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5 - CINCO variáveis independentes/I/"/>
    </mc:Choice>
  </mc:AlternateContent>
  <xr:revisionPtr revIDLastSave="2394" documentId="8_{AE3F6D6B-94F8-47CC-8A86-D7302AEF1826}" xr6:coauthVersionLast="47" xr6:coauthVersionMax="47" xr10:uidLastSave="{C752DF2A-0881-4553-8BF9-DF969022757E}"/>
  <bookViews>
    <workbookView xWindow="-120" yWindow="-120" windowWidth="29040" windowHeight="15720" xr2:uid="{1F4201A7-3895-4FFC-8593-79D99B2E80C2}"/>
  </bookViews>
  <sheets>
    <sheet name="REGRESSÃO LINEAR MÚLTIPLA" sheetId="1" r:id="rId1"/>
    <sheet name="LAUDO DE VISTORIA" sheetId="2" r:id="rId2"/>
  </sheets>
  <definedNames>
    <definedName name="_xlnm._FilterDatabase" localSheetId="0" hidden="1">'REGRESSÃO LINEAR MÚLTIPLA'!$B$10:$G$28</definedName>
    <definedName name="_xlchart.v2.0" hidden="1">'REGRESSÃO LINEAR MÚLTIPLA'!$R$575:$S$575</definedName>
    <definedName name="_xlchart.v2.1" hidden="1">'REGRESSÃO LINEAR MÚLTIPLA'!$R$576:$S$576</definedName>
    <definedName name="_xlnm.Print_Area" localSheetId="1">'LAUDO DE VISTORIA'!$A$1:$AL$144</definedName>
    <definedName name="_xlnm.Print_Area" localSheetId="0">'REGRESSÃO LINEAR MÚLTIPLA'!$A$1:$I$595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2" i="1" l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E55" i="1"/>
  <c r="AE57" i="1"/>
  <c r="AE56" i="1"/>
  <c r="B204" i="1"/>
  <c r="B205" i="1"/>
  <c r="B206" i="1"/>
  <c r="B207" i="1"/>
  <c r="B185" i="1"/>
  <c r="B170" i="1"/>
  <c r="B210" i="1"/>
  <c r="AA21" i="1" a="1"/>
  <c r="AA21" i="1" s="1"/>
  <c r="D481" i="1"/>
  <c r="E481" i="1"/>
  <c r="F481" i="1"/>
  <c r="G481" i="1"/>
  <c r="D482" i="1"/>
  <c r="E482" i="1"/>
  <c r="F482" i="1"/>
  <c r="G482" i="1"/>
  <c r="C482" i="1"/>
  <c r="C481" i="1"/>
  <c r="C349" i="1"/>
  <c r="C348" i="1"/>
  <c r="C347" i="1"/>
  <c r="I307" i="1"/>
  <c r="I306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192" i="1"/>
  <c r="B187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69" i="1"/>
  <c r="B201" i="1" l="1"/>
  <c r="B198" i="1"/>
  <c r="B195" i="1"/>
  <c r="B179" i="1"/>
  <c r="B196" i="1"/>
  <c r="B180" i="1"/>
  <c r="B209" i="1"/>
  <c r="B197" i="1"/>
  <c r="B199" i="1"/>
  <c r="B171" i="1"/>
  <c r="B183" i="1"/>
  <c r="B184" i="1"/>
  <c r="B175" i="1"/>
  <c r="B208" i="1"/>
  <c r="B174" i="1"/>
  <c r="B173" i="1"/>
  <c r="B172" i="1"/>
  <c r="B186" i="1"/>
  <c r="B182" i="1"/>
  <c r="B193" i="1"/>
  <c r="C149" i="1"/>
  <c r="B181" i="1"/>
  <c r="C150" i="1"/>
  <c r="C155" i="1"/>
  <c r="C154" i="1"/>
  <c r="B178" i="1"/>
  <c r="C161" i="1"/>
  <c r="B177" i="1"/>
  <c r="C160" i="1"/>
  <c r="C148" i="1"/>
  <c r="B176" i="1"/>
  <c r="C159" i="1"/>
  <c r="B194" i="1"/>
  <c r="B203" i="1"/>
  <c r="B202" i="1"/>
  <c r="C147" i="1"/>
  <c r="C158" i="1"/>
  <c r="C157" i="1"/>
  <c r="C156" i="1"/>
  <c r="C153" i="1"/>
  <c r="B200" i="1"/>
  <c r="C164" i="1"/>
  <c r="C152" i="1"/>
  <c r="C163" i="1"/>
  <c r="C151" i="1"/>
  <c r="C162" i="1"/>
  <c r="A358" i="1"/>
  <c r="A357" i="1"/>
  <c r="A356" i="1"/>
  <c r="A355" i="1"/>
  <c r="A354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53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46" i="1"/>
  <c r="A147" i="1"/>
  <c r="B102" i="1"/>
  <c r="B101" i="1"/>
  <c r="B100" i="1"/>
  <c r="B99" i="1"/>
  <c r="B98" i="1"/>
  <c r="E504" i="1"/>
  <c r="E503" i="1"/>
  <c r="E502" i="1"/>
  <c r="E501" i="1"/>
  <c r="E500" i="1"/>
  <c r="I305" i="1" l="1"/>
  <c r="I308" i="1" s="1"/>
  <c r="F501" i="1" l="1"/>
  <c r="F502" i="1"/>
  <c r="F503" i="1"/>
  <c r="F504" i="1"/>
  <c r="F500" i="1"/>
  <c r="G492" i="1"/>
  <c r="F492" i="1"/>
  <c r="E492" i="1"/>
  <c r="D492" i="1"/>
  <c r="C492" i="1"/>
  <c r="A47" i="1"/>
  <c r="A46" i="1"/>
  <c r="A45" i="1"/>
  <c r="A44" i="1"/>
  <c r="A43" i="1"/>
  <c r="U598" i="1" l="1"/>
  <c r="U600" i="1" s="1"/>
  <c r="V596" i="1"/>
  <c r="W596" i="1" s="1"/>
  <c r="Y593" i="1"/>
  <c r="Y596" i="1" l="1"/>
  <c r="V597" i="1"/>
  <c r="N586" i="1"/>
  <c r="Z27" i="1"/>
  <c r="Z26" i="1"/>
  <c r="Z25" i="1"/>
  <c r="Z24" i="1"/>
  <c r="Z23" i="1"/>
  <c r="V598" i="1" l="1"/>
  <c r="W597" i="1"/>
  <c r="AE52" i="1"/>
  <c r="AE61" i="1"/>
  <c r="AE62" i="1"/>
  <c r="AE63" i="1"/>
  <c r="AE64" i="1"/>
  <c r="AE66" i="1"/>
  <c r="AE67" i="1"/>
  <c r="AE51" i="1"/>
  <c r="O45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C54" i="1"/>
  <c r="D54" i="1"/>
  <c r="E54" i="1"/>
  <c r="F54" i="1"/>
  <c r="B54" i="1"/>
  <c r="A59" i="1"/>
  <c r="A58" i="1"/>
  <c r="A57" i="1"/>
  <c r="A56" i="1"/>
  <c r="A55" i="1"/>
  <c r="AE53" i="1"/>
  <c r="AE54" i="1"/>
  <c r="AE58" i="1"/>
  <c r="AE59" i="1"/>
  <c r="AE65" i="1"/>
  <c r="C36" i="1"/>
  <c r="D36" i="1"/>
  <c r="E36" i="1"/>
  <c r="F36" i="1"/>
  <c r="C37" i="1"/>
  <c r="D37" i="1"/>
  <c r="E37" i="1"/>
  <c r="F37" i="1"/>
  <c r="C31" i="1"/>
  <c r="D31" i="1"/>
  <c r="E31" i="1"/>
  <c r="F31" i="1"/>
  <c r="C32" i="1"/>
  <c r="D32" i="1"/>
  <c r="E32" i="1"/>
  <c r="F32" i="1"/>
  <c r="B37" i="1"/>
  <c r="B36" i="1"/>
  <c r="B32" i="1"/>
  <c r="B31" i="1"/>
  <c r="Y597" i="1" l="1"/>
  <c r="X596" i="1"/>
  <c r="V599" i="1"/>
  <c r="W598" i="1"/>
  <c r="D33" i="1"/>
  <c r="B38" i="1"/>
  <c r="F33" i="1"/>
  <c r="G493" i="1"/>
  <c r="AE60" i="1"/>
  <c r="AE68" i="1"/>
  <c r="F38" i="1"/>
  <c r="E38" i="1"/>
  <c r="D38" i="1"/>
  <c r="G37" i="1"/>
  <c r="F517" i="1"/>
  <c r="G32" i="1"/>
  <c r="F518" i="1"/>
  <c r="G36" i="1"/>
  <c r="G31" i="1"/>
  <c r="B33" i="1"/>
  <c r="E33" i="1"/>
  <c r="C33" i="1"/>
  <c r="C38" i="1"/>
  <c r="Y598" i="1" l="1"/>
  <c r="W599" i="1"/>
  <c r="V600" i="1"/>
  <c r="X597" i="1"/>
  <c r="G33" i="1"/>
  <c r="G38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1" i="1"/>
  <c r="K9" i="1"/>
  <c r="E71" i="1"/>
  <c r="E70" i="1"/>
  <c r="E69" i="1"/>
  <c r="V601" i="1" l="1"/>
  <c r="W600" i="1"/>
  <c r="X599" i="1" s="1"/>
  <c r="Y599" i="1"/>
  <c r="X598" i="1"/>
  <c r="D74" i="1" a="1"/>
  <c r="D74" i="1" s="1"/>
  <c r="Y600" i="1" l="1"/>
  <c r="V602" i="1"/>
  <c r="W601" i="1"/>
  <c r="AA164" i="1"/>
  <c r="Z164" i="1"/>
  <c r="Y164" i="1"/>
  <c r="Y601" i="1" l="1"/>
  <c r="V603" i="1"/>
  <c r="W602" i="1"/>
  <c r="X600" i="1"/>
  <c r="Y602" i="1" l="1"/>
  <c r="V604" i="1"/>
  <c r="W603" i="1"/>
  <c r="X601" i="1"/>
  <c r="C350" i="1"/>
  <c r="B73" i="1"/>
  <c r="B74" i="1" s="1"/>
  <c r="Y603" i="1" l="1"/>
  <c r="W604" i="1"/>
  <c r="V605" i="1"/>
  <c r="X602" i="1"/>
  <c r="D356" i="1"/>
  <c r="D357" i="1"/>
  <c r="D358" i="1"/>
  <c r="D354" i="1"/>
  <c r="D355" i="1"/>
  <c r="V606" i="1" l="1"/>
  <c r="W605" i="1"/>
  <c r="X604" i="1" s="1"/>
  <c r="Y604" i="1"/>
  <c r="X603" i="1"/>
  <c r="D491" i="1"/>
  <c r="E491" i="1"/>
  <c r="F491" i="1"/>
  <c r="G491" i="1"/>
  <c r="C491" i="1"/>
  <c r="C460" i="1"/>
  <c r="D460" i="1"/>
  <c r="E460" i="1"/>
  <c r="F460" i="1"/>
  <c r="C461" i="1"/>
  <c r="D461" i="1"/>
  <c r="E461" i="1"/>
  <c r="F461" i="1"/>
  <c r="C462" i="1"/>
  <c r="D462" i="1"/>
  <c r="E462" i="1"/>
  <c r="F462" i="1"/>
  <c r="C463" i="1"/>
  <c r="D463" i="1"/>
  <c r="E463" i="1"/>
  <c r="F463" i="1"/>
  <c r="C464" i="1"/>
  <c r="D464" i="1"/>
  <c r="E464" i="1"/>
  <c r="F464" i="1"/>
  <c r="C465" i="1"/>
  <c r="D465" i="1"/>
  <c r="E465" i="1"/>
  <c r="F465" i="1"/>
  <c r="C466" i="1"/>
  <c r="D466" i="1"/>
  <c r="E466" i="1"/>
  <c r="F466" i="1"/>
  <c r="C467" i="1"/>
  <c r="D467" i="1"/>
  <c r="E467" i="1"/>
  <c r="F467" i="1"/>
  <c r="C468" i="1"/>
  <c r="D468" i="1"/>
  <c r="E468" i="1"/>
  <c r="F468" i="1"/>
  <c r="C469" i="1"/>
  <c r="D469" i="1"/>
  <c r="E469" i="1"/>
  <c r="F469" i="1"/>
  <c r="C470" i="1"/>
  <c r="D470" i="1"/>
  <c r="E470" i="1"/>
  <c r="F470" i="1"/>
  <c r="C471" i="1"/>
  <c r="D471" i="1"/>
  <c r="E471" i="1"/>
  <c r="F471" i="1"/>
  <c r="C472" i="1"/>
  <c r="D472" i="1"/>
  <c r="E472" i="1"/>
  <c r="F472" i="1"/>
  <c r="C473" i="1"/>
  <c r="D473" i="1"/>
  <c r="E473" i="1"/>
  <c r="F473" i="1"/>
  <c r="C474" i="1"/>
  <c r="D474" i="1"/>
  <c r="E474" i="1"/>
  <c r="F474" i="1"/>
  <c r="C475" i="1"/>
  <c r="D475" i="1"/>
  <c r="E475" i="1"/>
  <c r="F475" i="1"/>
  <c r="C476" i="1"/>
  <c r="D476" i="1"/>
  <c r="E476" i="1"/>
  <c r="F476" i="1"/>
  <c r="C477" i="1"/>
  <c r="D477" i="1"/>
  <c r="E477" i="1"/>
  <c r="F477" i="1"/>
  <c r="F459" i="1"/>
  <c r="G459" i="1"/>
  <c r="Y605" i="1" l="1"/>
  <c r="V607" i="1"/>
  <c r="W606" i="1"/>
  <c r="E486" i="1"/>
  <c r="D486" i="1"/>
  <c r="F486" i="1"/>
  <c r="C486" i="1"/>
  <c r="C485" i="1"/>
  <c r="Y205" i="1"/>
  <c r="Y204" i="1"/>
  <c r="Y203" i="1"/>
  <c r="Y202" i="1"/>
  <c r="Y201" i="1"/>
  <c r="Y200" i="1"/>
  <c r="Y606" i="1" l="1"/>
  <c r="V608" i="1"/>
  <c r="W607" i="1"/>
  <c r="X605" i="1"/>
  <c r="F485" i="1"/>
  <c r="F494" i="1" s="1"/>
  <c r="E46" i="1" s="1"/>
  <c r="F493" i="1"/>
  <c r="C46" i="1" s="1"/>
  <c r="D485" i="1"/>
  <c r="D494" i="1" s="1"/>
  <c r="E44" i="1" s="1"/>
  <c r="D493" i="1"/>
  <c r="C44" i="1" s="1"/>
  <c r="E485" i="1"/>
  <c r="E494" i="1" s="1"/>
  <c r="E45" i="1" s="1"/>
  <c r="E493" i="1"/>
  <c r="C45" i="1" s="1"/>
  <c r="B92" i="1"/>
  <c r="B91" i="1"/>
  <c r="AH55" i="1"/>
  <c r="AD52" i="1"/>
  <c r="AH56" i="1" s="1"/>
  <c r="AI55" i="1"/>
  <c r="AD53" i="1"/>
  <c r="AI56" i="1" s="1"/>
  <c r="AJ55" i="1"/>
  <c r="AD54" i="1"/>
  <c r="AJ56" i="1" s="1"/>
  <c r="AK55" i="1"/>
  <c r="AD55" i="1"/>
  <c r="AK56" i="1" s="1"/>
  <c r="AL55" i="1"/>
  <c r="AD56" i="1"/>
  <c r="AL56" i="1" s="1"/>
  <c r="AM55" i="1"/>
  <c r="AD57" i="1"/>
  <c r="AM56" i="1" s="1"/>
  <c r="AN55" i="1"/>
  <c r="AD58" i="1"/>
  <c r="AN56" i="1" s="1"/>
  <c r="AO55" i="1"/>
  <c r="AD59" i="1"/>
  <c r="AO56" i="1" s="1"/>
  <c r="AP55" i="1"/>
  <c r="AD60" i="1"/>
  <c r="AP56" i="1" s="1"/>
  <c r="AQ55" i="1"/>
  <c r="AD61" i="1"/>
  <c r="AQ56" i="1" s="1"/>
  <c r="AR55" i="1"/>
  <c r="AD62" i="1"/>
  <c r="AR56" i="1" s="1"/>
  <c r="AS55" i="1"/>
  <c r="AD63" i="1"/>
  <c r="AS56" i="1" s="1"/>
  <c r="AT55" i="1"/>
  <c r="AD64" i="1"/>
  <c r="AT56" i="1" s="1"/>
  <c r="AU55" i="1"/>
  <c r="AD65" i="1"/>
  <c r="AU56" i="1" s="1"/>
  <c r="AV55" i="1"/>
  <c r="AD66" i="1"/>
  <c r="AV56" i="1" s="1"/>
  <c r="AW55" i="1"/>
  <c r="AD67" i="1"/>
  <c r="AW56" i="1" s="1"/>
  <c r="AX55" i="1"/>
  <c r="AD68" i="1"/>
  <c r="AX56" i="1" s="1"/>
  <c r="AD51" i="1"/>
  <c r="AG56" i="1" s="1"/>
  <c r="AB52" i="1"/>
  <c r="AH54" i="1" s="1"/>
  <c r="AB53" i="1"/>
  <c r="AI54" i="1" s="1"/>
  <c r="AB54" i="1"/>
  <c r="AJ54" i="1" s="1"/>
  <c r="AB55" i="1"/>
  <c r="AK54" i="1" s="1"/>
  <c r="AB56" i="1"/>
  <c r="AL54" i="1" s="1"/>
  <c r="AB57" i="1"/>
  <c r="AM54" i="1" s="1"/>
  <c r="AB58" i="1"/>
  <c r="AN54" i="1" s="1"/>
  <c r="AB59" i="1"/>
  <c r="AO54" i="1" s="1"/>
  <c r="AB60" i="1"/>
  <c r="AP54" i="1" s="1"/>
  <c r="AB61" i="1"/>
  <c r="AQ54" i="1" s="1"/>
  <c r="AB62" i="1"/>
  <c r="AR54" i="1" s="1"/>
  <c r="AB63" i="1"/>
  <c r="AS54" i="1" s="1"/>
  <c r="AB64" i="1"/>
  <c r="AT54" i="1" s="1"/>
  <c r="AB65" i="1"/>
  <c r="AU54" i="1" s="1"/>
  <c r="AB66" i="1"/>
  <c r="AV54" i="1" s="1"/>
  <c r="AB67" i="1"/>
  <c r="AW54" i="1" s="1"/>
  <c r="AB68" i="1"/>
  <c r="AX54" i="1" s="1"/>
  <c r="AA62" i="1"/>
  <c r="AR53" i="1" s="1"/>
  <c r="AA63" i="1"/>
  <c r="AS53" i="1" s="1"/>
  <c r="AA64" i="1"/>
  <c r="AT53" i="1" s="1"/>
  <c r="AA65" i="1"/>
  <c r="AU53" i="1" s="1"/>
  <c r="AA66" i="1"/>
  <c r="AV53" i="1" s="1"/>
  <c r="AA67" i="1"/>
  <c r="AW53" i="1" s="1"/>
  <c r="AA68" i="1"/>
  <c r="AX53" i="1" s="1"/>
  <c r="Z62" i="1"/>
  <c r="AR52" i="1" s="1"/>
  <c r="Z63" i="1"/>
  <c r="AS52" i="1" s="1"/>
  <c r="Z64" i="1"/>
  <c r="AT52" i="1" s="1"/>
  <c r="Z65" i="1"/>
  <c r="AU52" i="1" s="1"/>
  <c r="Z66" i="1"/>
  <c r="AV52" i="1" s="1"/>
  <c r="Z67" i="1"/>
  <c r="AW52" i="1" s="1"/>
  <c r="Z68" i="1"/>
  <c r="AX52" i="1" s="1"/>
  <c r="Y166" i="1" l="1"/>
  <c r="C196" i="1"/>
  <c r="C208" i="1"/>
  <c r="C198" i="1"/>
  <c r="C202" i="1"/>
  <c r="C204" i="1"/>
  <c r="C197" i="1"/>
  <c r="D197" i="1" s="1"/>
  <c r="C209" i="1"/>
  <c r="C200" i="1"/>
  <c r="C206" i="1"/>
  <c r="C195" i="1"/>
  <c r="C210" i="1"/>
  <c r="C207" i="1"/>
  <c r="C199" i="1"/>
  <c r="C193" i="1"/>
  <c r="C201" i="1"/>
  <c r="C203" i="1"/>
  <c r="D203" i="1" s="1"/>
  <c r="C205" i="1"/>
  <c r="C194" i="1"/>
  <c r="Y198" i="1"/>
  <c r="Y194" i="1"/>
  <c r="Y197" i="1"/>
  <c r="Y196" i="1"/>
  <c r="Y193" i="1"/>
  <c r="Y195" i="1"/>
  <c r="Y192" i="1"/>
  <c r="Y167" i="1"/>
  <c r="Y199" i="1"/>
  <c r="Y607" i="1"/>
  <c r="V609" i="1"/>
  <c r="W608" i="1"/>
  <c r="X606" i="1"/>
  <c r="Y165" i="1"/>
  <c r="B90" i="1"/>
  <c r="B89" i="1"/>
  <c r="B88" i="1"/>
  <c r="D195" i="1" l="1"/>
  <c r="D196" i="1"/>
  <c r="D198" i="1"/>
  <c r="D193" i="1"/>
  <c r="D208" i="1"/>
  <c r="D201" i="1"/>
  <c r="D202" i="1"/>
  <c r="D207" i="1"/>
  <c r="D206" i="1"/>
  <c r="D209" i="1"/>
  <c r="D200" i="1"/>
  <c r="D204" i="1"/>
  <c r="D210" i="1"/>
  <c r="D194" i="1"/>
  <c r="D205" i="1"/>
  <c r="D199" i="1"/>
  <c r="Y608" i="1"/>
  <c r="V610" i="1"/>
  <c r="W609" i="1"/>
  <c r="X607" i="1"/>
  <c r="D459" i="1"/>
  <c r="E459" i="1"/>
  <c r="S599" i="1"/>
  <c r="S598" i="1"/>
  <c r="B83" i="1"/>
  <c r="B82" i="1"/>
  <c r="D212" i="1" l="1"/>
  <c r="C84" i="1" s="1"/>
  <c r="Y609" i="1"/>
  <c r="V611" i="1"/>
  <c r="W610" i="1"/>
  <c r="X608" i="1"/>
  <c r="B532" i="1"/>
  <c r="B533" i="1" s="1"/>
  <c r="S600" i="1"/>
  <c r="B84" i="1"/>
  <c r="Y610" i="1" l="1"/>
  <c r="V612" i="1"/>
  <c r="W611" i="1"/>
  <c r="X609" i="1"/>
  <c r="AB51" i="1"/>
  <c r="AG54" i="1" s="1"/>
  <c r="AA61" i="1"/>
  <c r="AQ53" i="1" s="1"/>
  <c r="AA60" i="1"/>
  <c r="AP53" i="1" s="1"/>
  <c r="Z61" i="1"/>
  <c r="AQ52" i="1" s="1"/>
  <c r="Z60" i="1"/>
  <c r="AP52" i="1" s="1"/>
  <c r="Y611" i="1" l="1"/>
  <c r="V613" i="1"/>
  <c r="W612" i="1"/>
  <c r="X610" i="1"/>
  <c r="Y612" i="1" l="1"/>
  <c r="V614" i="1"/>
  <c r="W613" i="1"/>
  <c r="X611" i="1"/>
  <c r="Y613" i="1" l="1"/>
  <c r="V615" i="1"/>
  <c r="W614" i="1"/>
  <c r="X612" i="1"/>
  <c r="C459" i="1"/>
  <c r="AC51" i="1"/>
  <c r="AG55" i="1" s="1"/>
  <c r="Z52" i="1"/>
  <c r="AH52" i="1" s="1"/>
  <c r="AA52" i="1"/>
  <c r="AH53" i="1" s="1"/>
  <c r="Z53" i="1"/>
  <c r="AI52" i="1" s="1"/>
  <c r="AA53" i="1"/>
  <c r="AI53" i="1" s="1"/>
  <c r="Z54" i="1"/>
  <c r="AJ52" i="1" s="1"/>
  <c r="AA54" i="1"/>
  <c r="AJ53" i="1" s="1"/>
  <c r="Z55" i="1"/>
  <c r="AK52" i="1" s="1"/>
  <c r="AA55" i="1"/>
  <c r="AK53" i="1" s="1"/>
  <c r="Z56" i="1"/>
  <c r="AL52" i="1" s="1"/>
  <c r="AA56" i="1"/>
  <c r="AL53" i="1" s="1"/>
  <c r="Z57" i="1"/>
  <c r="AM52" i="1" s="1"/>
  <c r="AA57" i="1"/>
  <c r="AM53" i="1" s="1"/>
  <c r="Z58" i="1"/>
  <c r="AN52" i="1" s="1"/>
  <c r="AA58" i="1"/>
  <c r="AN53" i="1" s="1"/>
  <c r="Z59" i="1"/>
  <c r="AO52" i="1" s="1"/>
  <c r="AA59" i="1"/>
  <c r="AO53" i="1" s="1"/>
  <c r="AA51" i="1"/>
  <c r="AG53" i="1" s="1"/>
  <c r="Z51" i="1"/>
  <c r="AG52" i="1" s="1"/>
  <c r="Y614" i="1" l="1"/>
  <c r="V616" i="1"/>
  <c r="W615" i="1"/>
  <c r="X613" i="1"/>
  <c r="AI76" i="1" a="1"/>
  <c r="AI76" i="1" s="1"/>
  <c r="AI60" i="1" a="1"/>
  <c r="AI60" i="1" s="1"/>
  <c r="AI68" i="1" s="1" a="1"/>
  <c r="AI68" i="1" s="1"/>
  <c r="Y615" i="1" l="1"/>
  <c r="V617" i="1"/>
  <c r="W616" i="1"/>
  <c r="X614" i="1"/>
  <c r="AI84" i="1" a="1"/>
  <c r="Y71" i="1" a="1"/>
  <c r="Y71" i="1" s="1"/>
  <c r="Y91" i="1" s="1" a="1"/>
  <c r="Y616" i="1" l="1"/>
  <c r="V618" i="1"/>
  <c r="W617" i="1"/>
  <c r="X615" i="1"/>
  <c r="Y91" i="1"/>
  <c r="V91" i="1" s="1"/>
  <c r="V108" i="1"/>
  <c r="V96" i="1"/>
  <c r="V94" i="1"/>
  <c r="V105" i="1"/>
  <c r="V100" i="1"/>
  <c r="V99" i="1"/>
  <c r="V97" i="1"/>
  <c r="V107" i="1"/>
  <c r="V95" i="1"/>
  <c r="V106" i="1"/>
  <c r="V93" i="1"/>
  <c r="V104" i="1"/>
  <c r="V92" i="1"/>
  <c r="V103" i="1"/>
  <c r="V101" i="1"/>
  <c r="V102" i="1"/>
  <c r="V98" i="1"/>
  <c r="AI84" i="1"/>
  <c r="C87" i="1" s="1"/>
  <c r="C92" i="1"/>
  <c r="D102" i="1" s="1"/>
  <c r="C91" i="1"/>
  <c r="D101" i="1" s="1"/>
  <c r="C90" i="1"/>
  <c r="D100" i="1" s="1"/>
  <c r="C89" i="1"/>
  <c r="C88" i="1"/>
  <c r="B94" i="1" l="1"/>
  <c r="G260" i="1"/>
  <c r="W97" i="1"/>
  <c r="H260" i="1" s="1"/>
  <c r="W99" i="1"/>
  <c r="H262" i="1" s="1"/>
  <c r="G262" i="1"/>
  <c r="G261" i="1"/>
  <c r="W98" i="1"/>
  <c r="H261" i="1" s="1"/>
  <c r="W100" i="1"/>
  <c r="H263" i="1" s="1"/>
  <c r="G263" i="1"/>
  <c r="W102" i="1"/>
  <c r="H265" i="1" s="1"/>
  <c r="G265" i="1"/>
  <c r="W105" i="1"/>
  <c r="H268" i="1" s="1"/>
  <c r="G268" i="1"/>
  <c r="W101" i="1"/>
  <c r="H264" i="1" s="1"/>
  <c r="G264" i="1"/>
  <c r="W94" i="1"/>
  <c r="H257" i="1" s="1"/>
  <c r="G257" i="1"/>
  <c r="W103" i="1"/>
  <c r="H266" i="1" s="1"/>
  <c r="G266" i="1"/>
  <c r="G259" i="1"/>
  <c r="W96" i="1"/>
  <c r="H259" i="1" s="1"/>
  <c r="G255" i="1"/>
  <c r="W92" i="1"/>
  <c r="H255" i="1" s="1"/>
  <c r="G271" i="1"/>
  <c r="W108" i="1"/>
  <c r="H271" i="1" s="1"/>
  <c r="G267" i="1"/>
  <c r="W104" i="1"/>
  <c r="H267" i="1" s="1"/>
  <c r="G254" i="1"/>
  <c r="W91" i="1"/>
  <c r="H254" i="1" s="1"/>
  <c r="G256" i="1"/>
  <c r="W93" i="1"/>
  <c r="H256" i="1" s="1"/>
  <c r="W106" i="1"/>
  <c r="H269" i="1" s="1"/>
  <c r="G269" i="1"/>
  <c r="G258" i="1"/>
  <c r="W95" i="1"/>
  <c r="H258" i="1" s="1"/>
  <c r="W107" i="1"/>
  <c r="H270" i="1" s="1"/>
  <c r="G270" i="1"/>
  <c r="B158" i="1"/>
  <c r="B159" i="1"/>
  <c r="B148" i="1"/>
  <c r="B160" i="1"/>
  <c r="B149" i="1"/>
  <c r="B161" i="1"/>
  <c r="B156" i="1"/>
  <c r="B150" i="1"/>
  <c r="B162" i="1"/>
  <c r="B151" i="1"/>
  <c r="B163" i="1"/>
  <c r="B152" i="1"/>
  <c r="B164" i="1"/>
  <c r="B153" i="1"/>
  <c r="B147" i="1"/>
  <c r="D147" i="1" s="1"/>
  <c r="B154" i="1"/>
  <c r="B155" i="1"/>
  <c r="B157" i="1"/>
  <c r="D98" i="1"/>
  <c r="D99" i="1"/>
  <c r="Y617" i="1"/>
  <c r="V619" i="1"/>
  <c r="W618" i="1"/>
  <c r="X616" i="1"/>
  <c r="I508" i="1"/>
  <c r="AD139" i="1"/>
  <c r="AE139" i="1" s="1"/>
  <c r="AD135" i="1"/>
  <c r="AE135" i="1" s="1"/>
  <c r="AD148" i="1"/>
  <c r="AE148" i="1" s="1"/>
  <c r="AD137" i="1"/>
  <c r="AE137" i="1" s="1"/>
  <c r="AD149" i="1"/>
  <c r="AE149" i="1" s="1"/>
  <c r="C172" i="1"/>
  <c r="C178" i="1"/>
  <c r="C179" i="1"/>
  <c r="C173" i="1"/>
  <c r="C180" i="1"/>
  <c r="C185" i="1"/>
  <c r="C181" i="1"/>
  <c r="C174" i="1"/>
  <c r="C182" i="1"/>
  <c r="C186" i="1"/>
  <c r="C183" i="1"/>
  <c r="C187" i="1"/>
  <c r="C176" i="1"/>
  <c r="C177" i="1"/>
  <c r="C184" i="1"/>
  <c r="C175" i="1"/>
  <c r="C170" i="1"/>
  <c r="C171" i="1"/>
  <c r="AD141" i="1"/>
  <c r="AE141" i="1" s="1"/>
  <c r="AD140" i="1"/>
  <c r="AE140" i="1" s="1"/>
  <c r="AD142" i="1"/>
  <c r="AE142" i="1" s="1"/>
  <c r="AD144" i="1"/>
  <c r="AE144" i="1" s="1"/>
  <c r="AD147" i="1"/>
  <c r="AE147" i="1" s="1"/>
  <c r="B356" i="1"/>
  <c r="AD143" i="1"/>
  <c r="AE143" i="1" s="1"/>
  <c r="AD136" i="1"/>
  <c r="AE136" i="1" s="1"/>
  <c r="AD145" i="1"/>
  <c r="AE145" i="1" s="1"/>
  <c r="AD138" i="1"/>
  <c r="AE138" i="1" s="1"/>
  <c r="AD134" i="1"/>
  <c r="AE134" i="1" s="1"/>
  <c r="AD150" i="1"/>
  <c r="AE150" i="1" s="1"/>
  <c r="AD146" i="1"/>
  <c r="AE146" i="1" s="1"/>
  <c r="AD133" i="1"/>
  <c r="B354" i="1"/>
  <c r="B355" i="1"/>
  <c r="G503" i="1"/>
  <c r="I503" i="1" s="1"/>
  <c r="B357" i="1"/>
  <c r="G504" i="1"/>
  <c r="I504" i="1" s="1"/>
  <c r="B358" i="1"/>
  <c r="G500" i="1"/>
  <c r="D183" i="1" l="1"/>
  <c r="D174" i="1"/>
  <c r="D185" i="1"/>
  <c r="D170" i="1"/>
  <c r="D180" i="1"/>
  <c r="D181" i="1"/>
  <c r="D171" i="1"/>
  <c r="D175" i="1"/>
  <c r="D173" i="1"/>
  <c r="D179" i="1"/>
  <c r="D187" i="1"/>
  <c r="D186" i="1"/>
  <c r="D182" i="1"/>
  <c r="D184" i="1"/>
  <c r="D177" i="1"/>
  <c r="D178" i="1"/>
  <c r="D176" i="1"/>
  <c r="D172" i="1"/>
  <c r="Y618" i="1"/>
  <c r="V620" i="1"/>
  <c r="W619" i="1"/>
  <c r="X617" i="1"/>
  <c r="G502" i="1"/>
  <c r="G501" i="1"/>
  <c r="B270" i="1" l="1"/>
  <c r="G186" i="1"/>
  <c r="B271" i="1"/>
  <c r="G187" i="1"/>
  <c r="B263" i="1"/>
  <c r="G179" i="1"/>
  <c r="B257" i="1"/>
  <c r="G173" i="1"/>
  <c r="B259" i="1"/>
  <c r="G175" i="1"/>
  <c r="B256" i="1"/>
  <c r="G172" i="1"/>
  <c r="B265" i="1"/>
  <c r="G181" i="1"/>
  <c r="B260" i="1"/>
  <c r="G176" i="1"/>
  <c r="B264" i="1"/>
  <c r="G180" i="1"/>
  <c r="B262" i="1"/>
  <c r="G178" i="1"/>
  <c r="B254" i="1"/>
  <c r="G170" i="1"/>
  <c r="B261" i="1"/>
  <c r="G177" i="1"/>
  <c r="B269" i="1"/>
  <c r="G185" i="1"/>
  <c r="B268" i="1"/>
  <c r="G184" i="1"/>
  <c r="B258" i="1"/>
  <c r="G174" i="1"/>
  <c r="B255" i="1"/>
  <c r="G171" i="1"/>
  <c r="B266" i="1"/>
  <c r="G182" i="1"/>
  <c r="B267" i="1"/>
  <c r="G183" i="1"/>
  <c r="D189" i="1"/>
  <c r="C83" i="1" s="1"/>
  <c r="Y619" i="1"/>
  <c r="V621" i="1"/>
  <c r="W620" i="1"/>
  <c r="X618" i="1"/>
  <c r="Y620" i="1" l="1"/>
  <c r="V622" i="1"/>
  <c r="W621" i="1"/>
  <c r="X619" i="1"/>
  <c r="O598" i="1"/>
  <c r="Y621" i="1" l="1"/>
  <c r="V623" i="1"/>
  <c r="W622" i="1"/>
  <c r="X620" i="1"/>
  <c r="O597" i="1"/>
  <c r="Y622" i="1" l="1"/>
  <c r="V624" i="1"/>
  <c r="W623" i="1"/>
  <c r="X621" i="1"/>
  <c r="O600" i="1"/>
  <c r="O662" i="1" s="1"/>
  <c r="Y623" i="1" l="1"/>
  <c r="V625" i="1"/>
  <c r="W624" i="1"/>
  <c r="X622" i="1"/>
  <c r="O2147" i="1"/>
  <c r="P2147" i="1" s="1"/>
  <c r="O2459" i="1"/>
  <c r="Q2459" i="1" s="1"/>
  <c r="O739" i="1"/>
  <c r="P739" i="1" s="1"/>
  <c r="O1226" i="1"/>
  <c r="P1226" i="1" s="1"/>
  <c r="O957" i="1"/>
  <c r="Q957" i="1" s="1"/>
  <c r="O1687" i="1"/>
  <c r="P1687" i="1" s="1"/>
  <c r="O2364" i="1"/>
  <c r="P2364" i="1" s="1"/>
  <c r="O1406" i="1"/>
  <c r="P1406" i="1" s="1"/>
  <c r="O1789" i="1"/>
  <c r="Q1789" i="1" s="1"/>
  <c r="O2129" i="1"/>
  <c r="P2129" i="1" s="1"/>
  <c r="O2231" i="1"/>
  <c r="P2231" i="1" s="1"/>
  <c r="O1265" i="1"/>
  <c r="Q1265" i="1" s="1"/>
  <c r="O842" i="1"/>
  <c r="P842" i="1" s="1"/>
  <c r="O1676" i="1"/>
  <c r="P1676" i="1" s="1"/>
  <c r="O1345" i="1"/>
  <c r="P1345" i="1" s="1"/>
  <c r="O2101" i="1"/>
  <c r="Q2101" i="1" s="1"/>
  <c r="O1125" i="1"/>
  <c r="Q1125" i="1" s="1"/>
  <c r="O2189" i="1"/>
  <c r="P2189" i="1" s="1"/>
  <c r="O799" i="1"/>
  <c r="Q799" i="1" s="1"/>
  <c r="O1675" i="1"/>
  <c r="P1675" i="1" s="1"/>
  <c r="O952" i="1"/>
  <c r="P952" i="1" s="1"/>
  <c r="O1057" i="1"/>
  <c r="P1057" i="1" s="1"/>
  <c r="O2297" i="1"/>
  <c r="P2297" i="1" s="1"/>
  <c r="O1561" i="1"/>
  <c r="Q1561" i="1" s="1"/>
  <c r="O1521" i="1"/>
  <c r="Q1521" i="1" s="1"/>
  <c r="O2490" i="1"/>
  <c r="Q2490" i="1" s="1"/>
  <c r="O1392" i="1"/>
  <c r="P1392" i="1" s="1"/>
  <c r="O1207" i="1"/>
  <c r="Q1207" i="1" s="1"/>
  <c r="O1944" i="1"/>
  <c r="P1944" i="1" s="1"/>
  <c r="O2118" i="1"/>
  <c r="P2118" i="1" s="1"/>
  <c r="O941" i="1"/>
  <c r="Q941" i="1" s="1"/>
  <c r="O1878" i="1"/>
  <c r="P1878" i="1" s="1"/>
  <c r="O688" i="1"/>
  <c r="P688" i="1" s="1"/>
  <c r="O1611" i="1"/>
  <c r="P1611" i="1" s="1"/>
  <c r="O1893" i="1"/>
  <c r="Q1893" i="1" s="1"/>
  <c r="O2225" i="1"/>
  <c r="P2225" i="1" s="1"/>
  <c r="O1643" i="1"/>
  <c r="P1643" i="1" s="1"/>
  <c r="O1884" i="1"/>
  <c r="Q1884" i="1" s="1"/>
  <c r="O684" i="1"/>
  <c r="P684" i="1" s="1"/>
  <c r="O1562" i="1"/>
  <c r="Q1562" i="1" s="1"/>
  <c r="O2320" i="1"/>
  <c r="Q2320" i="1" s="1"/>
  <c r="O1104" i="1"/>
  <c r="P1104" i="1" s="1"/>
  <c r="O2352" i="1"/>
  <c r="Q2352" i="1" s="1"/>
  <c r="O1431" i="1"/>
  <c r="Q1431" i="1" s="1"/>
  <c r="O1641" i="1"/>
  <c r="O742" i="1"/>
  <c r="P742" i="1" s="1"/>
  <c r="O1322" i="1"/>
  <c r="Q1322" i="1" s="1"/>
  <c r="O2173" i="1"/>
  <c r="P2173" i="1" s="1"/>
  <c r="O1180" i="1"/>
  <c r="P1180" i="1" s="1"/>
  <c r="O1168" i="1"/>
  <c r="P1168" i="1" s="1"/>
  <c r="O2586" i="1"/>
  <c r="O1776" i="1"/>
  <c r="Q1776" i="1" s="1"/>
  <c r="O1821" i="1"/>
  <c r="Q1821" i="1" s="1"/>
  <c r="O1169" i="1"/>
  <c r="P1169" i="1" s="1"/>
  <c r="O1724" i="1"/>
  <c r="P1724" i="1" s="1"/>
  <c r="O942" i="1"/>
  <c r="P942" i="1" s="1"/>
  <c r="O2259" i="1"/>
  <c r="P2259" i="1" s="1"/>
  <c r="O1468" i="1"/>
  <c r="P1468" i="1" s="1"/>
  <c r="O1795" i="1"/>
  <c r="P1795" i="1" s="1"/>
  <c r="O1051" i="1"/>
  <c r="P1051" i="1" s="1"/>
  <c r="O2289" i="1"/>
  <c r="P2289" i="1" s="1"/>
  <c r="O1442" i="1"/>
  <c r="P1442" i="1" s="1"/>
  <c r="O666" i="1"/>
  <c r="O2252" i="1"/>
  <c r="O2272" i="1"/>
  <c r="P2272" i="1" s="1"/>
  <c r="O2164" i="1"/>
  <c r="P2164" i="1" s="1"/>
  <c r="O890" i="1"/>
  <c r="Q890" i="1" s="1"/>
  <c r="O2159" i="1"/>
  <c r="P2159" i="1" s="1"/>
  <c r="O1344" i="1"/>
  <c r="O1766" i="1"/>
  <c r="P1766" i="1" s="1"/>
  <c r="O680" i="1"/>
  <c r="P680" i="1" s="1"/>
  <c r="O1366" i="1"/>
  <c r="P1366" i="1" s="1"/>
  <c r="O2299" i="1"/>
  <c r="P2299" i="1" s="1"/>
  <c r="O990" i="1"/>
  <c r="P990" i="1" s="1"/>
  <c r="O2304" i="1"/>
  <c r="P2304" i="1" s="1"/>
  <c r="O1303" i="1"/>
  <c r="O1228" i="1"/>
  <c r="Q1228" i="1" s="1"/>
  <c r="O2574" i="1"/>
  <c r="P2574" i="1" s="1"/>
  <c r="O1264" i="1"/>
  <c r="O2145" i="1"/>
  <c r="P2145" i="1" s="1"/>
  <c r="O1017" i="1"/>
  <c r="O2409" i="1"/>
  <c r="P2409" i="1" s="1"/>
  <c r="O2546" i="1"/>
  <c r="P2546" i="1" s="1"/>
  <c r="O1691" i="1"/>
  <c r="P1691" i="1" s="1"/>
  <c r="O1793" i="1"/>
  <c r="Q1793" i="1" s="1"/>
  <c r="O1077" i="1"/>
  <c r="P1077" i="1" s="1"/>
  <c r="O1603" i="1"/>
  <c r="O897" i="1"/>
  <c r="O2223" i="1"/>
  <c r="P2223" i="1" s="1"/>
  <c r="O1420" i="1"/>
  <c r="Q1420" i="1" s="1"/>
  <c r="O1685" i="1"/>
  <c r="O960" i="1"/>
  <c r="P960" i="1" s="1"/>
  <c r="O2248" i="1"/>
  <c r="O1419" i="1"/>
  <c r="Q1419" i="1" s="1"/>
  <c r="O620" i="1"/>
  <c r="Q620" i="1" s="1"/>
  <c r="O827" i="1"/>
  <c r="Q827" i="1" s="1"/>
  <c r="O1971" i="1"/>
  <c r="Q1971" i="1" s="1"/>
  <c r="O2210" i="1"/>
  <c r="Q2210" i="1" s="1"/>
  <c r="O1517" i="1"/>
  <c r="P1517" i="1" s="1"/>
  <c r="O1023" i="1"/>
  <c r="P1023" i="1" s="1"/>
  <c r="O1548" i="1"/>
  <c r="P1548" i="1" s="1"/>
  <c r="O813" i="1"/>
  <c r="Q813" i="1" s="1"/>
  <c r="O2086" i="1"/>
  <c r="Q2086" i="1" s="1"/>
  <c r="O1238" i="1"/>
  <c r="Q1238" i="1" s="1"/>
  <c r="O1624" i="1"/>
  <c r="O923" i="1"/>
  <c r="Q923" i="1" s="1"/>
  <c r="O2111" i="1"/>
  <c r="P2111" i="1" s="1"/>
  <c r="O1287" i="1"/>
  <c r="P1287" i="1" s="1"/>
  <c r="O2319" i="1"/>
  <c r="P2319" i="1" s="1"/>
  <c r="O2463" i="1"/>
  <c r="Q2463" i="1" s="1"/>
  <c r="O1171" i="1"/>
  <c r="O1319" i="1"/>
  <c r="Q1319" i="1" s="1"/>
  <c r="O1192" i="1"/>
  <c r="P1192" i="1" s="1"/>
  <c r="O2452" i="1"/>
  <c r="P2452" i="1" s="1"/>
  <c r="O896" i="1"/>
  <c r="P896" i="1" s="1"/>
  <c r="O1692" i="1"/>
  <c r="P1692" i="1" s="1"/>
  <c r="O1911" i="1"/>
  <c r="Q1911" i="1" s="1"/>
  <c r="O774" i="1"/>
  <c r="Q774" i="1" s="1"/>
  <c r="O2216" i="1"/>
  <c r="Q2216" i="1" s="1"/>
  <c r="O2082" i="1"/>
  <c r="P2082" i="1" s="1"/>
  <c r="O1155" i="1"/>
  <c r="Q1155" i="1" s="1"/>
  <c r="O2208" i="1"/>
  <c r="Q2208" i="1" s="1"/>
  <c r="O2527" i="1"/>
  <c r="P2527" i="1" s="1"/>
  <c r="O738" i="1"/>
  <c r="Q738" i="1" s="1"/>
  <c r="O1140" i="1"/>
  <c r="Q1140" i="1" s="1"/>
  <c r="O1883" i="1"/>
  <c r="Q1883" i="1" s="1"/>
  <c r="O1119" i="1"/>
  <c r="Q1119" i="1" s="1"/>
  <c r="O1989" i="1"/>
  <c r="P1989" i="1" s="1"/>
  <c r="O887" i="1"/>
  <c r="O2274" i="1"/>
  <c r="P2274" i="1" s="1"/>
  <c r="O2270" i="1"/>
  <c r="Q2270" i="1" s="1"/>
  <c r="O803" i="1"/>
  <c r="P803" i="1" s="1"/>
  <c r="O1815" i="1"/>
  <c r="P1815" i="1" s="1"/>
  <c r="O2548" i="1"/>
  <c r="Q2548" i="1" s="1"/>
  <c r="O1544" i="1"/>
  <c r="Q1544" i="1" s="1"/>
  <c r="O2213" i="1"/>
  <c r="O1321" i="1"/>
  <c r="Q1321" i="1" s="1"/>
  <c r="O1575" i="1"/>
  <c r="Q1575" i="1" s="1"/>
  <c r="O894" i="1"/>
  <c r="P894" i="1" s="1"/>
  <c r="O1411" i="1"/>
  <c r="Q1411" i="1" s="1"/>
  <c r="O719" i="1"/>
  <c r="P719" i="1" s="1"/>
  <c r="O1964" i="1"/>
  <c r="Q1964" i="1" s="1"/>
  <c r="O1071" i="1"/>
  <c r="Q1071" i="1" s="1"/>
  <c r="O1480" i="1"/>
  <c r="P1480" i="1" s="1"/>
  <c r="O773" i="1"/>
  <c r="P773" i="1" s="1"/>
  <c r="O1919" i="1"/>
  <c r="Q1919" i="1" s="1"/>
  <c r="O1179" i="1"/>
  <c r="O1404" i="1"/>
  <c r="O1895" i="1"/>
  <c r="Q1895" i="1" s="1"/>
  <c r="O1105" i="1"/>
  <c r="P1105" i="1" s="1"/>
  <c r="O2486" i="1"/>
  <c r="Q2486" i="1" s="1"/>
  <c r="O1097" i="1"/>
  <c r="P1097" i="1" s="1"/>
  <c r="O1877" i="1"/>
  <c r="Q1877" i="1" s="1"/>
  <c r="O1982" i="1"/>
  <c r="Q1982" i="1" s="1"/>
  <c r="O2234" i="1"/>
  <c r="P2234" i="1" s="1"/>
  <c r="O2166" i="1"/>
  <c r="P2166" i="1" s="1"/>
  <c r="O741" i="1"/>
  <c r="P741" i="1" s="1"/>
  <c r="O2281" i="1"/>
  <c r="P2281" i="1" s="1"/>
  <c r="O1393" i="1"/>
  <c r="P1393" i="1" s="1"/>
  <c r="O2209" i="1"/>
  <c r="O1281" i="1"/>
  <c r="P1281" i="1" s="1"/>
  <c r="O806" i="1"/>
  <c r="Q806" i="1" s="1"/>
  <c r="O1355" i="1"/>
  <c r="Q1355" i="1" s="1"/>
  <c r="O711" i="1"/>
  <c r="Q711" i="1" s="1"/>
  <c r="O1938" i="1"/>
  <c r="O1066" i="1"/>
  <c r="Q1066" i="1" s="1"/>
  <c r="O1433" i="1"/>
  <c r="P1433" i="1" s="1"/>
  <c r="O760" i="1"/>
  <c r="P760" i="1" s="1"/>
  <c r="O1902" i="1"/>
  <c r="Q1902" i="1" s="1"/>
  <c r="O1153" i="1"/>
  <c r="Q1153" i="1" s="1"/>
  <c r="O1862" i="1"/>
  <c r="Q1862" i="1" s="1"/>
  <c r="O790" i="1"/>
  <c r="Q790" i="1" s="1"/>
  <c r="O1863" i="1"/>
  <c r="Q1863" i="1" s="1"/>
  <c r="O1085" i="1"/>
  <c r="Q1085" i="1" s="1"/>
  <c r="O1112" i="1"/>
  <c r="P1112" i="1" s="1"/>
  <c r="O1871" i="1"/>
  <c r="P1871" i="1" s="1"/>
  <c r="O874" i="1"/>
  <c r="P874" i="1" s="1"/>
  <c r="O1586" i="1"/>
  <c r="P1586" i="1" s="1"/>
  <c r="O2102" i="1"/>
  <c r="Q2102" i="1" s="1"/>
  <c r="O2140" i="1"/>
  <c r="P2140" i="1" s="1"/>
  <c r="O2542" i="1"/>
  <c r="Q2542" i="1" s="1"/>
  <c r="O1003" i="1"/>
  <c r="Q1003" i="1" s="1"/>
  <c r="O2401" i="1"/>
  <c r="P2401" i="1" s="1"/>
  <c r="O1569" i="1"/>
  <c r="Q1569" i="1" s="1"/>
  <c r="O1858" i="1"/>
  <c r="P1858" i="1" s="1"/>
  <c r="O2157" i="1"/>
  <c r="Q2157" i="1" s="1"/>
  <c r="O2123" i="1"/>
  <c r="Q2123" i="1" s="1"/>
  <c r="O1082" i="1"/>
  <c r="P1082" i="1" s="1"/>
  <c r="O763" i="1"/>
  <c r="O1806" i="1"/>
  <c r="P1806" i="1" s="1"/>
  <c r="O1570" i="1"/>
  <c r="P1570" i="1" s="1"/>
  <c r="O1162" i="1"/>
  <c r="P1162" i="1" s="1"/>
  <c r="O2582" i="1"/>
  <c r="Q2582" i="1" s="1"/>
  <c r="O2596" i="1"/>
  <c r="Q2596" i="1" s="1"/>
  <c r="O1036" i="1"/>
  <c r="O2133" i="1"/>
  <c r="O2450" i="1"/>
  <c r="P2450" i="1" s="1"/>
  <c r="O2076" i="1"/>
  <c r="Q2076" i="1" s="1"/>
  <c r="O902" i="1"/>
  <c r="P902" i="1" s="1"/>
  <c r="O1855" i="1"/>
  <c r="Q1855" i="1" s="1"/>
  <c r="O1050" i="1"/>
  <c r="O1965" i="1"/>
  <c r="P1965" i="1" s="1"/>
  <c r="O748" i="1"/>
  <c r="P748" i="1" s="1"/>
  <c r="O1950" i="1"/>
  <c r="Q1950" i="1" s="1"/>
  <c r="O2153" i="1"/>
  <c r="P2153" i="1" s="1"/>
  <c r="O734" i="1"/>
  <c r="P734" i="1" s="1"/>
  <c r="O1769" i="1"/>
  <c r="P1769" i="1" s="1"/>
  <c r="O2265" i="1"/>
  <c r="P2265" i="1" s="1"/>
  <c r="O1138" i="1"/>
  <c r="Q1138" i="1" s="1"/>
  <c r="O2192" i="1"/>
  <c r="P2192" i="1" s="1"/>
  <c r="O1262" i="1"/>
  <c r="P1262" i="1" s="1"/>
  <c r="O1530" i="1"/>
  <c r="Q1530" i="1" s="1"/>
  <c r="O1305" i="1"/>
  <c r="P1305" i="1" s="1"/>
  <c r="O699" i="1"/>
  <c r="P699" i="1" s="1"/>
  <c r="O1934" i="1"/>
  <c r="Q1934" i="1" s="1"/>
  <c r="O1043" i="1"/>
  <c r="P1043" i="1" s="1"/>
  <c r="O1424" i="1"/>
  <c r="Q1424" i="1" s="1"/>
  <c r="O714" i="1"/>
  <c r="Q714" i="1" s="1"/>
  <c r="O1137" i="1"/>
  <c r="P1137" i="1" s="1"/>
  <c r="O2500" i="1"/>
  <c r="P2500" i="1" s="1"/>
  <c r="O2288" i="1"/>
  <c r="Q2288" i="1" s="1"/>
  <c r="O1600" i="1"/>
  <c r="Q1600" i="1" s="1"/>
  <c r="O2212" i="1"/>
  <c r="O2493" i="1"/>
  <c r="P2493" i="1" s="1"/>
  <c r="O1616" i="1"/>
  <c r="O2276" i="1"/>
  <c r="Q2276" i="1" s="1"/>
  <c r="O2034" i="1"/>
  <c r="P2034" i="1" s="1"/>
  <c r="O786" i="1"/>
  <c r="Q786" i="1" s="1"/>
  <c r="O1745" i="1"/>
  <c r="Q1745" i="1" s="1"/>
  <c r="O862" i="1"/>
  <c r="P862" i="1" s="1"/>
  <c r="O1909" i="1"/>
  <c r="P1909" i="1" s="1"/>
  <c r="O624" i="1"/>
  <c r="O1837" i="1"/>
  <c r="Q1837" i="1" s="1"/>
  <c r="O2047" i="1"/>
  <c r="P2047" i="1" s="1"/>
  <c r="O2447" i="1"/>
  <c r="O1718" i="1"/>
  <c r="Q1718" i="1" s="1"/>
  <c r="O2156" i="1"/>
  <c r="O925" i="1"/>
  <c r="Q925" i="1" s="1"/>
  <c r="O2090" i="1"/>
  <c r="P2090" i="1" s="1"/>
  <c r="O1106" i="1"/>
  <c r="P1106" i="1" s="1"/>
  <c r="O1488" i="1"/>
  <c r="Q1488" i="1" s="1"/>
  <c r="O757" i="1"/>
  <c r="P757" i="1" s="1"/>
  <c r="O1271" i="1"/>
  <c r="P1271" i="1" s="1"/>
  <c r="O618" i="1"/>
  <c r="Q618" i="1" s="1"/>
  <c r="O1842" i="1"/>
  <c r="P1842" i="1" s="1"/>
  <c r="O971" i="1"/>
  <c r="Q971" i="1" s="1"/>
  <c r="O1391" i="1"/>
  <c r="O697" i="1"/>
  <c r="Q697" i="1" s="1"/>
  <c r="O1778" i="1"/>
  <c r="O1038" i="1"/>
  <c r="Q1038" i="1" s="1"/>
  <c r="O2327" i="1"/>
  <c r="P2327" i="1" s="1"/>
  <c r="O1896" i="1"/>
  <c r="P1896" i="1" s="1"/>
  <c r="O1184" i="1"/>
  <c r="P1184" i="1" s="1"/>
  <c r="O2180" i="1"/>
  <c r="P2180" i="1" s="1"/>
  <c r="O2457" i="1"/>
  <c r="P2457" i="1" s="1"/>
  <c r="O1538" i="1"/>
  <c r="O1993" i="1"/>
  <c r="P1993" i="1" s="1"/>
  <c r="O2008" i="1"/>
  <c r="P2008" i="1" s="1"/>
  <c r="O758" i="1"/>
  <c r="O1703" i="1"/>
  <c r="P1703" i="1" s="1"/>
  <c r="O855" i="1"/>
  <c r="P855" i="1" s="1"/>
  <c r="O1847" i="1"/>
  <c r="P1847" i="1" s="1"/>
  <c r="O2601" i="1"/>
  <c r="Q2601" i="1" s="1"/>
  <c r="O1807" i="1"/>
  <c r="P1807" i="1" s="1"/>
  <c r="O2011" i="1"/>
  <c r="P2011" i="1" s="1"/>
  <c r="O2311" i="1"/>
  <c r="Q2311" i="1" s="1"/>
  <c r="O1638" i="1"/>
  <c r="P1638" i="1" s="1"/>
  <c r="O2120" i="1"/>
  <c r="O876" i="1"/>
  <c r="Q876" i="1" s="1"/>
  <c r="O2064" i="1"/>
  <c r="P2064" i="1" s="1"/>
  <c r="O1063" i="1"/>
  <c r="O1435" i="1"/>
  <c r="P1435" i="1" s="1"/>
  <c r="O731" i="1"/>
  <c r="P731" i="1" s="1"/>
  <c r="O1252" i="1"/>
  <c r="Q1252" i="1" s="1"/>
  <c r="O604" i="1"/>
  <c r="P604" i="1" s="1"/>
  <c r="O1830" i="1"/>
  <c r="P1830" i="1" s="1"/>
  <c r="O872" i="1"/>
  <c r="Q872" i="1" s="1"/>
  <c r="O1362" i="1"/>
  <c r="P1362" i="1" s="1"/>
  <c r="O677" i="1"/>
  <c r="Q677" i="1" s="1"/>
  <c r="O1740" i="1"/>
  <c r="O1033" i="1"/>
  <c r="Q1033" i="1" s="1"/>
  <c r="O2568" i="1"/>
  <c r="P2568" i="1" s="1"/>
  <c r="O2301" i="1"/>
  <c r="O1352" i="1"/>
  <c r="P1352" i="1" s="1"/>
  <c r="O2558" i="1"/>
  <c r="Q2558" i="1" s="1"/>
  <c r="O1133" i="1"/>
  <c r="P1133" i="1" s="1"/>
  <c r="O2404" i="1"/>
  <c r="P2404" i="1" s="1"/>
  <c r="O1389" i="1"/>
  <c r="Q1389" i="1" s="1"/>
  <c r="O1843" i="1"/>
  <c r="P1843" i="1" s="1"/>
  <c r="O1841" i="1"/>
  <c r="P1841" i="1" s="1"/>
  <c r="O2544" i="1"/>
  <c r="Q2544" i="1" s="1"/>
  <c r="O1642" i="1"/>
  <c r="O730" i="1"/>
  <c r="P730" i="1" s="1"/>
  <c r="O1786" i="1"/>
  <c r="Q1786" i="1" s="1"/>
  <c r="O2438" i="1"/>
  <c r="O1536" i="1"/>
  <c r="Q1536" i="1" s="1"/>
  <c r="O1972" i="1"/>
  <c r="Q1972" i="1" s="1"/>
  <c r="O2114" i="1"/>
  <c r="P2114" i="1" s="1"/>
  <c r="O1572" i="1"/>
  <c r="P1572" i="1" s="1"/>
  <c r="O1882" i="1"/>
  <c r="Q1882" i="1" s="1"/>
  <c r="O2553" i="1"/>
  <c r="Q2553" i="1" s="1"/>
  <c r="O2037" i="1"/>
  <c r="Q2037" i="1" s="1"/>
  <c r="O994" i="1"/>
  <c r="Q994" i="1" s="1"/>
  <c r="O1401" i="1"/>
  <c r="O654" i="1"/>
  <c r="Q654" i="1" s="1"/>
  <c r="O1148" i="1"/>
  <c r="P1148" i="1" s="1"/>
  <c r="O2503" i="1"/>
  <c r="O1803" i="1"/>
  <c r="P1803" i="1" s="1"/>
  <c r="O841" i="1"/>
  <c r="Q841" i="1" s="1"/>
  <c r="O1230" i="1"/>
  <c r="P1230" i="1" s="1"/>
  <c r="O2502" i="1"/>
  <c r="P2502" i="1" s="1"/>
  <c r="O1706" i="1"/>
  <c r="P1706" i="1" s="1"/>
  <c r="O993" i="1"/>
  <c r="P993" i="1" s="1"/>
  <c r="O2533" i="1"/>
  <c r="P2533" i="1" s="1"/>
  <c r="O2576" i="1"/>
  <c r="P2576" i="1" s="1"/>
  <c r="O2198" i="1"/>
  <c r="O2261" i="1"/>
  <c r="Q2261" i="1" s="1"/>
  <c r="O2360" i="1"/>
  <c r="P2360" i="1" s="1"/>
  <c r="O2057" i="1"/>
  <c r="Q2057" i="1" s="1"/>
  <c r="O2306" i="1"/>
  <c r="Q2306" i="1" s="1"/>
  <c r="O653" i="1"/>
  <c r="P653" i="1" s="1"/>
  <c r="O1636" i="1"/>
  <c r="Q1636" i="1" s="1"/>
  <c r="O2353" i="1"/>
  <c r="P2353" i="1" s="1"/>
  <c r="O1299" i="1"/>
  <c r="Q1299" i="1" s="1"/>
  <c r="O2492" i="1"/>
  <c r="P2492" i="1" s="1"/>
  <c r="O1493" i="1"/>
  <c r="P1493" i="1" s="1"/>
  <c r="O1761" i="1"/>
  <c r="Q1761" i="1" s="1"/>
  <c r="O1018" i="1"/>
  <c r="P1018" i="1" s="1"/>
  <c r="O1630" i="1"/>
  <c r="P1630" i="1" s="1"/>
  <c r="O2253" i="1"/>
  <c r="P2253" i="1" s="1"/>
  <c r="O1220" i="1"/>
  <c r="P1220" i="1" s="1"/>
  <c r="O1394" i="1"/>
  <c r="Q1394" i="1" s="1"/>
  <c r="O2290" i="1"/>
  <c r="P2290" i="1" s="1"/>
  <c r="O1901" i="1"/>
  <c r="P1901" i="1" s="1"/>
  <c r="O691" i="1"/>
  <c r="P691" i="1" s="1"/>
  <c r="O1208" i="1"/>
  <c r="Q1208" i="1" s="1"/>
  <c r="O1759" i="1"/>
  <c r="Q1759" i="1" s="1"/>
  <c r="O984" i="1"/>
  <c r="Q984" i="1" s="1"/>
  <c r="O2373" i="1"/>
  <c r="O1597" i="1"/>
  <c r="Q1597" i="1" s="1"/>
  <c r="O1829" i="1"/>
  <c r="P1829" i="1" s="1"/>
  <c r="O1098" i="1"/>
  <c r="P1098" i="1" s="1"/>
  <c r="O2335" i="1"/>
  <c r="O1513" i="1"/>
  <c r="P1513" i="1" s="1"/>
  <c r="O828" i="1"/>
  <c r="P828" i="1" s="1"/>
  <c r="O1973" i="1"/>
  <c r="P1973" i="1" s="1"/>
  <c r="O2501" i="1"/>
  <c r="P2501" i="1" s="1"/>
  <c r="O1969" i="1"/>
  <c r="P1969" i="1" s="1"/>
  <c r="O2148" i="1"/>
  <c r="Q2148" i="1" s="1"/>
  <c r="O2343" i="1"/>
  <c r="P2343" i="1" s="1"/>
  <c r="O1851" i="1"/>
  <c r="Q1851" i="1" s="1"/>
  <c r="O2251" i="1"/>
  <c r="Q2251" i="1" s="1"/>
  <c r="O611" i="1"/>
  <c r="Q611" i="1" s="1"/>
  <c r="O1609" i="1"/>
  <c r="P1609" i="1" s="1"/>
  <c r="O2348" i="1"/>
  <c r="O1128" i="1"/>
  <c r="Q1128" i="1" s="1"/>
  <c r="O2454" i="1"/>
  <c r="P2454" i="1" s="1"/>
  <c r="O1462" i="1"/>
  <c r="P1462" i="1" s="1"/>
  <c r="O1657" i="1"/>
  <c r="Q1657" i="1" s="1"/>
  <c r="O968" i="1"/>
  <c r="P968" i="1" s="1"/>
  <c r="O1356" i="1"/>
  <c r="Q1356" i="1" s="1"/>
  <c r="O2240" i="1"/>
  <c r="P2240" i="1" s="1"/>
  <c r="O1213" i="1"/>
  <c r="P1213" i="1" s="1"/>
  <c r="O1216" i="1"/>
  <c r="O1987" i="1"/>
  <c r="Q1987" i="1" s="1"/>
  <c r="O1814" i="1"/>
  <c r="P1814" i="1" s="1"/>
  <c r="O622" i="1"/>
  <c r="Q622" i="1" s="1"/>
  <c r="O1193" i="1"/>
  <c r="P1193" i="1" s="1"/>
  <c r="O1737" i="1"/>
  <c r="O966" i="1"/>
  <c r="P966" i="1" s="1"/>
  <c r="O2263" i="1"/>
  <c r="Q2263" i="1" s="1"/>
  <c r="O1577" i="1"/>
  <c r="Q1577" i="1" s="1"/>
  <c r="O1818" i="1"/>
  <c r="P1818" i="1" s="1"/>
  <c r="O1070" i="1"/>
  <c r="P1070" i="1" s="1"/>
  <c r="O2328" i="1"/>
  <c r="O1451" i="1"/>
  <c r="O784" i="1"/>
  <c r="Q784" i="1" s="1"/>
  <c r="P662" i="1"/>
  <c r="Q662" i="1"/>
  <c r="O2407" i="1"/>
  <c r="O2549" i="1"/>
  <c r="O2273" i="1"/>
  <c r="O2519" i="1"/>
  <c r="O2197" i="1"/>
  <c r="O1650" i="1"/>
  <c r="O1260" i="1"/>
  <c r="O2336" i="1"/>
  <c r="O2211" i="1"/>
  <c r="O2511" i="1"/>
  <c r="O1418" i="1"/>
  <c r="O2014" i="1"/>
  <c r="O1865" i="1"/>
  <c r="O2434" i="1"/>
  <c r="O724" i="1"/>
  <c r="O2056" i="1"/>
  <c r="O1487" i="1"/>
  <c r="O893" i="1"/>
  <c r="O2313" i="1"/>
  <c r="O1755" i="1"/>
  <c r="O1013" i="1"/>
  <c r="O1020" i="1"/>
  <c r="O2345" i="1"/>
  <c r="O1946" i="1"/>
  <c r="O1310" i="1"/>
  <c r="O644" i="1"/>
  <c r="O1560" i="1"/>
  <c r="O1940" i="1"/>
  <c r="O668" i="1"/>
  <c r="O2052" i="1"/>
  <c r="O1273" i="1"/>
  <c r="O694" i="1"/>
  <c r="O2165" i="1"/>
  <c r="O1749" i="1"/>
  <c r="O1080" i="1"/>
  <c r="O2162" i="1"/>
  <c r="O1073" i="1"/>
  <c r="O1109" i="1"/>
  <c r="O2559" i="1"/>
  <c r="O2106" i="1"/>
  <c r="O1739" i="1"/>
  <c r="O1241" i="1"/>
  <c r="O1816" i="1"/>
  <c r="O1516" i="1"/>
  <c r="O1086" i="1"/>
  <c r="O775" i="1"/>
  <c r="O1716" i="1"/>
  <c r="O1288" i="1"/>
  <c r="O937" i="1"/>
  <c r="O621" i="1"/>
  <c r="O2244" i="1"/>
  <c r="O1894" i="1"/>
  <c r="O1448" i="1"/>
  <c r="O1039" i="1"/>
  <c r="O1697" i="1"/>
  <c r="O1402" i="1"/>
  <c r="O1025" i="1"/>
  <c r="O709" i="1"/>
  <c r="O2268" i="1"/>
  <c r="O1783" i="1"/>
  <c r="O1423" i="1"/>
  <c r="O1102" i="1"/>
  <c r="O603" i="1"/>
  <c r="O629" i="1"/>
  <c r="O823" i="1"/>
  <c r="O965" i="1"/>
  <c r="O1065" i="1"/>
  <c r="O1204" i="1"/>
  <c r="O1291" i="1"/>
  <c r="O1428" i="1"/>
  <c r="O1554" i="1"/>
  <c r="O1679" i="1"/>
  <c r="O1828" i="1"/>
  <c r="O1970" i="1"/>
  <c r="O2142" i="1"/>
  <c r="O2305" i="1"/>
  <c r="O2435" i="1"/>
  <c r="O636" i="1"/>
  <c r="O747" i="1"/>
  <c r="O849" i="1"/>
  <c r="O946" i="1"/>
  <c r="O1079" i="1"/>
  <c r="O1200" i="1"/>
  <c r="O1350" i="1"/>
  <c r="O1464" i="1"/>
  <c r="O1564" i="1"/>
  <c r="O1689" i="1"/>
  <c r="O1836" i="1"/>
  <c r="O788" i="1"/>
  <c r="O961" i="1"/>
  <c r="O1134" i="1"/>
  <c r="O1256" i="1"/>
  <c r="O1452" i="1"/>
  <c r="O1640" i="1"/>
  <c r="O1791" i="1"/>
  <c r="O1914" i="1"/>
  <c r="O2026" i="1"/>
  <c r="O2177" i="1"/>
  <c r="O2307" i="1"/>
  <c r="O2467" i="1"/>
  <c r="O648" i="1"/>
  <c r="O744" i="1"/>
  <c r="O833" i="1"/>
  <c r="O956" i="1"/>
  <c r="O1114" i="1"/>
  <c r="O1257" i="1"/>
  <c r="O1407" i="1"/>
  <c r="O1534" i="1"/>
  <c r="O1698" i="1"/>
  <c r="O610" i="1"/>
  <c r="O708" i="1"/>
  <c r="O831" i="1"/>
  <c r="O980" i="1"/>
  <c r="O1093" i="1"/>
  <c r="O1254" i="1"/>
  <c r="O1409" i="1"/>
  <c r="O1540" i="1"/>
  <c r="O1665" i="1"/>
  <c r="O1785" i="1"/>
  <c r="O657" i="1"/>
  <c r="O934" i="1"/>
  <c r="O1189" i="1"/>
  <c r="O1368" i="1"/>
  <c r="O1595" i="1"/>
  <c r="O1834" i="1"/>
  <c r="O1954" i="1"/>
  <c r="O2097" i="1"/>
  <c r="O2262" i="1"/>
  <c r="O2408" i="1"/>
  <c r="O2579" i="1"/>
  <c r="O2497" i="1"/>
  <c r="O783" i="1"/>
  <c r="O1376" i="1"/>
  <c r="O2079" i="1"/>
  <c r="O2580" i="1"/>
  <c r="O1552" i="1"/>
  <c r="O2019" i="1"/>
  <c r="O2287" i="1"/>
  <c r="O721" i="1"/>
  <c r="O995" i="1"/>
  <c r="O1272" i="1"/>
  <c r="O1505" i="1"/>
  <c r="O1733" i="1"/>
  <c r="O1889" i="1"/>
  <c r="O2046" i="1"/>
  <c r="O2214" i="1"/>
  <c r="O1289" i="1"/>
  <c r="O2419" i="1"/>
  <c r="O852" i="1"/>
  <c r="O1049" i="1"/>
  <c r="O1348" i="1"/>
  <c r="O1824" i="1"/>
  <c r="O2024" i="1"/>
  <c r="O2203" i="1"/>
  <c r="O2437" i="1"/>
  <c r="O2594" i="1"/>
  <c r="O1369" i="1"/>
  <c r="O1693" i="1"/>
  <c r="O2174" i="1"/>
  <c r="O2370" i="1"/>
  <c r="O1266" i="1"/>
  <c r="O1941" i="1"/>
  <c r="O2455" i="1"/>
  <c r="O723" i="1"/>
  <c r="O986" i="1"/>
  <c r="O1250" i="1"/>
  <c r="O1455" i="1"/>
  <c r="O1735" i="1"/>
  <c r="O1898" i="1"/>
  <c r="O2053" i="1"/>
  <c r="O2187" i="1"/>
  <c r="O2391" i="1"/>
  <c r="O2595" i="1"/>
  <c r="O888" i="1"/>
  <c r="O1175" i="1"/>
  <c r="O766" i="1"/>
  <c r="O1022" i="1"/>
  <c r="O1380" i="1"/>
  <c r="O1659" i="1"/>
  <c r="O1864" i="1"/>
  <c r="O2029" i="1"/>
  <c r="O2283" i="1"/>
  <c r="O2420" i="1"/>
  <c r="O2591" i="1"/>
  <c r="O953" i="1"/>
  <c r="O1211" i="1"/>
  <c r="O1360" i="1"/>
  <c r="O1626" i="1"/>
  <c r="O1804" i="1"/>
  <c r="O2050" i="1"/>
  <c r="O780" i="1"/>
  <c r="O1610" i="1"/>
  <c r="O656" i="1"/>
  <c r="O1555" i="1"/>
  <c r="O2170" i="1"/>
  <c r="O2571" i="1"/>
  <c r="O1294" i="1"/>
  <c r="O1953" i="1"/>
  <c r="O2451" i="1"/>
  <c r="O1509" i="1"/>
  <c r="O2175" i="1"/>
  <c r="O772" i="1"/>
  <c r="O1325" i="1"/>
  <c r="O2077" i="1"/>
  <c r="O2387" i="1"/>
  <c r="O875" i="1"/>
  <c r="O1592" i="1"/>
  <c r="O2035" i="1"/>
  <c r="O2422" i="1"/>
  <c r="O1421" i="1"/>
  <c r="O2362" i="1"/>
  <c r="O2482" i="1"/>
  <c r="O2564" i="1"/>
  <c r="O2122" i="1"/>
  <c r="O850" i="1"/>
  <c r="O1379" i="1"/>
  <c r="O2184" i="1"/>
  <c r="O646" i="1"/>
  <c r="O1115" i="1"/>
  <c r="O767" i="1"/>
  <c r="O2087" i="1"/>
  <c r="O973" i="1"/>
  <c r="O717" i="1"/>
  <c r="O889" i="1"/>
  <c r="O1014" i="1"/>
  <c r="O1147" i="1"/>
  <c r="O1251" i="1"/>
  <c r="O1373" i="1"/>
  <c r="O1475" i="1"/>
  <c r="O1629" i="1"/>
  <c r="O1768" i="1"/>
  <c r="O1907" i="1"/>
  <c r="O2085" i="1"/>
  <c r="O2226" i="1"/>
  <c r="O2356" i="1"/>
  <c r="O2509" i="1"/>
  <c r="O705" i="1"/>
  <c r="O796" i="1"/>
  <c r="O906" i="1"/>
  <c r="O1007" i="1"/>
  <c r="O1130" i="1"/>
  <c r="O1296" i="1"/>
  <c r="O1416" i="1"/>
  <c r="O1518" i="1"/>
  <c r="O1639" i="1"/>
  <c r="O1773" i="1"/>
  <c r="O683" i="1"/>
  <c r="O879" i="1"/>
  <c r="O1052" i="1"/>
  <c r="O1191" i="1"/>
  <c r="O1331" i="1"/>
  <c r="O1527" i="1"/>
  <c r="O1732" i="1"/>
  <c r="O687" i="1"/>
  <c r="O900" i="1"/>
  <c r="O1042" i="1"/>
  <c r="O1199" i="1"/>
  <c r="O1341" i="1"/>
  <c r="O1463" i="1"/>
  <c r="O1635" i="1"/>
  <c r="O1790" i="1"/>
  <c r="O1951" i="1"/>
  <c r="O2155" i="1"/>
  <c r="O2341" i="1"/>
  <c r="O2516" i="1"/>
  <c r="O718" i="1"/>
  <c r="O832" i="1"/>
  <c r="O977" i="1"/>
  <c r="O1117" i="1"/>
  <c r="O1300" i="1"/>
  <c r="O1447" i="1"/>
  <c r="O1559" i="1"/>
  <c r="O1707" i="1"/>
  <c r="O663" i="1"/>
  <c r="O901" i="1"/>
  <c r="O1075" i="1"/>
  <c r="O1243" i="1"/>
  <c r="O1481" i="1"/>
  <c r="O1719" i="1"/>
  <c r="O1852" i="1"/>
  <c r="O1990" i="1"/>
  <c r="O2105" i="1"/>
  <c r="O2269" i="1"/>
  <c r="O2448" i="1"/>
  <c r="O632" i="1"/>
  <c r="O752" i="1"/>
  <c r="O851" i="1"/>
  <c r="O989" i="1"/>
  <c r="O1173" i="1"/>
  <c r="O1316" i="1"/>
  <c r="O1504" i="1"/>
  <c r="O1615" i="1"/>
  <c r="O1780" i="1"/>
  <c r="O685" i="1"/>
  <c r="O810" i="1"/>
  <c r="O969" i="1"/>
  <c r="O1110" i="1"/>
  <c r="O1267" i="1"/>
  <c r="O1441" i="1"/>
  <c r="O1579" i="1"/>
  <c r="O1710" i="1"/>
  <c r="O1826" i="1"/>
  <c r="O830" i="1"/>
  <c r="O1129" i="1"/>
  <c r="O1334" i="1"/>
  <c r="O1571" i="1"/>
  <c r="O1822" i="1"/>
  <c r="O1980" i="1"/>
  <c r="O2113" i="1"/>
  <c r="O2310" i="1"/>
  <c r="O2475" i="1"/>
  <c r="O2338" i="1"/>
  <c r="O2573" i="1"/>
  <c r="O1166" i="1"/>
  <c r="O1726" i="1"/>
  <c r="O2505" i="1"/>
  <c r="O1477" i="1"/>
  <c r="O1957" i="1"/>
  <c r="O2298" i="1"/>
  <c r="O795" i="1"/>
  <c r="O1100" i="1"/>
  <c r="O1383" i="1"/>
  <c r="O1647" i="1"/>
  <c r="O1835" i="1"/>
  <c r="O1976" i="1"/>
  <c r="O2178" i="1"/>
  <c r="O2350" i="1"/>
  <c r="O1089" i="1"/>
  <c r="O838" i="1"/>
  <c r="O1056" i="1"/>
  <c r="O1384" i="1"/>
  <c r="O1890" i="1"/>
  <c r="O2059" i="1"/>
  <c r="O2331" i="1"/>
  <c r="O2514" i="1"/>
  <c r="O1081" i="1"/>
  <c r="O1558" i="1"/>
  <c r="O2025" i="1"/>
  <c r="O2351" i="1"/>
  <c r="O1244" i="1"/>
  <c r="O1966" i="1"/>
  <c r="O2515" i="1"/>
  <c r="O771" i="1"/>
  <c r="O1101" i="1"/>
  <c r="O1324" i="1"/>
  <c r="O1598" i="1"/>
  <c r="O1854" i="1"/>
  <c r="O2001" i="1"/>
  <c r="O2146" i="1"/>
  <c r="O2365" i="1"/>
  <c r="O2575" i="1"/>
  <c r="O919" i="1"/>
  <c r="O1290" i="1"/>
  <c r="O848" i="1"/>
  <c r="O1170" i="1"/>
  <c r="O1508" i="1"/>
  <c r="O1764" i="1"/>
  <c r="O1942" i="1"/>
  <c r="O2134" i="1"/>
  <c r="O2385" i="1"/>
  <c r="O2570" i="1"/>
  <c r="O931" i="1"/>
  <c r="O1239" i="1"/>
  <c r="O1381" i="1"/>
  <c r="O1666" i="1"/>
  <c r="O1960" i="1"/>
  <c r="O2135" i="1"/>
  <c r="O1212" i="1"/>
  <c r="O743" i="1"/>
  <c r="O1293" i="1"/>
  <c r="O2010" i="1"/>
  <c r="O2540" i="1"/>
  <c r="O1246" i="1"/>
  <c r="O1975" i="1"/>
  <c r="O2507" i="1"/>
  <c r="O1667" i="1"/>
  <c r="O2309" i="1"/>
  <c r="O943" i="1"/>
  <c r="O1888" i="1"/>
  <c r="O2267" i="1"/>
  <c r="O626" i="1"/>
  <c r="O1367" i="1"/>
  <c r="O1998" i="1"/>
  <c r="O2405" i="1"/>
  <c r="O1584" i="1"/>
  <c r="O1426" i="1"/>
  <c r="O820" i="1"/>
  <c r="O955" i="1"/>
  <c r="O2481" i="1"/>
  <c r="O2433" i="1"/>
  <c r="O1930" i="1"/>
  <c r="O2485" i="1"/>
  <c r="O2295" i="1"/>
  <c r="O2590" i="1"/>
  <c r="O1959" i="1"/>
  <c r="O1068" i="1"/>
  <c r="O2399" i="1"/>
  <c r="O1248" i="1"/>
  <c r="O1326" i="1"/>
  <c r="O992" i="1"/>
  <c r="O2275" i="1"/>
  <c r="O1712" i="1"/>
  <c r="O2569" i="1"/>
  <c r="O2284" i="1"/>
  <c r="O692" i="1"/>
  <c r="O905" i="1"/>
  <c r="O1055" i="1"/>
  <c r="O1209" i="1"/>
  <c r="O1354" i="1"/>
  <c r="O1471" i="1"/>
  <c r="O1644" i="1"/>
  <c r="O1798" i="1"/>
  <c r="O2042" i="1"/>
  <c r="O2188" i="1"/>
  <c r="O2346" i="1"/>
  <c r="O2525" i="1"/>
  <c r="O728" i="1"/>
  <c r="O853" i="1"/>
  <c r="O982" i="1"/>
  <c r="O1122" i="1"/>
  <c r="O1307" i="1"/>
  <c r="O1456" i="1"/>
  <c r="O1568" i="1"/>
  <c r="O1713" i="1"/>
  <c r="O672" i="1"/>
  <c r="O913" i="1"/>
  <c r="O1088" i="1"/>
  <c r="O1269" i="1"/>
  <c r="O1496" i="1"/>
  <c r="O1727" i="1"/>
  <c r="O1857" i="1"/>
  <c r="O1995" i="1"/>
  <c r="O2121" i="1"/>
  <c r="O2277" i="1"/>
  <c r="O2453" i="1"/>
  <c r="O658" i="1"/>
  <c r="O756" i="1"/>
  <c r="O999" i="1"/>
  <c r="O1181" i="1"/>
  <c r="O1320" i="1"/>
  <c r="O1507" i="1"/>
  <c r="O1621" i="1"/>
  <c r="O1820" i="1"/>
  <c r="O695" i="1"/>
  <c r="O826" i="1"/>
  <c r="O991" i="1"/>
  <c r="O1116" i="1"/>
  <c r="O1295" i="1"/>
  <c r="O1466" i="1"/>
  <c r="O1585" i="1"/>
  <c r="O1717" i="1"/>
  <c r="O1833" i="1"/>
  <c r="O867" i="1"/>
  <c r="O1143" i="1"/>
  <c r="O1347" i="1"/>
  <c r="O1588" i="1"/>
  <c r="O1844" i="1"/>
  <c r="O1986" i="1"/>
  <c r="O2138" i="1"/>
  <c r="O2315" i="1"/>
  <c r="O2489" i="1"/>
  <c r="O2344" i="1"/>
  <c r="O2587" i="1"/>
  <c r="O1274" i="1"/>
  <c r="O1924" i="1"/>
  <c r="O2554" i="1"/>
  <c r="O1537" i="1"/>
  <c r="O2033" i="1"/>
  <c r="O2378" i="1"/>
  <c r="O821" i="1"/>
  <c r="O1400" i="1"/>
  <c r="O1654" i="1"/>
  <c r="O1845" i="1"/>
  <c r="O1981" i="1"/>
  <c r="O2186" i="1"/>
  <c r="O2376" i="1"/>
  <c r="O2205" i="1"/>
  <c r="O861" i="1"/>
  <c r="O1072" i="1"/>
  <c r="O1430" i="1"/>
  <c r="O1928" i="1"/>
  <c r="O2083" i="1"/>
  <c r="O2363" i="1"/>
  <c r="O2523" i="1"/>
  <c r="O1132" i="1"/>
  <c r="O1574" i="1"/>
  <c r="O2038" i="1"/>
  <c r="O2358" i="1"/>
  <c r="O1283" i="1"/>
  <c r="O2013" i="1"/>
  <c r="O2531" i="1"/>
  <c r="O797" i="1"/>
  <c r="O1146" i="1"/>
  <c r="O1330" i="1"/>
  <c r="O1656" i="1"/>
  <c r="O1867" i="1"/>
  <c r="O2006" i="1"/>
  <c r="O2154" i="1"/>
  <c r="O2384" i="1"/>
  <c r="O927" i="1"/>
  <c r="O1623" i="1"/>
  <c r="O856" i="1"/>
  <c r="O1202" i="1"/>
  <c r="O1531" i="1"/>
  <c r="O1782" i="1"/>
  <c r="O1947" i="1"/>
  <c r="O2169" i="1"/>
  <c r="O2392" i="1"/>
  <c r="O2577" i="1"/>
  <c r="O972" i="1"/>
  <c r="O1247" i="1"/>
  <c r="O1396" i="1"/>
  <c r="O1682" i="1"/>
  <c r="O1968" i="1"/>
  <c r="O2143" i="1"/>
  <c r="O1232" i="1"/>
  <c r="O825" i="1"/>
  <c r="O1314" i="1"/>
  <c r="O2089" i="1"/>
  <c r="O2555" i="1"/>
  <c r="O1386" i="1"/>
  <c r="O2556" i="1"/>
  <c r="O1869" i="1"/>
  <c r="O2355" i="1"/>
  <c r="O979" i="1"/>
  <c r="O1943" i="1"/>
  <c r="O2294" i="1"/>
  <c r="O713" i="1"/>
  <c r="O1445" i="1"/>
  <c r="O2017" i="1"/>
  <c r="O2441" i="1"/>
  <c r="O1763" i="1"/>
  <c r="O1594" i="1"/>
  <c r="O920" i="1"/>
  <c r="O1012" i="1"/>
  <c r="O2538" i="1"/>
  <c r="O638" i="1"/>
  <c r="O2562" i="1"/>
  <c r="O2584" i="1"/>
  <c r="O639" i="1"/>
  <c r="O2125" i="1"/>
  <c r="O1111" i="1"/>
  <c r="O2488" i="1"/>
  <c r="O1625" i="1"/>
  <c r="O2464" i="1"/>
  <c r="O2067" i="1"/>
  <c r="O2532" i="1"/>
  <c r="O880" i="1"/>
  <c r="O2444" i="1"/>
  <c r="O732" i="1"/>
  <c r="O928" i="1"/>
  <c r="O1060" i="1"/>
  <c r="O1225" i="1"/>
  <c r="O1358" i="1"/>
  <c r="O1485" i="1"/>
  <c r="O1649" i="1"/>
  <c r="O1802" i="1"/>
  <c r="O2049" i="1"/>
  <c r="O2200" i="1"/>
  <c r="O2361" i="1"/>
  <c r="O607" i="1"/>
  <c r="O740" i="1"/>
  <c r="O859" i="1"/>
  <c r="O987" i="1"/>
  <c r="O1150" i="1"/>
  <c r="O1311" i="1"/>
  <c r="O1459" i="1"/>
  <c r="O1573" i="1"/>
  <c r="O1723" i="1"/>
  <c r="O706" i="1"/>
  <c r="O930" i="1"/>
  <c r="O1126" i="1"/>
  <c r="O1297" i="1"/>
  <c r="O1500" i="1"/>
  <c r="O1741" i="1"/>
  <c r="O1868" i="1"/>
  <c r="O2003" i="1"/>
  <c r="O2149" i="1"/>
  <c r="O2282" i="1"/>
  <c r="O2480" i="1"/>
  <c r="O667" i="1"/>
  <c r="O761" i="1"/>
  <c r="O873" i="1"/>
  <c r="O1004" i="1"/>
  <c r="O1188" i="1"/>
  <c r="O1328" i="1"/>
  <c r="O1510" i="1"/>
  <c r="O1631" i="1"/>
  <c r="O1838" i="1"/>
  <c r="O704" i="1"/>
  <c r="O835" i="1"/>
  <c r="O997" i="1"/>
  <c r="O1317" i="1"/>
  <c r="O1470" i="1"/>
  <c r="O1608" i="1"/>
  <c r="O1721" i="1"/>
  <c r="O1846" i="1"/>
  <c r="O885" i="1"/>
  <c r="O1157" i="1"/>
  <c r="O1361" i="1"/>
  <c r="O1604" i="1"/>
  <c r="O1853" i="1"/>
  <c r="O1999" i="1"/>
  <c r="O2151" i="1"/>
  <c r="O2322" i="1"/>
  <c r="O2496" i="1"/>
  <c r="O2389" i="1"/>
  <c r="O643" i="1"/>
  <c r="O1336" i="1"/>
  <c r="O1956" i="1"/>
  <c r="O2566" i="1"/>
  <c r="O1567" i="1"/>
  <c r="O2048" i="1"/>
  <c r="O2403" i="1"/>
  <c r="O837" i="1"/>
  <c r="O1144" i="1"/>
  <c r="O1408" i="1"/>
  <c r="O1668" i="1"/>
  <c r="O1859" i="1"/>
  <c r="O1994" i="1"/>
  <c r="O2193" i="1"/>
  <c r="O822" i="1"/>
  <c r="O616" i="1"/>
  <c r="O1087" i="1"/>
  <c r="O1526" i="1"/>
  <c r="O1939" i="1"/>
  <c r="O2108" i="1"/>
  <c r="O2369" i="1"/>
  <c r="O2536" i="1"/>
  <c r="O1145" i="1"/>
  <c r="O1606" i="1"/>
  <c r="O2127" i="1"/>
  <c r="O2397" i="1"/>
  <c r="O1298" i="1"/>
  <c r="O2028" i="1"/>
  <c r="O2543" i="1"/>
  <c r="O811" i="1"/>
  <c r="O1161" i="1"/>
  <c r="O1370" i="1"/>
  <c r="O1664" i="1"/>
  <c r="O1881" i="1"/>
  <c r="O2027" i="1"/>
  <c r="O2179" i="1"/>
  <c r="O958" i="1"/>
  <c r="O1711" i="1"/>
  <c r="O871" i="1"/>
  <c r="O1224" i="1"/>
  <c r="O1593" i="1"/>
  <c r="O1831" i="1"/>
  <c r="O1967" i="1"/>
  <c r="O2190" i="1"/>
  <c r="O2412" i="1"/>
  <c r="O637" i="1"/>
  <c r="O1037" i="1"/>
  <c r="O1255" i="1"/>
  <c r="O1413" i="1"/>
  <c r="O1974" i="1"/>
  <c r="O2150" i="1"/>
  <c r="O1279" i="1"/>
  <c r="O899" i="1"/>
  <c r="O1434" i="1"/>
  <c r="O2112" i="1"/>
  <c r="O2585" i="1"/>
  <c r="O1436" i="1"/>
  <c r="O2069" i="1"/>
  <c r="O737" i="1"/>
  <c r="O2372" i="1"/>
  <c r="O1006" i="1"/>
  <c r="O1961" i="1"/>
  <c r="O2326" i="1"/>
  <c r="O818" i="1"/>
  <c r="O1494" i="1"/>
  <c r="O2058" i="1"/>
  <c r="O2458" i="1"/>
  <c r="O1681" i="1"/>
  <c r="O1028" i="1"/>
  <c r="O1045" i="1"/>
  <c r="O2578" i="1"/>
  <c r="O805" i="1"/>
  <c r="O2021" i="1"/>
  <c r="O857" i="1"/>
  <c r="O807" i="1"/>
  <c r="O2218" i="1"/>
  <c r="O1142" i="1"/>
  <c r="O1758" i="1"/>
  <c r="O1078" i="1"/>
  <c r="O1371" i="1"/>
  <c r="O922" i="1"/>
  <c r="O1040" i="1"/>
  <c r="O2534" i="1"/>
  <c r="O860" i="1"/>
  <c r="O1131" i="1"/>
  <c r="O2600" i="1"/>
  <c r="O2030" i="1"/>
  <c r="O1952" i="1"/>
  <c r="O2473" i="1"/>
  <c r="O1120" i="1"/>
  <c r="O869" i="1"/>
  <c r="O2410" i="1"/>
  <c r="O1696" i="1"/>
  <c r="O1904" i="1"/>
  <c r="O1805" i="1"/>
  <c r="O2581" i="1"/>
  <c r="O2520" i="1"/>
  <c r="O791" i="1"/>
  <c r="O609" i="1"/>
  <c r="O746" i="1"/>
  <c r="O940" i="1"/>
  <c r="O1074" i="1"/>
  <c r="O1229" i="1"/>
  <c r="O1365" i="1"/>
  <c r="O1499" i="1"/>
  <c r="O1670" i="1"/>
  <c r="O1848" i="1"/>
  <c r="O2060" i="1"/>
  <c r="O2217" i="1"/>
  <c r="O2377" i="1"/>
  <c r="O612" i="1"/>
  <c r="O751" i="1"/>
  <c r="O863" i="1"/>
  <c r="O998" i="1"/>
  <c r="O1154" i="1"/>
  <c r="O1315" i="1"/>
  <c r="O1472" i="1"/>
  <c r="O1581" i="1"/>
  <c r="O1736" i="1"/>
  <c r="O725" i="1"/>
  <c r="O947" i="1"/>
  <c r="O1141" i="1"/>
  <c r="O1301" i="1"/>
  <c r="O1503" i="1"/>
  <c r="O1746" i="1"/>
  <c r="O1876" i="1"/>
  <c r="O2009" i="1"/>
  <c r="O2171" i="1"/>
  <c r="O2318" i="1"/>
  <c r="O2491" i="1"/>
  <c r="O678" i="1"/>
  <c r="O765" i="1"/>
  <c r="O884" i="1"/>
  <c r="O1008" i="1"/>
  <c r="O1196" i="1"/>
  <c r="O1332" i="1"/>
  <c r="O1514" i="1"/>
  <c r="O1637" i="1"/>
  <c r="O605" i="1"/>
  <c r="O716" i="1"/>
  <c r="O839" i="1"/>
  <c r="O1001" i="1"/>
  <c r="O1136" i="1"/>
  <c r="O1340" i="1"/>
  <c r="O1474" i="1"/>
  <c r="O1612" i="1"/>
  <c r="O1734" i="1"/>
  <c r="O606" i="1"/>
  <c r="O915" i="1"/>
  <c r="O1165" i="1"/>
  <c r="O1374" i="1"/>
  <c r="O1628" i="1"/>
  <c r="O1872" i="1"/>
  <c r="O2004" i="1"/>
  <c r="O2172" i="1"/>
  <c r="O2329" i="1"/>
  <c r="O2521" i="1"/>
  <c r="O2395" i="1"/>
  <c r="O735" i="1"/>
  <c r="O1349" i="1"/>
  <c r="O2012" i="1"/>
  <c r="O2599" i="1"/>
  <c r="O1582" i="1"/>
  <c r="O2062" i="1"/>
  <c r="O2461" i="1"/>
  <c r="O868" i="1"/>
  <c r="O1151" i="1"/>
  <c r="O1438" i="1"/>
  <c r="O1677" i="1"/>
  <c r="O1866" i="1"/>
  <c r="O2005" i="1"/>
  <c r="O2201" i="1"/>
  <c r="O1743" i="1"/>
  <c r="O641" i="1"/>
  <c r="O904" i="1"/>
  <c r="O1124" i="1"/>
  <c r="O1535" i="1"/>
  <c r="O1955" i="1"/>
  <c r="O2126" i="1"/>
  <c r="O2396" i="1"/>
  <c r="O2541" i="1"/>
  <c r="O1221" i="1"/>
  <c r="O1663" i="1"/>
  <c r="O2204" i="1"/>
  <c r="O2402" i="1"/>
  <c r="O1484" i="1"/>
  <c r="O2040" i="1"/>
  <c r="O2561" i="1"/>
  <c r="O846" i="1"/>
  <c r="O1167" i="1"/>
  <c r="O1377" i="1"/>
  <c r="O1678" i="1"/>
  <c r="O1886" i="1"/>
  <c r="O2039" i="1"/>
  <c r="O2215" i="1"/>
  <c r="O2418" i="1"/>
  <c r="O634" i="1"/>
  <c r="O978" i="1"/>
  <c r="O2073" i="1"/>
  <c r="O892" i="1"/>
  <c r="O1253" i="1"/>
  <c r="O1602" i="1"/>
  <c r="O1840" i="1"/>
  <c r="O1984" i="1"/>
  <c r="O2229" i="1"/>
  <c r="O2427" i="1"/>
  <c r="O655" i="1"/>
  <c r="O1061" i="1"/>
  <c r="O1261" i="1"/>
  <c r="O1427" i="1"/>
  <c r="O1704" i="1"/>
  <c r="O1979" i="1"/>
  <c r="O2163" i="1"/>
  <c r="O1515" i="1"/>
  <c r="O628" i="1"/>
  <c r="O1458" i="1"/>
  <c r="O2220" i="1"/>
  <c r="O2603" i="1"/>
  <c r="O1486" i="1"/>
  <c r="O2206" i="1"/>
  <c r="O840" i="1"/>
  <c r="O1978" i="1"/>
  <c r="O2436" i="1"/>
  <c r="O1058" i="1"/>
  <c r="O1997" i="1"/>
  <c r="O2359" i="1"/>
  <c r="O847" i="1"/>
  <c r="O1619" i="1"/>
  <c r="O2117" i="1"/>
  <c r="O2477" i="1"/>
  <c r="O1918" i="1"/>
  <c r="O1728" i="1"/>
  <c r="O1285" i="1"/>
  <c r="O1135" i="1"/>
  <c r="O1985" i="1"/>
  <c r="O963" i="1"/>
  <c r="O2055" i="1"/>
  <c r="O2598" i="1"/>
  <c r="O1237" i="1"/>
  <c r="O914" i="1"/>
  <c r="O2245" i="1"/>
  <c r="O1395" i="1"/>
  <c r="O2545" i="1"/>
  <c r="O2074" i="1"/>
  <c r="O2141" i="1"/>
  <c r="O1501" i="1"/>
  <c r="O1327" i="1"/>
  <c r="O1457" i="1"/>
  <c r="O1912" i="1"/>
  <c r="O2381" i="1"/>
  <c r="O881" i="1"/>
  <c r="O2430" i="1"/>
  <c r="O2537" i="1"/>
  <c r="O1708" i="1"/>
  <c r="O2233" i="1"/>
  <c r="O660" i="1"/>
  <c r="O1182" i="1"/>
  <c r="O1963" i="1"/>
  <c r="O2131" i="1"/>
  <c r="O2565" i="1"/>
  <c r="O1342" i="1"/>
  <c r="O2222" i="1"/>
  <c r="O2416" i="1"/>
  <c r="O2093" i="1"/>
  <c r="O2589" i="1"/>
  <c r="O1183" i="1"/>
  <c r="O1417" i="1"/>
  <c r="O1686" i="1"/>
  <c r="O2061" i="1"/>
  <c r="O2227" i="1"/>
  <c r="O686" i="1"/>
  <c r="O988" i="1"/>
  <c r="O2167" i="1"/>
  <c r="O1292" i="1"/>
  <c r="O1634" i="1"/>
  <c r="O1850" i="1"/>
  <c r="O2293" i="1"/>
  <c r="O2443" i="1"/>
  <c r="O664" i="1"/>
  <c r="O1270" i="1"/>
  <c r="O1473" i="1"/>
  <c r="O2002" i="1"/>
  <c r="O720" i="1"/>
  <c r="O1541" i="1"/>
  <c r="O1578" i="1"/>
  <c r="O2235" i="1"/>
  <c r="O1532" i="1"/>
  <c r="O2236" i="1"/>
  <c r="O1996" i="1"/>
  <c r="O2510" i="1"/>
  <c r="O2016" i="1"/>
  <c r="O2374" i="1"/>
  <c r="O1672" i="1"/>
  <c r="O2495" i="1"/>
  <c r="O1948" i="1"/>
  <c r="O1702" i="1"/>
  <c r="O1217" i="1"/>
  <c r="O1062" i="1"/>
  <c r="O2124" i="1"/>
  <c r="O1524" i="1"/>
  <c r="O964" i="1"/>
  <c r="O1784" i="1"/>
  <c r="O2563" i="1"/>
  <c r="O2300" i="1"/>
  <c r="O1450" i="1"/>
  <c r="O2278" i="1"/>
  <c r="O764" i="1"/>
  <c r="O959" i="1"/>
  <c r="O1094" i="1"/>
  <c r="O1233" i="1"/>
  <c r="O1397" i="1"/>
  <c r="O1506" i="1"/>
  <c r="O1674" i="1"/>
  <c r="O1856" i="1"/>
  <c r="O2075" i="1"/>
  <c r="O2238" i="1"/>
  <c r="O2383" i="1"/>
  <c r="O630" i="1"/>
  <c r="O755" i="1"/>
  <c r="O878" i="1"/>
  <c r="O1021" i="1"/>
  <c r="O1159" i="1"/>
  <c r="O1338" i="1"/>
  <c r="O1476" i="1"/>
  <c r="O1587" i="1"/>
  <c r="O1779" i="1"/>
  <c r="O736" i="1"/>
  <c r="O954" i="1"/>
  <c r="O1160" i="1"/>
  <c r="O1312" i="1"/>
  <c r="O1547" i="1"/>
  <c r="O1751" i="1"/>
  <c r="O1880" i="1"/>
  <c r="O2015" i="1"/>
  <c r="O2182" i="1"/>
  <c r="O2357" i="1"/>
  <c r="O2498" i="1"/>
  <c r="O693" i="1"/>
  <c r="O770" i="1"/>
  <c r="O891" i="1"/>
  <c r="O1016" i="1"/>
  <c r="O1201" i="1"/>
  <c r="O1351" i="1"/>
  <c r="O1523" i="1"/>
  <c r="O1646" i="1"/>
  <c r="O615" i="1"/>
  <c r="O727" i="1"/>
  <c r="O1009" i="1"/>
  <c r="O1152" i="1"/>
  <c r="O1357" i="1"/>
  <c r="O1478" i="1"/>
  <c r="O1622" i="1"/>
  <c r="O1744" i="1"/>
  <c r="O614" i="1"/>
  <c r="O924" i="1"/>
  <c r="O1197" i="1"/>
  <c r="O1382" i="1"/>
  <c r="O1661" i="1"/>
  <c r="O1879" i="1"/>
  <c r="O2023" i="1"/>
  <c r="O2185" i="1"/>
  <c r="O2337" i="1"/>
  <c r="O2535" i="1"/>
  <c r="O762" i="1"/>
  <c r="O1363" i="1"/>
  <c r="O2092" i="1"/>
  <c r="O908" i="1"/>
  <c r="O1599" i="1"/>
  <c r="O2100" i="1"/>
  <c r="O886" i="1"/>
  <c r="O1158" i="1"/>
  <c r="O1446" i="1"/>
  <c r="O1873" i="1"/>
  <c r="O2031" i="1"/>
  <c r="O1825" i="1"/>
  <c r="O917" i="1"/>
  <c r="O1543" i="1"/>
  <c r="O2414" i="1"/>
  <c r="O1709" i="1"/>
  <c r="O1545" i="1"/>
  <c r="O870" i="1"/>
  <c r="O1892" i="1"/>
  <c r="O2425" i="1"/>
  <c r="O911" i="1"/>
  <c r="O1992" i="1"/>
  <c r="O1069" i="1"/>
  <c r="O1729" i="1"/>
  <c r="O682" i="1"/>
  <c r="O613" i="1"/>
  <c r="O1103" i="1"/>
  <c r="O1083" i="1"/>
  <c r="O981" i="1"/>
  <c r="O2137" i="1"/>
  <c r="O1781" i="1"/>
  <c r="O2366" i="1"/>
  <c r="O814" i="1"/>
  <c r="O2271" i="1"/>
  <c r="O2334" i="1"/>
  <c r="O2260" i="1"/>
  <c r="O2044" i="1"/>
  <c r="O2550" i="1"/>
  <c r="O800" i="1"/>
  <c r="O976" i="1"/>
  <c r="O1107" i="1"/>
  <c r="O1259" i="1"/>
  <c r="O1415" i="1"/>
  <c r="O1550" i="1"/>
  <c r="O1722" i="1"/>
  <c r="O1887" i="1"/>
  <c r="O2091" i="1"/>
  <c r="O2255" i="1"/>
  <c r="O2428" i="1"/>
  <c r="O671" i="1"/>
  <c r="O769" i="1"/>
  <c r="O912" i="1"/>
  <c r="O1029" i="1"/>
  <c r="O1186" i="1"/>
  <c r="O1378" i="1"/>
  <c r="O1490" i="1"/>
  <c r="O1645" i="1"/>
  <c r="O1812" i="1"/>
  <c r="O781" i="1"/>
  <c r="O1011" i="1"/>
  <c r="O1176" i="1"/>
  <c r="O1387" i="1"/>
  <c r="O1591" i="1"/>
  <c r="O1787" i="1"/>
  <c r="O1921" i="1"/>
  <c r="O2043" i="1"/>
  <c r="O2202" i="1"/>
  <c r="O2379" i="1"/>
  <c r="O2518" i="1"/>
  <c r="O703" i="1"/>
  <c r="O801" i="1"/>
  <c r="O907" i="1"/>
  <c r="O1034" i="1"/>
  <c r="O1215" i="1"/>
  <c r="O1359" i="1"/>
  <c r="O1539" i="1"/>
  <c r="O1720" i="1"/>
  <c r="O633" i="1"/>
  <c r="O745" i="1"/>
  <c r="O898" i="1"/>
  <c r="O1027" i="1"/>
  <c r="O1174" i="1"/>
  <c r="O1372" i="1"/>
  <c r="O1512" i="1"/>
  <c r="O1633" i="1"/>
  <c r="O1760" i="1"/>
  <c r="O674" i="1"/>
  <c r="O985" i="1"/>
  <c r="O1249" i="1"/>
  <c r="O1399" i="1"/>
  <c r="O1684" i="1"/>
  <c r="O1906" i="1"/>
  <c r="O2045" i="1"/>
  <c r="O2199" i="1"/>
  <c r="O2382" i="1"/>
  <c r="O2552" i="1"/>
  <c r="O2483" i="1"/>
  <c r="O845" i="1"/>
  <c r="O1511" i="1"/>
  <c r="O2194" i="1"/>
  <c r="O1139" i="1"/>
  <c r="O1809" i="1"/>
  <c r="O2132" i="1"/>
  <c r="O2567" i="1"/>
  <c r="O903" i="1"/>
  <c r="O1198" i="1"/>
  <c r="O1461" i="1"/>
  <c r="O1725" i="1"/>
  <c r="O1897" i="1"/>
  <c r="O2107" i="1"/>
  <c r="O2246" i="1"/>
  <c r="O2018" i="1"/>
  <c r="O722" i="1"/>
  <c r="O945" i="1"/>
  <c r="O1227" i="1"/>
  <c r="O1655" i="1"/>
  <c r="O1988" i="1"/>
  <c r="O2160" i="1"/>
  <c r="O2431" i="1"/>
  <c r="O650" i="1"/>
  <c r="O1439" i="1"/>
  <c r="O1770" i="1"/>
  <c r="O2264" i="1"/>
  <c r="O2476" i="1"/>
  <c r="O1614" i="1"/>
  <c r="O2312" i="1"/>
  <c r="O617" i="1"/>
  <c r="O918" i="1"/>
  <c r="O1222" i="1"/>
  <c r="O1440" i="1"/>
  <c r="O1752" i="1"/>
  <c r="O1916" i="1"/>
  <c r="O2072" i="1"/>
  <c r="O2254" i="1"/>
  <c r="O2469" i="1"/>
  <c r="O710" i="1"/>
  <c r="O1035" i="1"/>
  <c r="O689" i="1"/>
  <c r="O962" i="1"/>
  <c r="O1318" i="1"/>
  <c r="O1651" i="1"/>
  <c r="O1870" i="1"/>
  <c r="O2063" i="1"/>
  <c r="O2308" i="1"/>
  <c r="O2472" i="1"/>
  <c r="O700" i="1"/>
  <c r="O1113" i="1"/>
  <c r="O1313" i="1"/>
  <c r="O1497" i="1"/>
  <c r="O1747" i="1"/>
  <c r="O2022" i="1"/>
  <c r="O759" i="1"/>
  <c r="O1730" i="1"/>
  <c r="O707" i="1"/>
  <c r="O1765" i="1"/>
  <c r="O2413" i="1"/>
  <c r="O865" i="1"/>
  <c r="O1583" i="1"/>
  <c r="O2266" i="1"/>
  <c r="O1343" i="1"/>
  <c r="O2095" i="1"/>
  <c r="O619" i="1"/>
  <c r="O1278" i="1"/>
  <c r="O2096" i="1"/>
  <c r="O2421" i="1"/>
  <c r="O1059" i="1"/>
  <c r="O1775" i="1"/>
  <c r="O2176" i="1"/>
  <c r="O690" i="1"/>
  <c r="O2081" i="1"/>
  <c r="O2020" i="1"/>
  <c r="O2380" i="1"/>
  <c r="O1772" i="1"/>
  <c r="O802" i="1"/>
  <c r="O1553" i="1"/>
  <c r="O2243" i="1"/>
  <c r="O1398" i="1"/>
  <c r="O1753" i="1"/>
  <c r="O1185" i="1"/>
  <c r="O2398" i="1"/>
  <c r="O1991" i="1"/>
  <c r="O1653" i="1"/>
  <c r="O2572" i="1"/>
  <c r="O2144" i="1"/>
  <c r="O669" i="1"/>
  <c r="O1839" i="1"/>
  <c r="O2386" i="1"/>
  <c r="O2592" i="1"/>
  <c r="O652" i="1"/>
  <c r="O844" i="1"/>
  <c r="O1010" i="1"/>
  <c r="O1163" i="1"/>
  <c r="O1275" i="1"/>
  <c r="O1432" i="1"/>
  <c r="O1596" i="1"/>
  <c r="O1757" i="1"/>
  <c r="O1925" i="1"/>
  <c r="O2115" i="1"/>
  <c r="O2317" i="1"/>
  <c r="O2478" i="1"/>
  <c r="O702" i="1"/>
  <c r="O808" i="1"/>
  <c r="O935" i="1"/>
  <c r="O1091" i="1"/>
  <c r="O1218" i="1"/>
  <c r="O1410" i="1"/>
  <c r="O1533" i="1"/>
  <c r="O1680" i="1"/>
  <c r="O625" i="1"/>
  <c r="O854" i="1"/>
  <c r="O1047" i="1"/>
  <c r="O1210" i="1"/>
  <c r="O1425" i="1"/>
  <c r="O1658" i="1"/>
  <c r="O1823" i="1"/>
  <c r="O1958" i="1"/>
  <c r="O2070" i="1"/>
  <c r="O2250" i="1"/>
  <c r="O2400" i="1"/>
  <c r="O608" i="1"/>
  <c r="O726" i="1"/>
  <c r="O824" i="1"/>
  <c r="O949" i="1"/>
  <c r="O1118" i="1"/>
  <c r="O1284" i="1"/>
  <c r="O1453" i="1"/>
  <c r="O1556" i="1"/>
  <c r="O1742" i="1"/>
  <c r="O649" i="1"/>
  <c r="O779" i="1"/>
  <c r="O926" i="1"/>
  <c r="O1064" i="1"/>
  <c r="O1240" i="1"/>
  <c r="O1405" i="1"/>
  <c r="O1549" i="1"/>
  <c r="O1673" i="1"/>
  <c r="O1810" i="1"/>
  <c r="O782" i="1"/>
  <c r="O1048" i="1"/>
  <c r="O1308" i="1"/>
  <c r="O1498" i="1"/>
  <c r="O1767" i="1"/>
  <c r="O1932" i="1"/>
  <c r="O2078" i="1"/>
  <c r="O2221" i="1"/>
  <c r="O2423" i="1"/>
  <c r="O2593" i="1"/>
  <c r="O2522" i="1"/>
  <c r="O1041" i="1"/>
  <c r="O1632" i="1"/>
  <c r="O2339" i="1"/>
  <c r="O1337" i="1"/>
  <c r="O1861" i="1"/>
  <c r="O2195" i="1"/>
  <c r="O701" i="1"/>
  <c r="O974" i="1"/>
  <c r="O1302" i="1"/>
  <c r="O1589" i="1"/>
  <c r="O1792" i="1"/>
  <c r="O1945" i="1"/>
  <c r="O2152" i="1"/>
  <c r="O2279" i="1"/>
  <c r="O2286" i="1"/>
  <c r="O789" i="1"/>
  <c r="O996" i="1"/>
  <c r="O1282" i="1"/>
  <c r="O1799" i="1"/>
  <c r="O2032" i="1"/>
  <c r="O2280" i="1"/>
  <c r="O2460" i="1"/>
  <c r="O754" i="1"/>
  <c r="O1492" i="1"/>
  <c r="O1875" i="1"/>
  <c r="O2303" i="1"/>
  <c r="O2588" i="1"/>
  <c r="O1701" i="1"/>
  <c r="O2411" i="1"/>
  <c r="O651" i="1"/>
  <c r="O1005" i="1"/>
  <c r="O1276" i="1"/>
  <c r="O1520" i="1"/>
  <c r="O1800" i="1"/>
  <c r="O1977" i="1"/>
  <c r="O2109" i="1"/>
  <c r="O2333" i="1"/>
  <c r="O2506" i="1"/>
  <c r="O817" i="1"/>
  <c r="O1095" i="1"/>
  <c r="O750" i="1"/>
  <c r="O1044" i="1"/>
  <c r="O1412" i="1"/>
  <c r="O1715" i="1"/>
  <c r="O1926" i="1"/>
  <c r="O2110" i="1"/>
  <c r="O2342" i="1"/>
  <c r="O2528" i="1"/>
  <c r="O793" i="1"/>
  <c r="O1156" i="1"/>
  <c r="O1339" i="1"/>
  <c r="O1618" i="1"/>
  <c r="O1832" i="1"/>
  <c r="O2068" i="1"/>
  <c r="O1031" i="1"/>
  <c r="O627" i="1"/>
  <c r="O1024" i="1"/>
  <c r="O1900" i="1"/>
  <c r="O2471" i="1"/>
  <c r="O1076" i="1"/>
  <c r="O1813" i="1"/>
  <c r="O2354" i="1"/>
  <c r="O1489" i="1"/>
  <c r="O2191" i="1"/>
  <c r="O843" i="1"/>
  <c r="O1617" i="1"/>
  <c r="O2224" i="1"/>
  <c r="O2474" i="1"/>
  <c r="O1178" i="1"/>
  <c r="O1905" i="1"/>
  <c r="O2257" i="1"/>
  <c r="O950" i="1"/>
  <c r="O2232" i="1"/>
  <c r="O2314" i="1"/>
  <c r="O635" i="1"/>
  <c r="O2181" i="1"/>
  <c r="O2183" i="1"/>
  <c r="O1819" i="1"/>
  <c r="O2393" i="1"/>
  <c r="O1788" i="1"/>
  <c r="O2249" i="1"/>
  <c r="O1429" i="1"/>
  <c r="O2602" i="1"/>
  <c r="O2196" i="1"/>
  <c r="O1479" i="1"/>
  <c r="O1403" i="1"/>
  <c r="O2168" i="1"/>
  <c r="O1801" i="1"/>
  <c r="O939" i="1"/>
  <c r="O679" i="1"/>
  <c r="O882" i="1"/>
  <c r="O1576" i="1"/>
  <c r="O2479" i="1"/>
  <c r="O2583" i="1"/>
  <c r="O1690" i="1"/>
  <c r="O1437" i="1"/>
  <c r="O1194" i="1"/>
  <c r="O2529" i="1"/>
  <c r="O2007" i="1"/>
  <c r="O1927" i="1"/>
  <c r="O2439" i="1"/>
  <c r="O909" i="1"/>
  <c r="O1414" i="1"/>
  <c r="O1557" i="1"/>
  <c r="O1936" i="1"/>
  <c r="O673" i="1"/>
  <c r="O1920" i="1"/>
  <c r="O1333" i="1"/>
  <c r="O681" i="1"/>
  <c r="O2116" i="1"/>
  <c r="O1688" i="1"/>
  <c r="O834" i="1"/>
  <c r="O778" i="1"/>
  <c r="O2247" i="1"/>
  <c r="O1817" i="1"/>
  <c r="O1236" i="1"/>
  <c r="O2470" i="1"/>
  <c r="O2560" i="1"/>
  <c r="O1750" i="1"/>
  <c r="O2468" i="1"/>
  <c r="O2000" i="1"/>
  <c r="O1026" i="1"/>
  <c r="O2161" i="1"/>
  <c r="O2071" i="1"/>
  <c r="O1605" i="1"/>
  <c r="O916" i="1"/>
  <c r="O1917" i="1"/>
  <c r="O2241" i="1"/>
  <c r="O776" i="1"/>
  <c r="O2429" i="1"/>
  <c r="O2051" i="1"/>
  <c r="O1565" i="1"/>
  <c r="O1032" i="1"/>
  <c r="O1754" i="1"/>
  <c r="O1422" i="1"/>
  <c r="O1054" i="1"/>
  <c r="O675" i="1"/>
  <c r="O1551" i="1"/>
  <c r="O1206" i="1"/>
  <c r="O829" i="1"/>
  <c r="O2526" i="1"/>
  <c r="O2098" i="1"/>
  <c r="O1808" i="1"/>
  <c r="O1323" i="1"/>
  <c r="O864" i="1"/>
  <c r="O1662" i="1"/>
  <c r="O1234" i="1"/>
  <c r="O929" i="1"/>
  <c r="O647" i="1"/>
  <c r="O2130" i="1"/>
  <c r="O1731" i="1"/>
  <c r="O1304" i="1"/>
  <c r="O1002" i="1"/>
  <c r="O1231" i="1"/>
  <c r="O1127" i="1"/>
  <c r="O696" i="1"/>
  <c r="O1519" i="1"/>
  <c r="O1467" i="1"/>
  <c r="O2530" i="1"/>
  <c r="O1949" i="1"/>
  <c r="O1482" i="1"/>
  <c r="O944" i="1"/>
  <c r="O1683" i="1"/>
  <c r="O1375" i="1"/>
  <c r="O951" i="1"/>
  <c r="O1123" i="1"/>
  <c r="O809" i="1"/>
  <c r="O2442" i="1"/>
  <c r="O2065" i="1"/>
  <c r="O1762" i="1"/>
  <c r="O1235" i="1"/>
  <c r="O792" i="1"/>
  <c r="O1546" i="1"/>
  <c r="O1214" i="1"/>
  <c r="O895" i="1"/>
  <c r="O2484" i="1"/>
  <c r="O2103" i="1"/>
  <c r="O1268" i="1"/>
  <c r="O970" i="1"/>
  <c r="Q719" i="1"/>
  <c r="O1277" i="1"/>
  <c r="O1529" i="1"/>
  <c r="O1913" i="1"/>
  <c r="O883" i="1"/>
  <c r="O2487" i="1"/>
  <c r="O1607" i="1"/>
  <c r="O1053" i="1"/>
  <c r="O1756" i="1"/>
  <c r="O2508" i="1"/>
  <c r="O2041" i="1"/>
  <c r="O1443" i="1"/>
  <c r="O698" i="1"/>
  <c r="O2547" i="1"/>
  <c r="O2099" i="1"/>
  <c r="O1694" i="1"/>
  <c r="O1019" i="1"/>
  <c r="O2325" i="1"/>
  <c r="O2332" i="1"/>
  <c r="O1483" i="1"/>
  <c r="O2424" i="1"/>
  <c r="O1860" i="1"/>
  <c r="O967" i="1"/>
  <c r="O2330" i="1"/>
  <c r="O1923" i="1"/>
  <c r="O1454" i="1"/>
  <c r="O715" i="1"/>
  <c r="O1827" i="1"/>
  <c r="O1700" i="1"/>
  <c r="O2513" i="1"/>
  <c r="O2375" i="1"/>
  <c r="O1937" i="1"/>
  <c r="O1460" i="1"/>
  <c r="O815" i="1"/>
  <c r="O1669" i="1"/>
  <c r="O1364" i="1"/>
  <c r="O932" i="1"/>
  <c r="O640" i="1"/>
  <c r="O1491" i="1"/>
  <c r="O1099" i="1"/>
  <c r="O785" i="1"/>
  <c r="O2417" i="1"/>
  <c r="O2054" i="1"/>
  <c r="O1714" i="1"/>
  <c r="O1195" i="1"/>
  <c r="O777" i="1"/>
  <c r="O1542" i="1"/>
  <c r="O1205" i="1"/>
  <c r="O819" i="1"/>
  <c r="O2465" i="1"/>
  <c r="O2080" i="1"/>
  <c r="O1601" i="1"/>
  <c r="O1263" i="1"/>
  <c r="O877" i="1"/>
  <c r="P1877" i="1"/>
  <c r="O2466" i="1"/>
  <c r="O1121" i="1"/>
  <c r="O645" i="1"/>
  <c r="O1346" i="1"/>
  <c r="O948" i="1"/>
  <c r="O936" i="1"/>
  <c r="O1908" i="1"/>
  <c r="O1335" i="1"/>
  <c r="O676" i="1"/>
  <c r="O1648" i="1"/>
  <c r="O2504" i="1"/>
  <c r="O2302" i="1"/>
  <c r="O1922" i="1"/>
  <c r="O1390" i="1"/>
  <c r="O787" i="1"/>
  <c r="O1652" i="1"/>
  <c r="O1258" i="1"/>
  <c r="O921" i="1"/>
  <c r="O623" i="1"/>
  <c r="O1465" i="1"/>
  <c r="O1084" i="1"/>
  <c r="O733" i="1"/>
  <c r="O2394" i="1"/>
  <c r="O2036" i="1"/>
  <c r="O1671" i="1"/>
  <c r="O1187" i="1"/>
  <c r="O642" i="1"/>
  <c r="O1522" i="1"/>
  <c r="O1172" i="1"/>
  <c r="O812" i="1"/>
  <c r="O2440" i="1"/>
  <c r="O1933" i="1"/>
  <c r="O1580" i="1"/>
  <c r="O1242" i="1"/>
  <c r="O858" i="1"/>
  <c r="O2207" i="1"/>
  <c r="O2230" i="1"/>
  <c r="O2219" i="1"/>
  <c r="O2456" i="1"/>
  <c r="O1219" i="1"/>
  <c r="O1903" i="1"/>
  <c r="O1090" i="1"/>
  <c r="O1797" i="1"/>
  <c r="O2256" i="1"/>
  <c r="O794" i="1"/>
  <c r="O1811" i="1"/>
  <c r="O1796" i="1"/>
  <c r="O1306" i="1"/>
  <c r="O2539" i="1"/>
  <c r="O2088" i="1"/>
  <c r="O1502" i="1"/>
  <c r="O712" i="1"/>
  <c r="O2119" i="1"/>
  <c r="O1771" i="1"/>
  <c r="O1067" i="1"/>
  <c r="O2371" i="1"/>
  <c r="O2432" i="1"/>
  <c r="O2446" i="1"/>
  <c r="O1874" i="1"/>
  <c r="O975" i="1"/>
  <c r="O1891" i="1"/>
  <c r="O1962" i="1"/>
  <c r="O753" i="1"/>
  <c r="O1849" i="1"/>
  <c r="O2139" i="1"/>
  <c r="O2388" i="1"/>
  <c r="O1613" i="1"/>
  <c r="O2228" i="1"/>
  <c r="O1794" i="1"/>
  <c r="O2128" i="1"/>
  <c r="O1015" i="1"/>
  <c r="O2426" i="1"/>
  <c r="O1092" i="1"/>
  <c r="O2597" i="1"/>
  <c r="O1748" i="1"/>
  <c r="O2239" i="1"/>
  <c r="O665" i="1"/>
  <c r="O1000" i="1"/>
  <c r="O1203" i="1"/>
  <c r="O749" i="1"/>
  <c r="O1705" i="1"/>
  <c r="O1525" i="1"/>
  <c r="O2094" i="1"/>
  <c r="O2406" i="1"/>
  <c r="O2367" i="1"/>
  <c r="O2321" i="1"/>
  <c r="O2517" i="1"/>
  <c r="O798" i="1"/>
  <c r="O2158" i="1"/>
  <c r="O2557" i="1"/>
  <c r="O2368" i="1"/>
  <c r="O933" i="1"/>
  <c r="O1096" i="1"/>
  <c r="O983" i="1"/>
  <c r="O1738" i="1"/>
  <c r="O1177" i="1"/>
  <c r="O2494" i="1"/>
  <c r="O1935" i="1"/>
  <c r="O1388" i="1"/>
  <c r="O670" i="1"/>
  <c r="O2524" i="1"/>
  <c r="O2084" i="1"/>
  <c r="O1590" i="1"/>
  <c r="O2292" i="1"/>
  <c r="O2324" i="1"/>
  <c r="O1469" i="1"/>
  <c r="O2323" i="1"/>
  <c r="O1777" i="1"/>
  <c r="O2296" i="1"/>
  <c r="O1695" i="1"/>
  <c r="O2551" i="1"/>
  <c r="O2104" i="1"/>
  <c r="O1286" i="1"/>
  <c r="O1899" i="1"/>
  <c r="O2349" i="1"/>
  <c r="O2347" i="1"/>
  <c r="O2449" i="1"/>
  <c r="O2242" i="1"/>
  <c r="O2512" i="1"/>
  <c r="O1280" i="1"/>
  <c r="O2136" i="1"/>
  <c r="O2237" i="1"/>
  <c r="O2340" i="1"/>
  <c r="O661" i="1"/>
  <c r="O1046" i="1"/>
  <c r="O866" i="1"/>
  <c r="O1660" i="1"/>
  <c r="O1149" i="1"/>
  <c r="O2462" i="1"/>
  <c r="O1931" i="1"/>
  <c r="O1353" i="1"/>
  <c r="O1223" i="1"/>
  <c r="O2499" i="1"/>
  <c r="O2066" i="1"/>
  <c r="O1528" i="1"/>
  <c r="O938" i="1"/>
  <c r="O1910" i="1"/>
  <c r="O2291" i="1"/>
  <c r="O1385" i="1"/>
  <c r="O2316" i="1"/>
  <c r="O1699" i="1"/>
  <c r="O816" i="1"/>
  <c r="O2258" i="1"/>
  <c r="O1885" i="1"/>
  <c r="O1309" i="1"/>
  <c r="O659" i="1"/>
  <c r="O1449" i="1"/>
  <c r="O1566" i="1"/>
  <c r="O2445" i="1"/>
  <c r="O2285" i="1"/>
  <c r="O1915" i="1"/>
  <c r="O1329" i="1"/>
  <c r="O768" i="1"/>
  <c r="O1627" i="1"/>
  <c r="O1245" i="1"/>
  <c r="O910" i="1"/>
  <c r="O1774" i="1"/>
  <c r="O1444" i="1"/>
  <c r="O1030" i="1"/>
  <c r="O729" i="1"/>
  <c r="O2390" i="1"/>
  <c r="O1983" i="1"/>
  <c r="O1620" i="1"/>
  <c r="O1164" i="1"/>
  <c r="O631" i="1"/>
  <c r="O1495" i="1"/>
  <c r="O1108" i="1"/>
  <c r="O804" i="1"/>
  <c r="O2415" i="1"/>
  <c r="O1929" i="1"/>
  <c r="O1563" i="1"/>
  <c r="O1190" i="1"/>
  <c r="O836" i="1"/>
  <c r="Q2299" i="1" l="1"/>
  <c r="R2299" i="1" s="1"/>
  <c r="P2086" i="1"/>
  <c r="R2086" i="1" s="1"/>
  <c r="P1971" i="1"/>
  <c r="R1971" i="1" s="1"/>
  <c r="Q2147" i="1"/>
  <c r="S2147" i="1" s="1"/>
  <c r="P1793" i="1"/>
  <c r="S1793" i="1" s="1"/>
  <c r="S1128" i="1"/>
  <c r="R1394" i="1"/>
  <c r="S2306" i="1"/>
  <c r="R1718" i="1"/>
  <c r="R1530" i="1"/>
  <c r="R1855" i="1"/>
  <c r="S711" i="1"/>
  <c r="R1411" i="1"/>
  <c r="S1238" i="1"/>
  <c r="R1431" i="1"/>
  <c r="S622" i="1"/>
  <c r="S2057" i="1"/>
  <c r="S2123" i="1"/>
  <c r="R1355" i="1"/>
  <c r="S2486" i="1"/>
  <c r="S1119" i="1"/>
  <c r="S2086" i="1"/>
  <c r="S890" i="1"/>
  <c r="S2352" i="1"/>
  <c r="S941" i="1"/>
  <c r="P622" i="1"/>
  <c r="R622" i="1" s="1"/>
  <c r="R1786" i="1"/>
  <c r="R1600" i="1"/>
  <c r="S2076" i="1"/>
  <c r="S1085" i="1"/>
  <c r="S806" i="1"/>
  <c r="R1575" i="1"/>
  <c r="S1883" i="1"/>
  <c r="S813" i="1"/>
  <c r="R1420" i="1"/>
  <c r="S719" i="1"/>
  <c r="R719" i="1"/>
  <c r="S784" i="1"/>
  <c r="S611" i="1"/>
  <c r="S654" i="1"/>
  <c r="S876" i="1"/>
  <c r="R1837" i="1"/>
  <c r="S1138" i="1"/>
  <c r="S1863" i="1"/>
  <c r="S1895" i="1"/>
  <c r="S1321" i="1"/>
  <c r="S1140" i="1"/>
  <c r="S1228" i="1"/>
  <c r="R1821" i="1"/>
  <c r="S2320" i="1"/>
  <c r="S957" i="1"/>
  <c r="R1597" i="1"/>
  <c r="S618" i="1"/>
  <c r="R1569" i="1"/>
  <c r="S790" i="1"/>
  <c r="S738" i="1"/>
  <c r="S1319" i="1"/>
  <c r="R1776" i="1"/>
  <c r="R1562" i="1"/>
  <c r="S1207" i="1"/>
  <c r="P890" i="1"/>
  <c r="R890" i="1" s="1"/>
  <c r="R1851" i="1"/>
  <c r="R1761" i="1"/>
  <c r="S2544" i="1"/>
  <c r="S677" i="1"/>
  <c r="R1862" i="1"/>
  <c r="R1544" i="1"/>
  <c r="P2123" i="1"/>
  <c r="R2123" i="1" s="1"/>
  <c r="P784" i="1"/>
  <c r="R784" i="1" s="1"/>
  <c r="S984" i="1"/>
  <c r="S2311" i="1"/>
  <c r="S714" i="1"/>
  <c r="S2596" i="1"/>
  <c r="S1003" i="1"/>
  <c r="S1919" i="1"/>
  <c r="S2548" i="1"/>
  <c r="S2208" i="1"/>
  <c r="S2463" i="1"/>
  <c r="S2210" i="1"/>
  <c r="S1884" i="1"/>
  <c r="S2490" i="1"/>
  <c r="S2459" i="1"/>
  <c r="P1355" i="1"/>
  <c r="S1355" i="1" s="1"/>
  <c r="S2148" i="1"/>
  <c r="S2553" i="1"/>
  <c r="S872" i="1"/>
  <c r="R1745" i="1"/>
  <c r="R1424" i="1"/>
  <c r="S2582" i="1"/>
  <c r="S1902" i="1"/>
  <c r="S1155" i="1"/>
  <c r="S1971" i="1"/>
  <c r="R1793" i="1"/>
  <c r="R1521" i="1"/>
  <c r="R1577" i="1"/>
  <c r="S1208" i="1"/>
  <c r="S1299" i="1"/>
  <c r="R1389" i="1"/>
  <c r="S1950" i="1"/>
  <c r="S827" i="1"/>
  <c r="R1561" i="1"/>
  <c r="P2459" i="1"/>
  <c r="R2459" i="1" s="1"/>
  <c r="S2263" i="1"/>
  <c r="R1657" i="1"/>
  <c r="S1934" i="1"/>
  <c r="S2270" i="1"/>
  <c r="S2216" i="1"/>
  <c r="S1893" i="1"/>
  <c r="P1155" i="1"/>
  <c r="R1155" i="1" s="1"/>
  <c r="R1636" i="1"/>
  <c r="S1252" i="1"/>
  <c r="S1038" i="1"/>
  <c r="S925" i="1"/>
  <c r="S2276" i="1"/>
  <c r="S1066" i="1"/>
  <c r="S1982" i="1"/>
  <c r="S1964" i="1"/>
  <c r="S774" i="1"/>
  <c r="S923" i="1"/>
  <c r="R1419" i="1"/>
  <c r="R1536" i="1"/>
  <c r="S697" i="1"/>
  <c r="R662" i="1"/>
  <c r="S662" i="1"/>
  <c r="S799" i="1"/>
  <c r="Q1112" i="1"/>
  <c r="S971" i="1"/>
  <c r="S2157" i="1"/>
  <c r="S1987" i="1"/>
  <c r="S2261" i="1"/>
  <c r="S1033" i="1"/>
  <c r="S2288" i="1"/>
  <c r="S1125" i="1"/>
  <c r="S2251" i="1"/>
  <c r="S2101" i="1"/>
  <c r="S994" i="1"/>
  <c r="S2037" i="1"/>
  <c r="S1153" i="1"/>
  <c r="R1356" i="1"/>
  <c r="R1759" i="1"/>
  <c r="R1488" i="1"/>
  <c r="S2542" i="1"/>
  <c r="S1882" i="1"/>
  <c r="S786" i="1"/>
  <c r="S1265" i="1"/>
  <c r="S2601" i="1"/>
  <c r="S2102" i="1"/>
  <c r="S1071" i="1"/>
  <c r="S620" i="1"/>
  <c r="S1322" i="1"/>
  <c r="S841" i="1"/>
  <c r="S1972" i="1"/>
  <c r="S2558" i="1"/>
  <c r="S1877" i="1"/>
  <c r="R1877" i="1"/>
  <c r="S1911" i="1"/>
  <c r="R1789" i="1"/>
  <c r="P2486" i="1"/>
  <c r="R2486" i="1" s="1"/>
  <c r="Q896" i="1"/>
  <c r="P2288" i="1"/>
  <c r="R2288" i="1" s="1"/>
  <c r="Q1858" i="1"/>
  <c r="Q1829" i="1"/>
  <c r="Q1842" i="1"/>
  <c r="P1837" i="1"/>
  <c r="S1837" i="1" s="1"/>
  <c r="Q2272" i="1"/>
  <c r="P1569" i="1"/>
  <c r="S1569" i="1" s="1"/>
  <c r="P2352" i="1"/>
  <c r="R2352" i="1" s="1"/>
  <c r="P786" i="1"/>
  <c r="R786" i="1" s="1"/>
  <c r="Q2364" i="1"/>
  <c r="P799" i="1"/>
  <c r="R799" i="1" s="1"/>
  <c r="Q1803" i="1"/>
  <c r="Q942" i="1"/>
  <c r="Q1871" i="1"/>
  <c r="P711" i="1"/>
  <c r="R711" i="1" s="1"/>
  <c r="P957" i="1"/>
  <c r="R957" i="1" s="1"/>
  <c r="Q1352" i="1"/>
  <c r="P1125" i="1"/>
  <c r="R1125" i="1" s="1"/>
  <c r="Q1989" i="1"/>
  <c r="P2320" i="1"/>
  <c r="R2320" i="1" s="1"/>
  <c r="Q2145" i="1"/>
  <c r="P1238" i="1"/>
  <c r="R1238" i="1" s="1"/>
  <c r="Q1675" i="1"/>
  <c r="Q1193" i="1"/>
  <c r="P697" i="1"/>
  <c r="R697" i="1" s="1"/>
  <c r="P1394" i="1"/>
  <c r="S1394" i="1" s="1"/>
  <c r="Q1692" i="1"/>
  <c r="Q2493" i="1"/>
  <c r="P1128" i="1"/>
  <c r="R1128" i="1" s="1"/>
  <c r="P1431" i="1"/>
  <c r="S1431" i="1" s="1"/>
  <c r="Q960" i="1"/>
  <c r="Q2159" i="1"/>
  <c r="Q1097" i="1"/>
  <c r="Q1082" i="1"/>
  <c r="P1536" i="1"/>
  <c r="S1536" i="1" s="1"/>
  <c r="P1718" i="1"/>
  <c r="S1718" i="1" s="1"/>
  <c r="Q1226" i="1"/>
  <c r="P2101" i="1"/>
  <c r="R2101" i="1" s="1"/>
  <c r="Y624" i="1"/>
  <c r="V626" i="1"/>
  <c r="W625" i="1"/>
  <c r="X623" i="1"/>
  <c r="P1789" i="1"/>
  <c r="S1789" i="1" s="1"/>
  <c r="Q2140" i="1"/>
  <c r="P827" i="1"/>
  <c r="R827" i="1" s="1"/>
  <c r="Q1691" i="1"/>
  <c r="Q1162" i="1"/>
  <c r="P1208" i="1"/>
  <c r="R1208" i="1" s="1"/>
  <c r="P1577" i="1"/>
  <c r="S1577" i="1" s="1"/>
  <c r="P1299" i="1"/>
  <c r="R1299" i="1" s="1"/>
  <c r="P1389" i="1"/>
  <c r="S1389" i="1" s="1"/>
  <c r="Q1366" i="1"/>
  <c r="Q803" i="1"/>
  <c r="Q1287" i="1"/>
  <c r="P1882" i="1"/>
  <c r="R1882" i="1" s="1"/>
  <c r="Q760" i="1"/>
  <c r="Q874" i="1"/>
  <c r="Q1106" i="1"/>
  <c r="Q2166" i="1"/>
  <c r="Q952" i="1"/>
  <c r="Q1706" i="1"/>
  <c r="Q653" i="1"/>
  <c r="P841" i="1"/>
  <c r="R841" i="1" s="1"/>
  <c r="P1972" i="1"/>
  <c r="R1972" i="1" s="1"/>
  <c r="Q968" i="1"/>
  <c r="Q731" i="1"/>
  <c r="Q2259" i="1"/>
  <c r="P2306" i="1"/>
  <c r="R2306" i="1" s="1"/>
  <c r="Q1133" i="1"/>
  <c r="Q1703" i="1"/>
  <c r="P1855" i="1"/>
  <c r="S1855" i="1" s="1"/>
  <c r="Q1973" i="1"/>
  <c r="P1950" i="1"/>
  <c r="R1950" i="1" s="1"/>
  <c r="Q828" i="1"/>
  <c r="Q855" i="1"/>
  <c r="Q2290" i="1"/>
  <c r="Q2502" i="1"/>
  <c r="P2553" i="1"/>
  <c r="R2553" i="1" s="1"/>
  <c r="P1038" i="1"/>
  <c r="R1038" i="1" s="1"/>
  <c r="P925" i="1"/>
  <c r="R925" i="1" s="1"/>
  <c r="P2276" i="1"/>
  <c r="R2276" i="1" s="1"/>
  <c r="P1902" i="1"/>
  <c r="R1902" i="1" s="1"/>
  <c r="Q1611" i="1"/>
  <c r="P1964" i="1"/>
  <c r="R1964" i="1" s="1"/>
  <c r="P923" i="1"/>
  <c r="R923" i="1" s="1"/>
  <c r="Q1843" i="1"/>
  <c r="P1419" i="1"/>
  <c r="S1419" i="1" s="1"/>
  <c r="Q1468" i="1"/>
  <c r="Q1230" i="1"/>
  <c r="Q699" i="1"/>
  <c r="Q2353" i="1"/>
  <c r="P2542" i="1"/>
  <c r="R2542" i="1" s="1"/>
  <c r="P1657" i="1"/>
  <c r="S1657" i="1" s="1"/>
  <c r="P1530" i="1"/>
  <c r="S1530" i="1" s="1"/>
  <c r="Q2153" i="1"/>
  <c r="Q773" i="1"/>
  <c r="P1759" i="1"/>
  <c r="S1759" i="1" s="1"/>
  <c r="Q1965" i="1"/>
  <c r="P620" i="1"/>
  <c r="R620" i="1" s="1"/>
  <c r="Q966" i="1"/>
  <c r="P774" i="1"/>
  <c r="R774" i="1" s="1"/>
  <c r="Q2114" i="1"/>
  <c r="Q1057" i="1"/>
  <c r="Q2231" i="1"/>
  <c r="Q2274" i="1"/>
  <c r="Q2409" i="1"/>
  <c r="Q1769" i="1"/>
  <c r="P1066" i="1"/>
  <c r="R1066" i="1" s="1"/>
  <c r="Q1676" i="1"/>
  <c r="Q2129" i="1"/>
  <c r="Q2034" i="1"/>
  <c r="Q739" i="1"/>
  <c r="Q2501" i="1"/>
  <c r="Q2234" i="1"/>
  <c r="Q1766" i="1"/>
  <c r="P1153" i="1"/>
  <c r="R1153" i="1" s="1"/>
  <c r="Q1462" i="1"/>
  <c r="P2102" i="1"/>
  <c r="R2102" i="1" s="1"/>
  <c r="Q1570" i="1"/>
  <c r="P941" i="1"/>
  <c r="R941" i="1" s="1"/>
  <c r="Q688" i="1"/>
  <c r="Q2082" i="1"/>
  <c r="Q1586" i="1"/>
  <c r="Q1806" i="1"/>
  <c r="Q990" i="1"/>
  <c r="P2263" i="1"/>
  <c r="R2263" i="1" s="1"/>
  <c r="Q842" i="1"/>
  <c r="P2601" i="1"/>
  <c r="R2601" i="1" s="1"/>
  <c r="Q1896" i="1"/>
  <c r="Q691" i="1"/>
  <c r="Q2360" i="1"/>
  <c r="Q1105" i="1"/>
  <c r="P1521" i="1"/>
  <c r="S1521" i="1" s="1"/>
  <c r="Q1643" i="1"/>
  <c r="Q1435" i="1"/>
  <c r="Q2164" i="1"/>
  <c r="P1411" i="1"/>
  <c r="S1411" i="1" s="1"/>
  <c r="Q1513" i="1"/>
  <c r="P1745" i="1"/>
  <c r="S1745" i="1" s="1"/>
  <c r="Q2047" i="1"/>
  <c r="P1786" i="1"/>
  <c r="S1786" i="1" s="1"/>
  <c r="P1420" i="1"/>
  <c r="S1420" i="1" s="1"/>
  <c r="P1600" i="1"/>
  <c r="S1600" i="1" s="1"/>
  <c r="P2157" i="1"/>
  <c r="R2157" i="1" s="1"/>
  <c r="P2076" i="1"/>
  <c r="R2076" i="1" s="1"/>
  <c r="P1575" i="1"/>
  <c r="S1575" i="1" s="1"/>
  <c r="Q1043" i="1"/>
  <c r="P813" i="1"/>
  <c r="R813" i="1" s="1"/>
  <c r="Q2118" i="1"/>
  <c r="Q2574" i="1"/>
  <c r="Q1807" i="1"/>
  <c r="Q2008" i="1"/>
  <c r="Q1630" i="1"/>
  <c r="Q1148" i="1"/>
  <c r="P1982" i="1"/>
  <c r="R1982" i="1" s="1"/>
  <c r="P2270" i="1"/>
  <c r="R2270" i="1" s="1"/>
  <c r="Q2173" i="1"/>
  <c r="Q2452" i="1"/>
  <c r="Q1830" i="1"/>
  <c r="Q1969" i="1"/>
  <c r="P1085" i="1"/>
  <c r="R1085" i="1" s="1"/>
  <c r="Q1169" i="1"/>
  <c r="Q2192" i="1"/>
  <c r="Q2064" i="1"/>
  <c r="P1883" i="1"/>
  <c r="R1883" i="1" s="1"/>
  <c r="Q2225" i="1"/>
  <c r="Q1104" i="1"/>
  <c r="Q1609" i="1"/>
  <c r="Q2189" i="1"/>
  <c r="Q1687" i="1"/>
  <c r="Q2568" i="1"/>
  <c r="P971" i="1"/>
  <c r="R971" i="1" s="1"/>
  <c r="P806" i="1"/>
  <c r="R806" i="1" s="1"/>
  <c r="Q1814" i="1"/>
  <c r="Q1098" i="1"/>
  <c r="P1561" i="1"/>
  <c r="S1561" i="1" s="1"/>
  <c r="Q902" i="1"/>
  <c r="Q1847" i="1"/>
  <c r="P1424" i="1"/>
  <c r="S1424" i="1" s="1"/>
  <c r="Q1901" i="1"/>
  <c r="P1636" i="1"/>
  <c r="S1636" i="1" s="1"/>
  <c r="P1033" i="1"/>
  <c r="R1033" i="1" s="1"/>
  <c r="P1252" i="1"/>
  <c r="R1252" i="1" s="1"/>
  <c r="Q2253" i="1"/>
  <c r="Q742" i="1"/>
  <c r="Q1184" i="1"/>
  <c r="Q1077" i="1"/>
  <c r="P2490" i="1"/>
  <c r="R2490" i="1" s="1"/>
  <c r="Q2111" i="1"/>
  <c r="P2037" i="1"/>
  <c r="R2037" i="1" s="1"/>
  <c r="Q1192" i="1"/>
  <c r="Q1841" i="1"/>
  <c r="P1488" i="1"/>
  <c r="S1488" i="1" s="1"/>
  <c r="P1228" i="1"/>
  <c r="R1228" i="1" s="1"/>
  <c r="Q680" i="1"/>
  <c r="Q2343" i="1"/>
  <c r="Q741" i="1"/>
  <c r="Q1362" i="1"/>
  <c r="Q604" i="1"/>
  <c r="Q1993" i="1"/>
  <c r="Q1180" i="1"/>
  <c r="Q1815" i="1"/>
  <c r="Q1168" i="1"/>
  <c r="P984" i="1"/>
  <c r="R984" i="1" s="1"/>
  <c r="P2548" i="1"/>
  <c r="R2548" i="1" s="1"/>
  <c r="Q2492" i="1"/>
  <c r="P2261" i="1"/>
  <c r="R2261" i="1" s="1"/>
  <c r="P1003" i="1"/>
  <c r="R1003" i="1" s="1"/>
  <c r="P2210" i="1"/>
  <c r="R2210" i="1" s="1"/>
  <c r="P2463" i="1"/>
  <c r="R2463" i="1" s="1"/>
  <c r="Q1070" i="1"/>
  <c r="Q734" i="1"/>
  <c r="P872" i="1"/>
  <c r="R872" i="1" s="1"/>
  <c r="P2311" i="1"/>
  <c r="R2311" i="1" s="1"/>
  <c r="P1919" i="1"/>
  <c r="R1919" i="1" s="1"/>
  <c r="P1140" i="1"/>
  <c r="R1140" i="1" s="1"/>
  <c r="Q1442" i="1"/>
  <c r="P1884" i="1"/>
  <c r="R1884" i="1" s="1"/>
  <c r="Q993" i="1"/>
  <c r="Q1548" i="1"/>
  <c r="Q730" i="1"/>
  <c r="Q2223" i="1"/>
  <c r="Q2090" i="1"/>
  <c r="P2216" i="1"/>
  <c r="R2216" i="1" s="1"/>
  <c r="Q1281" i="1"/>
  <c r="P1863" i="1"/>
  <c r="R1863" i="1" s="1"/>
  <c r="Q1818" i="1"/>
  <c r="P1895" i="1"/>
  <c r="R1895" i="1" s="1"/>
  <c r="Q862" i="1"/>
  <c r="Q1406" i="1"/>
  <c r="Q1392" i="1"/>
  <c r="P1207" i="1"/>
  <c r="R1207" i="1" s="1"/>
  <c r="P1265" i="1"/>
  <c r="R1265" i="1" s="1"/>
  <c r="Q1345" i="1"/>
  <c r="Q2457" i="1"/>
  <c r="Q1724" i="1"/>
  <c r="Q748" i="1"/>
  <c r="P2596" i="1"/>
  <c r="R2596" i="1" s="1"/>
  <c r="Q1480" i="1"/>
  <c r="P1321" i="1"/>
  <c r="R1321" i="1" s="1"/>
  <c r="Q1051" i="1"/>
  <c r="P1821" i="1"/>
  <c r="S1821" i="1" s="1"/>
  <c r="Q2450" i="1"/>
  <c r="Q2289" i="1"/>
  <c r="Q1433" i="1"/>
  <c r="P611" i="1"/>
  <c r="R611" i="1" s="1"/>
  <c r="P2208" i="1"/>
  <c r="R2208" i="1" s="1"/>
  <c r="Q2281" i="1"/>
  <c r="P714" i="1"/>
  <c r="R714" i="1" s="1"/>
  <c r="Q1795" i="1"/>
  <c r="Q1944" i="1"/>
  <c r="P2582" i="1"/>
  <c r="R2582" i="1" s="1"/>
  <c r="P738" i="1"/>
  <c r="R738" i="1" s="1"/>
  <c r="P1934" i="1"/>
  <c r="R1934" i="1" s="1"/>
  <c r="P654" i="1"/>
  <c r="R654" i="1" s="1"/>
  <c r="Q2319" i="1"/>
  <c r="Q757" i="1"/>
  <c r="Q2546" i="1"/>
  <c r="P1987" i="1"/>
  <c r="R1987" i="1" s="1"/>
  <c r="P876" i="1"/>
  <c r="R876" i="1" s="1"/>
  <c r="Q2011" i="1"/>
  <c r="P1071" i="1"/>
  <c r="R1071" i="1" s="1"/>
  <c r="Q1493" i="1"/>
  <c r="Q1572" i="1"/>
  <c r="Q2404" i="1"/>
  <c r="P1356" i="1"/>
  <c r="S1356" i="1" s="1"/>
  <c r="P1322" i="1"/>
  <c r="R1322" i="1" s="1"/>
  <c r="P2148" i="1"/>
  <c r="R2148" i="1" s="1"/>
  <c r="Q2533" i="1"/>
  <c r="Q2240" i="1"/>
  <c r="P1893" i="1"/>
  <c r="R1893" i="1" s="1"/>
  <c r="Q2297" i="1"/>
  <c r="Q2180" i="1"/>
  <c r="Q2327" i="1"/>
  <c r="P1138" i="1"/>
  <c r="R1138" i="1" s="1"/>
  <c r="Q1878" i="1"/>
  <c r="Q2401" i="1"/>
  <c r="P2544" i="1"/>
  <c r="R2544" i="1" s="1"/>
  <c r="Q1271" i="1"/>
  <c r="Q1393" i="1"/>
  <c r="P1597" i="1"/>
  <c r="S1597" i="1" s="1"/>
  <c r="Q2576" i="1"/>
  <c r="Q2348" i="1"/>
  <c r="P2348" i="1"/>
  <c r="P2335" i="1"/>
  <c r="Q2335" i="1"/>
  <c r="P2503" i="1"/>
  <c r="Q2503" i="1"/>
  <c r="Q2438" i="1"/>
  <c r="P2438" i="1"/>
  <c r="P2301" i="1"/>
  <c r="Q2301" i="1"/>
  <c r="P1063" i="1"/>
  <c r="Q1063" i="1"/>
  <c r="Q758" i="1"/>
  <c r="P758" i="1"/>
  <c r="Q1391" i="1"/>
  <c r="P1391" i="1"/>
  <c r="Q2447" i="1"/>
  <c r="P2447" i="1"/>
  <c r="P2212" i="1"/>
  <c r="Q2212" i="1"/>
  <c r="P1685" i="1"/>
  <c r="Q1685" i="1"/>
  <c r="P1264" i="1"/>
  <c r="Q1264" i="1"/>
  <c r="P1319" i="1"/>
  <c r="R1319" i="1" s="1"/>
  <c r="Q684" i="1"/>
  <c r="Q1303" i="1"/>
  <c r="P1303" i="1"/>
  <c r="Q2500" i="1"/>
  <c r="Q2265" i="1"/>
  <c r="P2251" i="1"/>
  <c r="R2251" i="1" s="1"/>
  <c r="P1544" i="1"/>
  <c r="S1544" i="1" s="1"/>
  <c r="P1761" i="1"/>
  <c r="S1761" i="1" s="1"/>
  <c r="P2252" i="1"/>
  <c r="Q2252" i="1"/>
  <c r="P1179" i="1"/>
  <c r="Q1179" i="1"/>
  <c r="Q1023" i="1"/>
  <c r="Q894" i="1"/>
  <c r="Q1220" i="1"/>
  <c r="Q1137" i="1"/>
  <c r="P2198" i="1"/>
  <c r="Q2198" i="1"/>
  <c r="P1642" i="1"/>
  <c r="Q1642" i="1"/>
  <c r="P2120" i="1"/>
  <c r="Q2120" i="1"/>
  <c r="P1538" i="1"/>
  <c r="Q1538" i="1"/>
  <c r="Q2133" i="1"/>
  <c r="P2133" i="1"/>
  <c r="Q1404" i="1"/>
  <c r="P1404" i="1"/>
  <c r="Q2213" i="1"/>
  <c r="P2213" i="1"/>
  <c r="Q2527" i="1"/>
  <c r="Q2328" i="1"/>
  <c r="P2328" i="1"/>
  <c r="P2373" i="1"/>
  <c r="Q2373" i="1"/>
  <c r="P1036" i="1"/>
  <c r="Q1036" i="1"/>
  <c r="Q666" i="1"/>
  <c r="P666" i="1"/>
  <c r="P677" i="1"/>
  <c r="R677" i="1" s="1"/>
  <c r="P2558" i="1"/>
  <c r="R2558" i="1" s="1"/>
  <c r="P790" i="1"/>
  <c r="R790" i="1" s="1"/>
  <c r="Q2454" i="1"/>
  <c r="P1776" i="1"/>
  <c r="S1776" i="1" s="1"/>
  <c r="P1862" i="1"/>
  <c r="S1862" i="1" s="1"/>
  <c r="P1119" i="1"/>
  <c r="R1119" i="1" s="1"/>
  <c r="P2057" i="1"/>
  <c r="R2057" i="1" s="1"/>
  <c r="Q1171" i="1"/>
  <c r="P1171" i="1"/>
  <c r="P994" i="1"/>
  <c r="R994" i="1" s="1"/>
  <c r="Q1909" i="1"/>
  <c r="Q1018" i="1"/>
  <c r="Q1305" i="1"/>
  <c r="Q1517" i="1"/>
  <c r="Q2304" i="1"/>
  <c r="Q1262" i="1"/>
  <c r="Q897" i="1"/>
  <c r="P897" i="1"/>
  <c r="P1603" i="1"/>
  <c r="Q1603" i="1"/>
  <c r="P1562" i="1"/>
  <c r="S1562" i="1" s="1"/>
  <c r="Q1213" i="1"/>
  <c r="Q1737" i="1"/>
  <c r="P1737" i="1"/>
  <c r="P1778" i="1"/>
  <c r="Q1778" i="1"/>
  <c r="P2156" i="1"/>
  <c r="Q2156" i="1"/>
  <c r="P1616" i="1"/>
  <c r="Q1616" i="1"/>
  <c r="Q1050" i="1"/>
  <c r="P1050" i="1"/>
  <c r="P763" i="1"/>
  <c r="Q763" i="1"/>
  <c r="P1938" i="1"/>
  <c r="Q1938" i="1"/>
  <c r="Q887" i="1"/>
  <c r="P887" i="1"/>
  <c r="P1624" i="1"/>
  <c r="Q1624" i="1"/>
  <c r="P2248" i="1"/>
  <c r="Q2248" i="1"/>
  <c r="Q1017" i="1"/>
  <c r="P1017" i="1"/>
  <c r="Q1344" i="1"/>
  <c r="P1344" i="1"/>
  <c r="Q1641" i="1"/>
  <c r="P1641" i="1"/>
  <c r="Q1451" i="1"/>
  <c r="P1451" i="1"/>
  <c r="P1216" i="1"/>
  <c r="Q1216" i="1"/>
  <c r="P1401" i="1"/>
  <c r="Q1401" i="1"/>
  <c r="Q1740" i="1"/>
  <c r="P1740" i="1"/>
  <c r="Q624" i="1"/>
  <c r="P624" i="1"/>
  <c r="P2209" i="1"/>
  <c r="Q2209" i="1"/>
  <c r="P2586" i="1"/>
  <c r="Q2586" i="1"/>
  <c r="P618" i="1"/>
  <c r="R618" i="1" s="1"/>
  <c r="P1851" i="1"/>
  <c r="S1851" i="1" s="1"/>
  <c r="Q1638" i="1"/>
  <c r="P1911" i="1"/>
  <c r="R1911" i="1" s="1"/>
  <c r="P1533" i="1"/>
  <c r="Q1533" i="1"/>
  <c r="Q1808" i="1"/>
  <c r="P1808" i="1"/>
  <c r="P2051" i="1"/>
  <c r="Q2051" i="1"/>
  <c r="P1750" i="1"/>
  <c r="Q1750" i="1"/>
  <c r="P1920" i="1"/>
  <c r="Q1920" i="1"/>
  <c r="P1690" i="1"/>
  <c r="Q1690" i="1"/>
  <c r="Q1596" i="1"/>
  <c r="P1596" i="1"/>
  <c r="P882" i="1"/>
  <c r="Q882" i="1"/>
  <c r="Q2224" i="1"/>
  <c r="P2224" i="1"/>
  <c r="P1412" i="1"/>
  <c r="Q1412" i="1"/>
  <c r="Q701" i="1"/>
  <c r="P701" i="1"/>
  <c r="P1932" i="1"/>
  <c r="Q1932" i="1"/>
  <c r="Q2400" i="1"/>
  <c r="P2400" i="1"/>
  <c r="P2572" i="1"/>
  <c r="Q2572" i="1"/>
  <c r="Q2266" i="1"/>
  <c r="P2266" i="1"/>
  <c r="P1113" i="1"/>
  <c r="Q1113" i="1"/>
  <c r="Q2264" i="1"/>
  <c r="P2264" i="1"/>
  <c r="P2246" i="1"/>
  <c r="Q2246" i="1"/>
  <c r="P674" i="1"/>
  <c r="Q674" i="1"/>
  <c r="Q1591" i="1"/>
  <c r="P1591" i="1"/>
  <c r="P769" i="1"/>
  <c r="Q769" i="1"/>
  <c r="P1103" i="1"/>
  <c r="Q1103" i="1"/>
  <c r="P2414" i="1"/>
  <c r="Q2414" i="1"/>
  <c r="P614" i="1"/>
  <c r="Q614" i="1"/>
  <c r="Q1201" i="1"/>
  <c r="P1201" i="1"/>
  <c r="P630" i="1"/>
  <c r="Q630" i="1"/>
  <c r="Q2278" i="1"/>
  <c r="P2278" i="1"/>
  <c r="Q2002" i="1"/>
  <c r="P2002" i="1"/>
  <c r="P2227" i="1"/>
  <c r="Q2227" i="1"/>
  <c r="P1501" i="1"/>
  <c r="Q1501" i="1"/>
  <c r="P1135" i="1"/>
  <c r="Q1135" i="1"/>
  <c r="Q1427" i="1"/>
  <c r="P1427" i="1"/>
  <c r="P1484" i="1"/>
  <c r="Q1484" i="1"/>
  <c r="P2599" i="1"/>
  <c r="Q2599" i="1"/>
  <c r="P1637" i="1"/>
  <c r="Q1637" i="1"/>
  <c r="Q998" i="1"/>
  <c r="P998" i="1"/>
  <c r="P1120" i="1"/>
  <c r="Q1120" i="1"/>
  <c r="P2058" i="1"/>
  <c r="Q2058" i="1"/>
  <c r="Q1831" i="1"/>
  <c r="P1831" i="1"/>
  <c r="Q1526" i="1"/>
  <c r="P1526" i="1"/>
  <c r="P2048" i="1"/>
  <c r="Q2048" i="1"/>
  <c r="Q1838" i="1"/>
  <c r="P1838" i="1"/>
  <c r="P1150" i="1"/>
  <c r="Q1150" i="1"/>
  <c r="P2125" i="1"/>
  <c r="Q2125" i="1"/>
  <c r="Q1445" i="1"/>
  <c r="P1445" i="1"/>
  <c r="P1782" i="1"/>
  <c r="Q1782" i="1"/>
  <c r="P1146" i="1"/>
  <c r="Q1146" i="1"/>
  <c r="P2378" i="1"/>
  <c r="Q2378" i="1"/>
  <c r="Q826" i="1"/>
  <c r="P826" i="1"/>
  <c r="Q1307" i="1"/>
  <c r="P1307" i="1"/>
  <c r="Q2399" i="1"/>
  <c r="P2399" i="1"/>
  <c r="Q1246" i="1"/>
  <c r="P1246" i="1"/>
  <c r="P2146" i="1"/>
  <c r="Q2146" i="1"/>
  <c r="P1976" i="1"/>
  <c r="Q1976" i="1"/>
  <c r="P1710" i="1"/>
  <c r="Q1710" i="1"/>
  <c r="P2516" i="1"/>
  <c r="Q2516" i="1"/>
  <c r="P1130" i="1"/>
  <c r="Q1130" i="1"/>
  <c r="Q2184" i="1"/>
  <c r="P2184" i="1"/>
  <c r="P656" i="1"/>
  <c r="Q656" i="1"/>
  <c r="P1898" i="1"/>
  <c r="Q1898" i="1"/>
  <c r="Q1376" i="1"/>
  <c r="P1376" i="1"/>
  <c r="P2026" i="1"/>
  <c r="Q2026" i="1"/>
  <c r="P1613" i="1"/>
  <c r="Q1613" i="1"/>
  <c r="P1067" i="1"/>
  <c r="Q1067" i="1"/>
  <c r="Q1797" i="1"/>
  <c r="P1797" i="1"/>
  <c r="P1542" i="1"/>
  <c r="Q1542" i="1"/>
  <c r="Q1669" i="1"/>
  <c r="P1669" i="1"/>
  <c r="P967" i="1"/>
  <c r="Q967" i="1"/>
  <c r="P2041" i="1"/>
  <c r="Q2041" i="1"/>
  <c r="Q2388" i="1"/>
  <c r="P2388" i="1"/>
  <c r="P1771" i="1"/>
  <c r="Q1771" i="1"/>
  <c r="P1090" i="1"/>
  <c r="Q1090" i="1"/>
  <c r="Q2244" i="1"/>
  <c r="P2244" i="1"/>
  <c r="P2559" i="1"/>
  <c r="Q2559" i="1"/>
  <c r="P1560" i="1"/>
  <c r="Q1560" i="1"/>
  <c r="Q724" i="1"/>
  <c r="P724" i="1"/>
  <c r="Q2273" i="1"/>
  <c r="P2273" i="1"/>
  <c r="Q1031" i="1"/>
  <c r="P1031" i="1"/>
  <c r="Q1495" i="1"/>
  <c r="P1495" i="1"/>
  <c r="P1627" i="1"/>
  <c r="Q1627" i="1"/>
  <c r="P816" i="1"/>
  <c r="Q816" i="1"/>
  <c r="Q1931" i="1"/>
  <c r="P1931" i="1"/>
  <c r="Q2242" i="1"/>
  <c r="P2242" i="1"/>
  <c r="Q1469" i="1"/>
  <c r="P1469" i="1"/>
  <c r="P983" i="1"/>
  <c r="Q983" i="1"/>
  <c r="Q1525" i="1"/>
  <c r="P1525" i="1"/>
  <c r="Q2128" i="1"/>
  <c r="P2128" i="1"/>
  <c r="P1799" i="1"/>
  <c r="Q1799" i="1"/>
  <c r="Q631" i="1"/>
  <c r="P631" i="1"/>
  <c r="Q768" i="1"/>
  <c r="P768" i="1"/>
  <c r="P1699" i="1"/>
  <c r="Q1699" i="1"/>
  <c r="Q2462" i="1"/>
  <c r="P2462" i="1"/>
  <c r="P2449" i="1"/>
  <c r="Q2449" i="1"/>
  <c r="Q2324" i="1"/>
  <c r="P2324" i="1"/>
  <c r="Q1096" i="1"/>
  <c r="P1096" i="1"/>
  <c r="Q1705" i="1"/>
  <c r="P1705" i="1"/>
  <c r="P1794" i="1"/>
  <c r="Q1794" i="1"/>
  <c r="P1214" i="1"/>
  <c r="Q1214" i="1"/>
  <c r="P944" i="1"/>
  <c r="Q944" i="1"/>
  <c r="Q1671" i="1"/>
  <c r="P1671" i="1"/>
  <c r="P1922" i="1"/>
  <c r="Q1922" i="1"/>
  <c r="P2466" i="1"/>
  <c r="Q2466" i="1"/>
  <c r="P2393" i="1"/>
  <c r="Q2393" i="1"/>
  <c r="Q1005" i="1"/>
  <c r="P1005" i="1"/>
  <c r="Q926" i="1"/>
  <c r="P926" i="1"/>
  <c r="P2020" i="1"/>
  <c r="Q2020" i="1"/>
  <c r="P2469" i="1"/>
  <c r="Q2469" i="1"/>
  <c r="Q1511" i="1"/>
  <c r="P1511" i="1"/>
  <c r="Q1359" i="1"/>
  <c r="P1359" i="1"/>
  <c r="P800" i="1"/>
  <c r="Q800" i="1"/>
  <c r="P2092" i="1"/>
  <c r="Q2092" i="1"/>
  <c r="Q1312" i="1"/>
  <c r="P1312" i="1"/>
  <c r="P2495" i="1"/>
  <c r="Q2495" i="1"/>
  <c r="Q1963" i="1"/>
  <c r="P1963" i="1"/>
  <c r="Q1978" i="1"/>
  <c r="P1978" i="1"/>
  <c r="P978" i="1"/>
  <c r="Q978" i="1"/>
  <c r="Q641" i="1"/>
  <c r="P641" i="1"/>
  <c r="P1165" i="1"/>
  <c r="Q1165" i="1"/>
  <c r="Q1876" i="1"/>
  <c r="P1876" i="1"/>
  <c r="P1074" i="1"/>
  <c r="Q1074" i="1"/>
  <c r="P1758" i="1"/>
  <c r="Q1758" i="1"/>
  <c r="P1434" i="1"/>
  <c r="Q1434" i="1"/>
  <c r="P811" i="1"/>
  <c r="Q811" i="1"/>
  <c r="P1604" i="1"/>
  <c r="Q1604" i="1"/>
  <c r="P2003" i="1"/>
  <c r="Q2003" i="1"/>
  <c r="P1225" i="1"/>
  <c r="Q1225" i="1"/>
  <c r="Q825" i="1"/>
  <c r="P825" i="1"/>
  <c r="P1928" i="1"/>
  <c r="Q1928" i="1"/>
  <c r="P1844" i="1"/>
  <c r="Q1844" i="1"/>
  <c r="Q2121" i="1"/>
  <c r="P2121" i="1"/>
  <c r="P1354" i="1"/>
  <c r="Q1354" i="1"/>
  <c r="Q1584" i="1"/>
  <c r="P1584" i="1"/>
  <c r="P2570" i="1"/>
  <c r="Q2570" i="1"/>
  <c r="Q1558" i="1"/>
  <c r="P1558" i="1"/>
  <c r="P2573" i="1"/>
  <c r="Q2573" i="1"/>
  <c r="Q1173" i="1"/>
  <c r="P1173" i="1"/>
  <c r="Q1243" i="1"/>
  <c r="P1243" i="1"/>
  <c r="Q1732" i="1"/>
  <c r="P1732" i="1"/>
  <c r="P1475" i="1"/>
  <c r="Q1475" i="1"/>
  <c r="Q2387" i="1"/>
  <c r="P2387" i="1"/>
  <c r="P2029" i="1"/>
  <c r="Q2029" i="1"/>
  <c r="P1369" i="1"/>
  <c r="Q1369" i="1"/>
  <c r="P2046" i="1"/>
  <c r="Q2046" i="1"/>
  <c r="Q934" i="1"/>
  <c r="P934" i="1"/>
  <c r="P1698" i="1"/>
  <c r="Q1698" i="1"/>
  <c r="P1464" i="1"/>
  <c r="Q1464" i="1"/>
  <c r="Q1828" i="1"/>
  <c r="P1828" i="1"/>
  <c r="P2036" i="1"/>
  <c r="Q2036" i="1"/>
  <c r="P1482" i="1"/>
  <c r="Q1482" i="1"/>
  <c r="P2098" i="1"/>
  <c r="Q2098" i="1"/>
  <c r="Q2560" i="1"/>
  <c r="P2560" i="1"/>
  <c r="P2583" i="1"/>
  <c r="Q2583" i="1"/>
  <c r="Q679" i="1"/>
  <c r="P679" i="1"/>
  <c r="Q1617" i="1"/>
  <c r="P1617" i="1"/>
  <c r="P1044" i="1"/>
  <c r="Q1044" i="1"/>
  <c r="P1282" i="1"/>
  <c r="Q1282" i="1"/>
  <c r="P1767" i="1"/>
  <c r="Q1767" i="1"/>
  <c r="Q2250" i="1"/>
  <c r="P2250" i="1"/>
  <c r="Q1432" i="1"/>
  <c r="P1432" i="1"/>
  <c r="P2081" i="1"/>
  <c r="Q2081" i="1"/>
  <c r="P700" i="1"/>
  <c r="Q700" i="1"/>
  <c r="P1770" i="1"/>
  <c r="Q1770" i="1"/>
  <c r="P845" i="1"/>
  <c r="Q845" i="1"/>
  <c r="P1215" i="1"/>
  <c r="Q1215" i="1"/>
  <c r="P671" i="1"/>
  <c r="Q671" i="1"/>
  <c r="Q1543" i="1"/>
  <c r="P1543" i="1"/>
  <c r="Q1744" i="1"/>
  <c r="P1744" i="1"/>
  <c r="Q1160" i="1"/>
  <c r="P1160" i="1"/>
  <c r="P1450" i="1"/>
  <c r="Q1450" i="1"/>
  <c r="P1473" i="1"/>
  <c r="Q1473" i="1"/>
  <c r="P1182" i="1"/>
  <c r="Q1182" i="1"/>
  <c r="P840" i="1"/>
  <c r="Q840" i="1"/>
  <c r="P634" i="1"/>
  <c r="Q634" i="1"/>
  <c r="P2012" i="1"/>
  <c r="Q2012" i="1"/>
  <c r="Q1746" i="1"/>
  <c r="P1746" i="1"/>
  <c r="P940" i="1"/>
  <c r="Q940" i="1"/>
  <c r="Q1142" i="1"/>
  <c r="P1142" i="1"/>
  <c r="P899" i="1"/>
  <c r="Q899" i="1"/>
  <c r="P2543" i="1"/>
  <c r="Q2543" i="1"/>
  <c r="Q1567" i="1"/>
  <c r="P1567" i="1"/>
  <c r="Q1631" i="1"/>
  <c r="P1631" i="1"/>
  <c r="P1060" i="1"/>
  <c r="Q1060" i="1"/>
  <c r="Q713" i="1"/>
  <c r="P713" i="1"/>
  <c r="Q1531" i="1"/>
  <c r="P1531" i="1"/>
  <c r="Q2033" i="1"/>
  <c r="P2033" i="1"/>
  <c r="Q695" i="1"/>
  <c r="P695" i="1"/>
  <c r="P1122" i="1"/>
  <c r="Q1122" i="1"/>
  <c r="Q1068" i="1"/>
  <c r="P1068" i="1"/>
  <c r="Q2540" i="1"/>
  <c r="P2540" i="1"/>
  <c r="P2001" i="1"/>
  <c r="Q2001" i="1"/>
  <c r="Q1835" i="1"/>
  <c r="P1835" i="1"/>
  <c r="Q1579" i="1"/>
  <c r="P1579" i="1"/>
  <c r="Q1075" i="1"/>
  <c r="P1075" i="1"/>
  <c r="P1527" i="1"/>
  <c r="Q1527" i="1"/>
  <c r="P1373" i="1"/>
  <c r="Q1373" i="1"/>
  <c r="P2077" i="1"/>
  <c r="Q2077" i="1"/>
  <c r="P1864" i="1"/>
  <c r="Q1864" i="1"/>
  <c r="Q2594" i="1"/>
  <c r="P2594" i="1"/>
  <c r="P657" i="1"/>
  <c r="Q657" i="1"/>
  <c r="Q1914" i="1"/>
  <c r="P1914" i="1"/>
  <c r="Q1679" i="1"/>
  <c r="P1679" i="1"/>
  <c r="Q1164" i="1"/>
  <c r="P1164" i="1"/>
  <c r="P1329" i="1"/>
  <c r="Q1329" i="1"/>
  <c r="P2316" i="1"/>
  <c r="Q2316" i="1"/>
  <c r="Q1149" i="1"/>
  <c r="P1149" i="1"/>
  <c r="Q2347" i="1"/>
  <c r="P2347" i="1"/>
  <c r="Q2292" i="1"/>
  <c r="P2292" i="1"/>
  <c r="P933" i="1"/>
  <c r="Q933" i="1"/>
  <c r="Q749" i="1"/>
  <c r="P749" i="1"/>
  <c r="P2228" i="1"/>
  <c r="Q2228" i="1"/>
  <c r="Q2139" i="1"/>
  <c r="P2139" i="1"/>
  <c r="P2119" i="1"/>
  <c r="Q2119" i="1"/>
  <c r="Q1903" i="1"/>
  <c r="P1903" i="1"/>
  <c r="Q858" i="1"/>
  <c r="P858" i="1"/>
  <c r="P2394" i="1"/>
  <c r="Q2394" i="1"/>
  <c r="P2504" i="1"/>
  <c r="Q2504" i="1"/>
  <c r="Q1195" i="1"/>
  <c r="P1195" i="1"/>
  <c r="Q1460" i="1"/>
  <c r="P1460" i="1"/>
  <c r="P2424" i="1"/>
  <c r="Q2424" i="1"/>
  <c r="Q1756" i="1"/>
  <c r="P1756" i="1"/>
  <c r="Q792" i="1"/>
  <c r="P792" i="1"/>
  <c r="P1949" i="1"/>
  <c r="Q1949" i="1"/>
  <c r="P1002" i="1"/>
  <c r="Q1002" i="1"/>
  <c r="Q2526" i="1"/>
  <c r="P2526" i="1"/>
  <c r="P776" i="1"/>
  <c r="Q776" i="1"/>
  <c r="Q2470" i="1"/>
  <c r="P2470" i="1"/>
  <c r="Q1936" i="1"/>
  <c r="P1936" i="1"/>
  <c r="P2479" i="1"/>
  <c r="Q2479" i="1"/>
  <c r="Q939" i="1"/>
  <c r="P939" i="1"/>
  <c r="P2183" i="1"/>
  <c r="Q2183" i="1"/>
  <c r="P843" i="1"/>
  <c r="Q843" i="1"/>
  <c r="P1832" i="1"/>
  <c r="Q1832" i="1"/>
  <c r="Q750" i="1"/>
  <c r="P750" i="1"/>
  <c r="P2411" i="1"/>
  <c r="Q2411" i="1"/>
  <c r="Q996" i="1"/>
  <c r="P996" i="1"/>
  <c r="P1861" i="1"/>
  <c r="Q1861" i="1"/>
  <c r="P1498" i="1"/>
  <c r="Q1498" i="1"/>
  <c r="Q649" i="1"/>
  <c r="P649" i="1"/>
  <c r="Q2070" i="1"/>
  <c r="P2070" i="1"/>
  <c r="P1218" i="1"/>
  <c r="Q1218" i="1"/>
  <c r="P1275" i="1"/>
  <c r="Q1275" i="1"/>
  <c r="Q1991" i="1"/>
  <c r="P1991" i="1"/>
  <c r="Q690" i="1"/>
  <c r="P690" i="1"/>
  <c r="P865" i="1"/>
  <c r="Q865" i="1"/>
  <c r="P2472" i="1"/>
  <c r="Q2472" i="1"/>
  <c r="Q2072" i="1"/>
  <c r="P2072" i="1"/>
  <c r="Q1439" i="1"/>
  <c r="P1439" i="1"/>
  <c r="P1897" i="1"/>
  <c r="Q1897" i="1"/>
  <c r="Q2483" i="1"/>
  <c r="P2483" i="1"/>
  <c r="Q1633" i="1"/>
  <c r="P1633" i="1"/>
  <c r="Q1034" i="1"/>
  <c r="P1034" i="1"/>
  <c r="Q1176" i="1"/>
  <c r="P1176" i="1"/>
  <c r="P2428" i="1"/>
  <c r="Q2428" i="1"/>
  <c r="P2044" i="1"/>
  <c r="Q2044" i="1"/>
  <c r="P682" i="1"/>
  <c r="Q682" i="1"/>
  <c r="Q917" i="1"/>
  <c r="P917" i="1"/>
  <c r="P762" i="1"/>
  <c r="Q762" i="1"/>
  <c r="P1622" i="1"/>
  <c r="Q1622" i="1"/>
  <c r="Q891" i="1"/>
  <c r="P891" i="1"/>
  <c r="Q954" i="1"/>
  <c r="P954" i="1"/>
  <c r="Q2238" i="1"/>
  <c r="P2238" i="1"/>
  <c r="Q2300" i="1"/>
  <c r="P2300" i="1"/>
  <c r="P2374" i="1"/>
  <c r="Q2374" i="1"/>
  <c r="P1270" i="1"/>
  <c r="Q1270" i="1"/>
  <c r="Q1686" i="1"/>
  <c r="P1686" i="1"/>
  <c r="Q660" i="1"/>
  <c r="P660" i="1"/>
  <c r="Q2074" i="1"/>
  <c r="P2074" i="1"/>
  <c r="Q1728" i="1"/>
  <c r="P1728" i="1"/>
  <c r="Q2206" i="1"/>
  <c r="P2206" i="1"/>
  <c r="P1061" i="1"/>
  <c r="Q1061" i="1"/>
  <c r="P2418" i="1"/>
  <c r="Q2418" i="1"/>
  <c r="P2204" i="1"/>
  <c r="Q2204" i="1"/>
  <c r="Q2201" i="1"/>
  <c r="P2201" i="1"/>
  <c r="Q1349" i="1"/>
  <c r="P1349" i="1"/>
  <c r="P606" i="1"/>
  <c r="Q606" i="1"/>
  <c r="Q1332" i="1"/>
  <c r="P1332" i="1"/>
  <c r="Q1503" i="1"/>
  <c r="P1503" i="1"/>
  <c r="P751" i="1"/>
  <c r="Q751" i="1"/>
  <c r="Q746" i="1"/>
  <c r="P746" i="1"/>
  <c r="P1952" i="1"/>
  <c r="Q1952" i="1"/>
  <c r="P2218" i="1"/>
  <c r="Q2218" i="1"/>
  <c r="Q818" i="1"/>
  <c r="P818" i="1"/>
  <c r="P1279" i="1"/>
  <c r="Q1279" i="1"/>
  <c r="Q1224" i="1"/>
  <c r="P1224" i="1"/>
  <c r="P2028" i="1"/>
  <c r="Q2028" i="1"/>
  <c r="Q616" i="1"/>
  <c r="P616" i="1"/>
  <c r="Q2566" i="1"/>
  <c r="P2566" i="1"/>
  <c r="Q1157" i="1"/>
  <c r="P1157" i="1"/>
  <c r="P1510" i="1"/>
  <c r="Q1510" i="1"/>
  <c r="Q1741" i="1"/>
  <c r="P1741" i="1"/>
  <c r="P859" i="1"/>
  <c r="Q859" i="1"/>
  <c r="P928" i="1"/>
  <c r="Q928" i="1"/>
  <c r="P2584" i="1"/>
  <c r="Q2584" i="1"/>
  <c r="Q2294" i="1"/>
  <c r="P2294" i="1"/>
  <c r="P2143" i="1"/>
  <c r="Q2143" i="1"/>
  <c r="P1202" i="1"/>
  <c r="Q1202" i="1"/>
  <c r="P2531" i="1"/>
  <c r="Q2531" i="1"/>
  <c r="P1072" i="1"/>
  <c r="Q1072" i="1"/>
  <c r="P1537" i="1"/>
  <c r="Q1537" i="1"/>
  <c r="Q1347" i="1"/>
  <c r="P1347" i="1"/>
  <c r="Q1820" i="1"/>
  <c r="P1820" i="1"/>
  <c r="Q1857" i="1"/>
  <c r="P1857" i="1"/>
  <c r="P982" i="1"/>
  <c r="Q982" i="1"/>
  <c r="P1055" i="1"/>
  <c r="Q1055" i="1"/>
  <c r="Q1959" i="1"/>
  <c r="P1959" i="1"/>
  <c r="P1998" i="1"/>
  <c r="Q1998" i="1"/>
  <c r="Q2010" i="1"/>
  <c r="P2010" i="1"/>
  <c r="P2134" i="1"/>
  <c r="Q2134" i="1"/>
  <c r="P1854" i="1"/>
  <c r="Q1854" i="1"/>
  <c r="P2514" i="1"/>
  <c r="Q2514" i="1"/>
  <c r="P1647" i="1"/>
  <c r="Q1647" i="1"/>
  <c r="P2475" i="1"/>
  <c r="Q2475" i="1"/>
  <c r="P1441" i="1"/>
  <c r="Q1441" i="1"/>
  <c r="Q851" i="1"/>
  <c r="P851" i="1"/>
  <c r="P901" i="1"/>
  <c r="Q901" i="1"/>
  <c r="P2155" i="1"/>
  <c r="Q2155" i="1"/>
  <c r="Q1331" i="1"/>
  <c r="P1331" i="1"/>
  <c r="P906" i="1"/>
  <c r="Q906" i="1"/>
  <c r="P1251" i="1"/>
  <c r="Q1251" i="1"/>
  <c r="Q850" i="1"/>
  <c r="P850" i="1"/>
  <c r="Q1325" i="1"/>
  <c r="P1325" i="1"/>
  <c r="P780" i="1"/>
  <c r="Q780" i="1"/>
  <c r="Q1659" i="1"/>
  <c r="P1659" i="1"/>
  <c r="Q1455" i="1"/>
  <c r="P1455" i="1"/>
  <c r="P2437" i="1"/>
  <c r="Q2437" i="1"/>
  <c r="P1733" i="1"/>
  <c r="Q1733" i="1"/>
  <c r="P2497" i="1"/>
  <c r="Q2497" i="1"/>
  <c r="Q1785" i="1"/>
  <c r="P1785" i="1"/>
  <c r="Q1407" i="1"/>
  <c r="P1407" i="1"/>
  <c r="P1791" i="1"/>
  <c r="Q1791" i="1"/>
  <c r="P1200" i="1"/>
  <c r="Q1200" i="1"/>
  <c r="P1554" i="1"/>
  <c r="Q1554" i="1"/>
  <c r="Q1423" i="1"/>
  <c r="P1423" i="1"/>
  <c r="Q937" i="1"/>
  <c r="P937" i="1"/>
  <c r="P1073" i="1"/>
  <c r="Q1073" i="1"/>
  <c r="P1310" i="1"/>
  <c r="Q1310" i="1"/>
  <c r="P1865" i="1"/>
  <c r="Q1865" i="1"/>
  <c r="P2407" i="1"/>
  <c r="Q2407" i="1"/>
  <c r="P2302" i="1"/>
  <c r="Q2302" i="1"/>
  <c r="Q777" i="1"/>
  <c r="P777" i="1"/>
  <c r="Q815" i="1"/>
  <c r="P815" i="1"/>
  <c r="P1860" i="1"/>
  <c r="Q1860" i="1"/>
  <c r="Q2508" i="1"/>
  <c r="P2508" i="1"/>
  <c r="Q1546" i="1"/>
  <c r="P1546" i="1"/>
  <c r="P2429" i="1"/>
  <c r="Q2429" i="1"/>
  <c r="Q673" i="1"/>
  <c r="P673" i="1"/>
  <c r="Q1819" i="1"/>
  <c r="P1819" i="1"/>
  <c r="Q2068" i="1"/>
  <c r="P2068" i="1"/>
  <c r="Q651" i="1"/>
  <c r="P651" i="1"/>
  <c r="P2195" i="1"/>
  <c r="Q2195" i="1"/>
  <c r="P779" i="1"/>
  <c r="Q779" i="1"/>
  <c r="P1410" i="1"/>
  <c r="Q1410" i="1"/>
  <c r="Q1653" i="1"/>
  <c r="P1653" i="1"/>
  <c r="P1583" i="1"/>
  <c r="Q1583" i="1"/>
  <c r="Q2254" i="1"/>
  <c r="P2254" i="1"/>
  <c r="P2107" i="1"/>
  <c r="Q2107" i="1"/>
  <c r="Q1760" i="1"/>
  <c r="P1760" i="1"/>
  <c r="Q1387" i="1"/>
  <c r="P1387" i="1"/>
  <c r="P2550" i="1"/>
  <c r="Q2550" i="1"/>
  <c r="Q613" i="1"/>
  <c r="P613" i="1"/>
  <c r="Q1363" i="1"/>
  <c r="P1363" i="1"/>
  <c r="P1016" i="1"/>
  <c r="Q1016" i="1"/>
  <c r="Q2383" i="1"/>
  <c r="P2383" i="1"/>
  <c r="Q1672" i="1"/>
  <c r="P1672" i="1"/>
  <c r="P2061" i="1"/>
  <c r="Q2061" i="1"/>
  <c r="P2141" i="1"/>
  <c r="Q2141" i="1"/>
  <c r="P1285" i="1"/>
  <c r="Q1285" i="1"/>
  <c r="Q1261" i="1"/>
  <c r="P1261" i="1"/>
  <c r="P2402" i="1"/>
  <c r="Q2402" i="1"/>
  <c r="P1743" i="1"/>
  <c r="Q1743" i="1"/>
  <c r="Q915" i="1"/>
  <c r="P915" i="1"/>
  <c r="P1514" i="1"/>
  <c r="Q1514" i="1"/>
  <c r="Q863" i="1"/>
  <c r="P863" i="1"/>
  <c r="P2473" i="1"/>
  <c r="Q2473" i="1"/>
  <c r="Q1494" i="1"/>
  <c r="P1494" i="1"/>
  <c r="Q1593" i="1"/>
  <c r="P1593" i="1"/>
  <c r="P1087" i="1"/>
  <c r="Q1087" i="1"/>
  <c r="Q1361" i="1"/>
  <c r="P1361" i="1"/>
  <c r="P1868" i="1"/>
  <c r="Q1868" i="1"/>
  <c r="P987" i="1"/>
  <c r="Q987" i="1"/>
  <c r="Q639" i="1"/>
  <c r="P639" i="1"/>
  <c r="Q1232" i="1"/>
  <c r="P1232" i="1"/>
  <c r="Q797" i="1"/>
  <c r="P797" i="1"/>
  <c r="P1430" i="1"/>
  <c r="Q1430" i="1"/>
  <c r="Q1588" i="1"/>
  <c r="P1588" i="1"/>
  <c r="Q1995" i="1"/>
  <c r="P1995" i="1"/>
  <c r="Q1209" i="1"/>
  <c r="P1209" i="1"/>
  <c r="P2405" i="1"/>
  <c r="Q2405" i="1"/>
  <c r="P2385" i="1"/>
  <c r="Q2385" i="1"/>
  <c r="Q1081" i="1"/>
  <c r="P1081" i="1"/>
  <c r="Q2338" i="1"/>
  <c r="P2338" i="1"/>
  <c r="P989" i="1"/>
  <c r="Q989" i="1"/>
  <c r="P2341" i="1"/>
  <c r="Q2341" i="1"/>
  <c r="Q1007" i="1"/>
  <c r="P1007" i="1"/>
  <c r="Q1379" i="1"/>
  <c r="P1379" i="1"/>
  <c r="P1610" i="1"/>
  <c r="Q1610" i="1"/>
  <c r="P1735" i="1"/>
  <c r="Q1735" i="1"/>
  <c r="P1889" i="1"/>
  <c r="Q1889" i="1"/>
  <c r="P783" i="1"/>
  <c r="Q783" i="1"/>
  <c r="Q1534" i="1"/>
  <c r="P1534" i="1"/>
  <c r="P1350" i="1"/>
  <c r="Q1350" i="1"/>
  <c r="P1102" i="1"/>
  <c r="Q1102" i="1"/>
  <c r="Q621" i="1"/>
  <c r="P621" i="1"/>
  <c r="Q1109" i="1"/>
  <c r="P1109" i="1"/>
  <c r="P644" i="1"/>
  <c r="Q644" i="1"/>
  <c r="P2434" i="1"/>
  <c r="Q2434" i="1"/>
  <c r="P2549" i="1"/>
  <c r="Q2549" i="1"/>
  <c r="Q1620" i="1"/>
  <c r="P1620" i="1"/>
  <c r="Q1915" i="1"/>
  <c r="P1915" i="1"/>
  <c r="Q1385" i="1"/>
  <c r="P1385" i="1"/>
  <c r="P1660" i="1"/>
  <c r="Q1660" i="1"/>
  <c r="P2349" i="1"/>
  <c r="Q2349" i="1"/>
  <c r="Q1590" i="1"/>
  <c r="P1590" i="1"/>
  <c r="Q2368" i="1"/>
  <c r="P2368" i="1"/>
  <c r="P1203" i="1"/>
  <c r="Q1203" i="1"/>
  <c r="P1849" i="1"/>
  <c r="Q1849" i="1"/>
  <c r="P712" i="1"/>
  <c r="Q712" i="1"/>
  <c r="Q1219" i="1"/>
  <c r="P1219" i="1"/>
  <c r="P1242" i="1"/>
  <c r="Q1242" i="1"/>
  <c r="P733" i="1"/>
  <c r="Q733" i="1"/>
  <c r="Q1648" i="1"/>
  <c r="P1648" i="1"/>
  <c r="P1714" i="1"/>
  <c r="Q1714" i="1"/>
  <c r="Q1937" i="1"/>
  <c r="P1937" i="1"/>
  <c r="Q1483" i="1"/>
  <c r="P1483" i="1"/>
  <c r="Q1053" i="1"/>
  <c r="P1053" i="1"/>
  <c r="Q1235" i="1"/>
  <c r="P1235" i="1"/>
  <c r="P2530" i="1"/>
  <c r="Q2530" i="1"/>
  <c r="P1304" i="1"/>
  <c r="Q1304" i="1"/>
  <c r="Q829" i="1"/>
  <c r="P829" i="1"/>
  <c r="Q2241" i="1"/>
  <c r="P2241" i="1"/>
  <c r="P1236" i="1"/>
  <c r="Q1236" i="1"/>
  <c r="P1557" i="1"/>
  <c r="Q1557" i="1"/>
  <c r="Q1576" i="1"/>
  <c r="P1576" i="1"/>
  <c r="Q1801" i="1"/>
  <c r="P1801" i="1"/>
  <c r="Q2181" i="1"/>
  <c r="P2181" i="1"/>
  <c r="P2191" i="1"/>
  <c r="Q2191" i="1"/>
  <c r="Q1618" i="1"/>
  <c r="P1618" i="1"/>
  <c r="P1095" i="1"/>
  <c r="Q1095" i="1"/>
  <c r="P1701" i="1"/>
  <c r="Q1701" i="1"/>
  <c r="Q789" i="1"/>
  <c r="P789" i="1"/>
  <c r="P1337" i="1"/>
  <c r="Q1337" i="1"/>
  <c r="Q1308" i="1"/>
  <c r="P1308" i="1"/>
  <c r="P1742" i="1"/>
  <c r="Q1742" i="1"/>
  <c r="P1958" i="1"/>
  <c r="Q1958" i="1"/>
  <c r="P1091" i="1"/>
  <c r="Q1091" i="1"/>
  <c r="Q1163" i="1"/>
  <c r="P1163" i="1"/>
  <c r="P2398" i="1"/>
  <c r="Q2398" i="1"/>
  <c r="Q2176" i="1"/>
  <c r="P2176" i="1"/>
  <c r="P2413" i="1"/>
  <c r="Q2413" i="1"/>
  <c r="Q2308" i="1"/>
  <c r="P2308" i="1"/>
  <c r="P1916" i="1"/>
  <c r="Q1916" i="1"/>
  <c r="P650" i="1"/>
  <c r="Q650" i="1"/>
  <c r="Q1725" i="1"/>
  <c r="P1725" i="1"/>
  <c r="P2552" i="1"/>
  <c r="Q2552" i="1"/>
  <c r="Q1512" i="1"/>
  <c r="P1512" i="1"/>
  <c r="Q907" i="1"/>
  <c r="P907" i="1"/>
  <c r="Q1011" i="1"/>
  <c r="P1011" i="1"/>
  <c r="P2255" i="1"/>
  <c r="Q2255" i="1"/>
  <c r="Q2260" i="1"/>
  <c r="P2260" i="1"/>
  <c r="Q1729" i="1"/>
  <c r="P1729" i="1"/>
  <c r="P1825" i="1"/>
  <c r="Q1825" i="1"/>
  <c r="Q2535" i="1"/>
  <c r="P2535" i="1"/>
  <c r="P1478" i="1"/>
  <c r="Q1478" i="1"/>
  <c r="P770" i="1"/>
  <c r="Q770" i="1"/>
  <c r="Q736" i="1"/>
  <c r="P736" i="1"/>
  <c r="Q2075" i="1"/>
  <c r="P2075" i="1"/>
  <c r="Q2563" i="1"/>
  <c r="P2563" i="1"/>
  <c r="P2016" i="1"/>
  <c r="Q2016" i="1"/>
  <c r="Q664" i="1"/>
  <c r="P664" i="1"/>
  <c r="Q1417" i="1"/>
  <c r="P1417" i="1"/>
  <c r="Q2233" i="1"/>
  <c r="P2233" i="1"/>
  <c r="P2545" i="1"/>
  <c r="Q2545" i="1"/>
  <c r="Q1918" i="1"/>
  <c r="P1918" i="1"/>
  <c r="P1486" i="1"/>
  <c r="Q1486" i="1"/>
  <c r="P655" i="1"/>
  <c r="Q655" i="1"/>
  <c r="P2215" i="1"/>
  <c r="Q2215" i="1"/>
  <c r="P1663" i="1"/>
  <c r="Q1663" i="1"/>
  <c r="P2005" i="1"/>
  <c r="Q2005" i="1"/>
  <c r="P735" i="1"/>
  <c r="Q735" i="1"/>
  <c r="P1734" i="1"/>
  <c r="Q1734" i="1"/>
  <c r="P1196" i="1"/>
  <c r="Q1196" i="1"/>
  <c r="Q1301" i="1"/>
  <c r="P1301" i="1"/>
  <c r="P612" i="1"/>
  <c r="Q612" i="1"/>
  <c r="Q609" i="1"/>
  <c r="P609" i="1"/>
  <c r="P2030" i="1"/>
  <c r="Q2030" i="1"/>
  <c r="Q807" i="1"/>
  <c r="P807" i="1"/>
  <c r="P2326" i="1"/>
  <c r="Q2326" i="1"/>
  <c r="P2150" i="1"/>
  <c r="Q2150" i="1"/>
  <c r="P871" i="1"/>
  <c r="Q871" i="1"/>
  <c r="Q1298" i="1"/>
  <c r="P1298" i="1"/>
  <c r="Q822" i="1"/>
  <c r="P822" i="1"/>
  <c r="Q1956" i="1"/>
  <c r="P1956" i="1"/>
  <c r="P885" i="1"/>
  <c r="Q885" i="1"/>
  <c r="Q1328" i="1"/>
  <c r="P1328" i="1"/>
  <c r="Q1500" i="1"/>
  <c r="P1500" i="1"/>
  <c r="P740" i="1"/>
  <c r="Q740" i="1"/>
  <c r="P732" i="1"/>
  <c r="Q732" i="1"/>
  <c r="Q2562" i="1"/>
  <c r="P2562" i="1"/>
  <c r="Q1943" i="1"/>
  <c r="P1943" i="1"/>
  <c r="Q1968" i="1"/>
  <c r="P1968" i="1"/>
  <c r="P856" i="1"/>
  <c r="Q856" i="1"/>
  <c r="Q2013" i="1"/>
  <c r="P2013" i="1"/>
  <c r="Q861" i="1"/>
  <c r="P861" i="1"/>
  <c r="P2554" i="1"/>
  <c r="Q2554" i="1"/>
  <c r="P1143" i="1"/>
  <c r="Q1143" i="1"/>
  <c r="P1621" i="1"/>
  <c r="Q1621" i="1"/>
  <c r="Q1727" i="1"/>
  <c r="P1727" i="1"/>
  <c r="P853" i="1"/>
  <c r="Q853" i="1"/>
  <c r="P905" i="1"/>
  <c r="Q905" i="1"/>
  <c r="P2590" i="1"/>
  <c r="Q2590" i="1"/>
  <c r="P1367" i="1"/>
  <c r="Q1367" i="1"/>
  <c r="P1293" i="1"/>
  <c r="Q1293" i="1"/>
  <c r="P1942" i="1"/>
  <c r="Q1942" i="1"/>
  <c r="P1598" i="1"/>
  <c r="Q1598" i="1"/>
  <c r="Q2331" i="1"/>
  <c r="P2331" i="1"/>
  <c r="Q1383" i="1"/>
  <c r="P1383" i="1"/>
  <c r="P2310" i="1"/>
  <c r="Q2310" i="1"/>
  <c r="Q1267" i="1"/>
  <c r="P1267" i="1"/>
  <c r="Q752" i="1"/>
  <c r="P752" i="1"/>
  <c r="Q663" i="1"/>
  <c r="P663" i="1"/>
  <c r="Q1951" i="1"/>
  <c r="P1951" i="1"/>
  <c r="Q1191" i="1"/>
  <c r="P1191" i="1"/>
  <c r="P796" i="1"/>
  <c r="Q796" i="1"/>
  <c r="Q1147" i="1"/>
  <c r="P1147" i="1"/>
  <c r="Q2122" i="1"/>
  <c r="P2122" i="1"/>
  <c r="Q772" i="1"/>
  <c r="P772" i="1"/>
  <c r="P2050" i="1"/>
  <c r="Q2050" i="1"/>
  <c r="Q1380" i="1"/>
  <c r="P1380" i="1"/>
  <c r="P1250" i="1"/>
  <c r="Q1250" i="1"/>
  <c r="P2203" i="1"/>
  <c r="Q2203" i="1"/>
  <c r="P1505" i="1"/>
  <c r="Q1505" i="1"/>
  <c r="P2579" i="1"/>
  <c r="Q2579" i="1"/>
  <c r="Q1665" i="1"/>
  <c r="P1665" i="1"/>
  <c r="Q1257" i="1"/>
  <c r="P1257" i="1"/>
  <c r="Q1640" i="1"/>
  <c r="P1640" i="1"/>
  <c r="Q1079" i="1"/>
  <c r="P1079" i="1"/>
  <c r="P1428" i="1"/>
  <c r="Q1428" i="1"/>
  <c r="P1783" i="1"/>
  <c r="Q1783" i="1"/>
  <c r="Q1288" i="1"/>
  <c r="P1288" i="1"/>
  <c r="P2162" i="1"/>
  <c r="Q2162" i="1"/>
  <c r="P1946" i="1"/>
  <c r="Q1946" i="1"/>
  <c r="P2014" i="1"/>
  <c r="Q2014" i="1"/>
  <c r="Q2291" i="1"/>
  <c r="P2291" i="1"/>
  <c r="Q1899" i="1"/>
  <c r="P1899" i="1"/>
  <c r="P1000" i="1"/>
  <c r="Q1000" i="1"/>
  <c r="Q1502" i="1"/>
  <c r="P1502" i="1"/>
  <c r="P1084" i="1"/>
  <c r="Q1084" i="1"/>
  <c r="Q676" i="1"/>
  <c r="P676" i="1"/>
  <c r="Q2054" i="1"/>
  <c r="P2054" i="1"/>
  <c r="Q2332" i="1"/>
  <c r="P2332" i="1"/>
  <c r="P1206" i="1"/>
  <c r="Q1206" i="1"/>
  <c r="Q1917" i="1"/>
  <c r="P1917" i="1"/>
  <c r="P1414" i="1"/>
  <c r="Q1414" i="1"/>
  <c r="Q2168" i="1"/>
  <c r="P2168" i="1"/>
  <c r="Q635" i="1"/>
  <c r="P635" i="1"/>
  <c r="Q1489" i="1"/>
  <c r="P1489" i="1"/>
  <c r="Q817" i="1"/>
  <c r="P817" i="1"/>
  <c r="P2588" i="1"/>
  <c r="Q2588" i="1"/>
  <c r="Q2339" i="1"/>
  <c r="P2339" i="1"/>
  <c r="P1048" i="1"/>
  <c r="Q1048" i="1"/>
  <c r="P1823" i="1"/>
  <c r="Q1823" i="1"/>
  <c r="Q935" i="1"/>
  <c r="P935" i="1"/>
  <c r="P1010" i="1"/>
  <c r="Q1010" i="1"/>
  <c r="P1775" i="1"/>
  <c r="Q1775" i="1"/>
  <c r="Q1765" i="1"/>
  <c r="P1765" i="1"/>
  <c r="Q1752" i="1"/>
  <c r="P1752" i="1"/>
  <c r="P2431" i="1"/>
  <c r="Q2431" i="1"/>
  <c r="P2382" i="1"/>
  <c r="Q2382" i="1"/>
  <c r="P1372" i="1"/>
  <c r="Q1372" i="1"/>
  <c r="Q781" i="1"/>
  <c r="P781" i="1"/>
  <c r="P2091" i="1"/>
  <c r="Q2091" i="1"/>
  <c r="Q1069" i="1"/>
  <c r="P1069" i="1"/>
  <c r="Q1357" i="1"/>
  <c r="P1357" i="1"/>
  <c r="Q1856" i="1"/>
  <c r="P1856" i="1"/>
  <c r="Q1183" i="1"/>
  <c r="P1183" i="1"/>
  <c r="Q1395" i="1"/>
  <c r="P1395" i="1"/>
  <c r="P2477" i="1"/>
  <c r="Q2477" i="1"/>
  <c r="P2427" i="1"/>
  <c r="Q2427" i="1"/>
  <c r="P2039" i="1"/>
  <c r="Q2039" i="1"/>
  <c r="P1866" i="1"/>
  <c r="Q1866" i="1"/>
  <c r="Q2395" i="1"/>
  <c r="P2395" i="1"/>
  <c r="Q1612" i="1"/>
  <c r="P1612" i="1"/>
  <c r="Q1141" i="1"/>
  <c r="P1141" i="1"/>
  <c r="Q2377" i="1"/>
  <c r="P2377" i="1"/>
  <c r="Q791" i="1"/>
  <c r="P791" i="1"/>
  <c r="P857" i="1"/>
  <c r="Q857" i="1"/>
  <c r="P1961" i="1"/>
  <c r="Q1961" i="1"/>
  <c r="Q1974" i="1"/>
  <c r="P1974" i="1"/>
  <c r="P2397" i="1"/>
  <c r="Q2397" i="1"/>
  <c r="Q2193" i="1"/>
  <c r="P2193" i="1"/>
  <c r="P1846" i="1"/>
  <c r="Q1846" i="1"/>
  <c r="P1188" i="1"/>
  <c r="Q1188" i="1"/>
  <c r="Q607" i="1"/>
  <c r="P607" i="1"/>
  <c r="Q2444" i="1"/>
  <c r="P2444" i="1"/>
  <c r="P979" i="1"/>
  <c r="Q979" i="1"/>
  <c r="Q1682" i="1"/>
  <c r="P1682" i="1"/>
  <c r="P1283" i="1"/>
  <c r="Q1283" i="1"/>
  <c r="Q2205" i="1"/>
  <c r="P2205" i="1"/>
  <c r="Q867" i="1"/>
  <c r="P867" i="1"/>
  <c r="Q1507" i="1"/>
  <c r="P1507" i="1"/>
  <c r="P728" i="1"/>
  <c r="Q728" i="1"/>
  <c r="P692" i="1"/>
  <c r="Q692" i="1"/>
  <c r="Q626" i="1"/>
  <c r="P626" i="1"/>
  <c r="P1324" i="1"/>
  <c r="Q1324" i="1"/>
  <c r="P632" i="1"/>
  <c r="Q632" i="1"/>
  <c r="P1790" i="1"/>
  <c r="Q1790" i="1"/>
  <c r="Q1052" i="1"/>
  <c r="P1052" i="1"/>
  <c r="P1014" i="1"/>
  <c r="Q1014" i="1"/>
  <c r="P2564" i="1"/>
  <c r="Q2564" i="1"/>
  <c r="Q1804" i="1"/>
  <c r="P1804" i="1"/>
  <c r="P986" i="1"/>
  <c r="Q986" i="1"/>
  <c r="P2408" i="1"/>
  <c r="Q2408" i="1"/>
  <c r="Q1114" i="1"/>
  <c r="P1114" i="1"/>
  <c r="P836" i="1"/>
  <c r="Q836" i="1"/>
  <c r="Q2390" i="1"/>
  <c r="P2390" i="1"/>
  <c r="P2445" i="1"/>
  <c r="Q2445" i="1"/>
  <c r="P1910" i="1"/>
  <c r="Q1910" i="1"/>
  <c r="P1046" i="1"/>
  <c r="Q1046" i="1"/>
  <c r="Q1286" i="1"/>
  <c r="P1286" i="1"/>
  <c r="Q2524" i="1"/>
  <c r="P2524" i="1"/>
  <c r="P2158" i="1"/>
  <c r="Q2158" i="1"/>
  <c r="Q665" i="1"/>
  <c r="P665" i="1"/>
  <c r="Q1962" i="1"/>
  <c r="P1962" i="1"/>
  <c r="Q2088" i="1"/>
  <c r="P2088" i="1"/>
  <c r="Q2219" i="1"/>
  <c r="P2219" i="1"/>
  <c r="Q1933" i="1"/>
  <c r="P1933" i="1"/>
  <c r="P1465" i="1"/>
  <c r="Q1465" i="1"/>
  <c r="Q1335" i="1"/>
  <c r="P1335" i="1"/>
  <c r="Q877" i="1"/>
  <c r="P877" i="1"/>
  <c r="P2417" i="1"/>
  <c r="Q2417" i="1"/>
  <c r="P2513" i="1"/>
  <c r="Q2513" i="1"/>
  <c r="P2325" i="1"/>
  <c r="Q2325" i="1"/>
  <c r="P2487" i="1"/>
  <c r="Q2487" i="1"/>
  <c r="Q2065" i="1"/>
  <c r="P2065" i="1"/>
  <c r="Q1519" i="1"/>
  <c r="P1519" i="1"/>
  <c r="Q2130" i="1"/>
  <c r="P2130" i="1"/>
  <c r="Q1551" i="1"/>
  <c r="P1551" i="1"/>
  <c r="Q916" i="1"/>
  <c r="P916" i="1"/>
  <c r="P2247" i="1"/>
  <c r="Q2247" i="1"/>
  <c r="Q909" i="1"/>
  <c r="P909" i="1"/>
  <c r="Q1403" i="1"/>
  <c r="P1403" i="1"/>
  <c r="Q2314" i="1"/>
  <c r="P2314" i="1"/>
  <c r="Q2354" i="1"/>
  <c r="P2354" i="1"/>
  <c r="Q1156" i="1"/>
  <c r="P1156" i="1"/>
  <c r="Q2506" i="1"/>
  <c r="P2506" i="1"/>
  <c r="P2303" i="1"/>
  <c r="Q2303" i="1"/>
  <c r="Q2279" i="1"/>
  <c r="P2279" i="1"/>
  <c r="P1632" i="1"/>
  <c r="Q1632" i="1"/>
  <c r="Q782" i="1"/>
  <c r="P782" i="1"/>
  <c r="Q1453" i="1"/>
  <c r="P1453" i="1"/>
  <c r="Q1658" i="1"/>
  <c r="P1658" i="1"/>
  <c r="P808" i="1"/>
  <c r="Q808" i="1"/>
  <c r="P844" i="1"/>
  <c r="Q844" i="1"/>
  <c r="Q1753" i="1"/>
  <c r="P1753" i="1"/>
  <c r="P1059" i="1"/>
  <c r="Q1059" i="1"/>
  <c r="P707" i="1"/>
  <c r="Q707" i="1"/>
  <c r="P1870" i="1"/>
  <c r="Q1870" i="1"/>
  <c r="P1440" i="1"/>
  <c r="Q1440" i="1"/>
  <c r="Q2160" i="1"/>
  <c r="P2160" i="1"/>
  <c r="P1198" i="1"/>
  <c r="Q1198" i="1"/>
  <c r="P2199" i="1"/>
  <c r="Q2199" i="1"/>
  <c r="P1174" i="1"/>
  <c r="Q1174" i="1"/>
  <c r="P703" i="1"/>
  <c r="Q703" i="1"/>
  <c r="Q1812" i="1"/>
  <c r="P1812" i="1"/>
  <c r="Q1887" i="1"/>
  <c r="P1887" i="1"/>
  <c r="P2271" i="1"/>
  <c r="Q2271" i="1"/>
  <c r="P1992" i="1"/>
  <c r="Q1992" i="1"/>
  <c r="P1873" i="1"/>
  <c r="Q1873" i="1"/>
  <c r="Q2185" i="1"/>
  <c r="P2185" i="1"/>
  <c r="P1152" i="1"/>
  <c r="Q1152" i="1"/>
  <c r="Q2498" i="1"/>
  <c r="P2498" i="1"/>
  <c r="Q1587" i="1"/>
  <c r="P1587" i="1"/>
  <c r="Q1674" i="1"/>
  <c r="P1674" i="1"/>
  <c r="P964" i="1"/>
  <c r="Q964" i="1"/>
  <c r="P1996" i="1"/>
  <c r="Q1996" i="1"/>
  <c r="P2293" i="1"/>
  <c r="Q2293" i="1"/>
  <c r="P2589" i="1"/>
  <c r="Q2589" i="1"/>
  <c r="P2537" i="1"/>
  <c r="Q2537" i="1"/>
  <c r="P2245" i="1"/>
  <c r="Q2245" i="1"/>
  <c r="Q2117" i="1"/>
  <c r="P2117" i="1"/>
  <c r="P2220" i="1"/>
  <c r="Q2220" i="1"/>
  <c r="Q2229" i="1"/>
  <c r="P2229" i="1"/>
  <c r="P1886" i="1"/>
  <c r="Q1886" i="1"/>
  <c r="P2541" i="1"/>
  <c r="Q2541" i="1"/>
  <c r="P1677" i="1"/>
  <c r="Q1677" i="1"/>
  <c r="P2521" i="1"/>
  <c r="Q2521" i="1"/>
  <c r="P1474" i="1"/>
  <c r="Q1474" i="1"/>
  <c r="Q884" i="1"/>
  <c r="P884" i="1"/>
  <c r="P947" i="1"/>
  <c r="Q947" i="1"/>
  <c r="Q2217" i="1"/>
  <c r="P2217" i="1"/>
  <c r="P2520" i="1"/>
  <c r="Q2520" i="1"/>
  <c r="P1131" i="1"/>
  <c r="Q1131" i="1"/>
  <c r="P2021" i="1"/>
  <c r="Q2021" i="1"/>
  <c r="Q1006" i="1"/>
  <c r="P1006" i="1"/>
  <c r="Q1413" i="1"/>
  <c r="P1413" i="1"/>
  <c r="P958" i="1"/>
  <c r="Q958" i="1"/>
  <c r="P2127" i="1"/>
  <c r="Q2127" i="1"/>
  <c r="Q1994" i="1"/>
  <c r="P1994" i="1"/>
  <c r="Q643" i="1"/>
  <c r="P643" i="1"/>
  <c r="Q1721" i="1"/>
  <c r="P1721" i="1"/>
  <c r="Q1004" i="1"/>
  <c r="P1004" i="1"/>
  <c r="P1126" i="1"/>
  <c r="Q1126" i="1"/>
  <c r="P2361" i="1"/>
  <c r="Q2361" i="1"/>
  <c r="Q880" i="1"/>
  <c r="P880" i="1"/>
  <c r="P2538" i="1"/>
  <c r="Q2538" i="1"/>
  <c r="Q2355" i="1"/>
  <c r="P2355" i="1"/>
  <c r="P1396" i="1"/>
  <c r="Q1396" i="1"/>
  <c r="Q927" i="1"/>
  <c r="P927" i="1"/>
  <c r="Q2358" i="1"/>
  <c r="P2358" i="1"/>
  <c r="Q2376" i="1"/>
  <c r="P2376" i="1"/>
  <c r="P1274" i="1"/>
  <c r="Q1274" i="1"/>
  <c r="P1833" i="1"/>
  <c r="Q1833" i="1"/>
  <c r="P1320" i="1"/>
  <c r="Q1320" i="1"/>
  <c r="Q1269" i="1"/>
  <c r="P1269" i="1"/>
  <c r="P2525" i="1"/>
  <c r="Q2525" i="1"/>
  <c r="Q2284" i="1"/>
  <c r="P2284" i="1"/>
  <c r="P2485" i="1"/>
  <c r="Q2485" i="1"/>
  <c r="P2267" i="1"/>
  <c r="Q2267" i="1"/>
  <c r="P1212" i="1"/>
  <c r="Q1212" i="1"/>
  <c r="P1508" i="1"/>
  <c r="Q1508" i="1"/>
  <c r="P1101" i="1"/>
  <c r="Q1101" i="1"/>
  <c r="Q1890" i="1"/>
  <c r="P1890" i="1"/>
  <c r="Q795" i="1"/>
  <c r="P795" i="1"/>
  <c r="P1980" i="1"/>
  <c r="Q1980" i="1"/>
  <c r="P969" i="1"/>
  <c r="Q969" i="1"/>
  <c r="P2448" i="1"/>
  <c r="Q2448" i="1"/>
  <c r="Q1559" i="1"/>
  <c r="P1559" i="1"/>
  <c r="P1635" i="1"/>
  <c r="Q1635" i="1"/>
  <c r="Q879" i="1"/>
  <c r="P879" i="1"/>
  <c r="P2509" i="1"/>
  <c r="Q2509" i="1"/>
  <c r="P889" i="1"/>
  <c r="Q889" i="1"/>
  <c r="P2482" i="1"/>
  <c r="Q2482" i="1"/>
  <c r="P1509" i="1"/>
  <c r="Q1509" i="1"/>
  <c r="P1626" i="1"/>
  <c r="Q1626" i="1"/>
  <c r="P766" i="1"/>
  <c r="Q766" i="1"/>
  <c r="Q723" i="1"/>
  <c r="P723" i="1"/>
  <c r="Q1824" i="1"/>
  <c r="P1824" i="1"/>
  <c r="Q995" i="1"/>
  <c r="P995" i="1"/>
  <c r="P2262" i="1"/>
  <c r="Q2262" i="1"/>
  <c r="Q1409" i="1"/>
  <c r="P1409" i="1"/>
  <c r="Q956" i="1"/>
  <c r="P956" i="1"/>
  <c r="P1256" i="1"/>
  <c r="Q1256" i="1"/>
  <c r="P849" i="1"/>
  <c r="Q849" i="1"/>
  <c r="P1204" i="1"/>
  <c r="Q1204" i="1"/>
  <c r="Q709" i="1"/>
  <c r="P709" i="1"/>
  <c r="P775" i="1"/>
  <c r="Q775" i="1"/>
  <c r="Q1749" i="1"/>
  <c r="P1749" i="1"/>
  <c r="Q1020" i="1"/>
  <c r="P1020" i="1"/>
  <c r="P2511" i="1"/>
  <c r="Q2511" i="1"/>
  <c r="P2285" i="1"/>
  <c r="Q2285" i="1"/>
  <c r="Q1467" i="1"/>
  <c r="P1467" i="1"/>
  <c r="P1779" i="1"/>
  <c r="Q1779" i="1"/>
  <c r="P2059" i="1"/>
  <c r="Q2059" i="1"/>
  <c r="P1190" i="1"/>
  <c r="Q1190" i="1"/>
  <c r="Q729" i="1"/>
  <c r="P729" i="1"/>
  <c r="P1566" i="1"/>
  <c r="Q1566" i="1"/>
  <c r="Q938" i="1"/>
  <c r="P938" i="1"/>
  <c r="P661" i="1"/>
  <c r="Q661" i="1"/>
  <c r="Q2104" i="1"/>
  <c r="P2104" i="1"/>
  <c r="Q670" i="1"/>
  <c r="P670" i="1"/>
  <c r="Q798" i="1"/>
  <c r="P798" i="1"/>
  <c r="P2239" i="1"/>
  <c r="Q2239" i="1"/>
  <c r="Q1891" i="1"/>
  <c r="P1891" i="1"/>
  <c r="P2539" i="1"/>
  <c r="Q2539" i="1"/>
  <c r="Q2230" i="1"/>
  <c r="P2230" i="1"/>
  <c r="P2440" i="1"/>
  <c r="Q2440" i="1"/>
  <c r="Q623" i="1"/>
  <c r="P623" i="1"/>
  <c r="P1908" i="1"/>
  <c r="Q1908" i="1"/>
  <c r="P1263" i="1"/>
  <c r="Q1263" i="1"/>
  <c r="Q785" i="1"/>
  <c r="P785" i="1"/>
  <c r="P1700" i="1"/>
  <c r="Q1700" i="1"/>
  <c r="P1019" i="1"/>
  <c r="Q1019" i="1"/>
  <c r="P883" i="1"/>
  <c r="Q883" i="1"/>
  <c r="P2442" i="1"/>
  <c r="Q2442" i="1"/>
  <c r="P696" i="1"/>
  <c r="Q696" i="1"/>
  <c r="P647" i="1"/>
  <c r="Q647" i="1"/>
  <c r="Q675" i="1"/>
  <c r="P675" i="1"/>
  <c r="Q1605" i="1"/>
  <c r="P1605" i="1"/>
  <c r="P778" i="1"/>
  <c r="Q778" i="1"/>
  <c r="P2439" i="1"/>
  <c r="Q2439" i="1"/>
  <c r="Q1479" i="1"/>
  <c r="P1479" i="1"/>
  <c r="Q2232" i="1"/>
  <c r="P2232" i="1"/>
  <c r="P1813" i="1"/>
  <c r="Q1813" i="1"/>
  <c r="P793" i="1"/>
  <c r="Q793" i="1"/>
  <c r="P2333" i="1"/>
  <c r="Q2333" i="1"/>
  <c r="Q1875" i="1"/>
  <c r="P1875" i="1"/>
  <c r="Q2152" i="1"/>
  <c r="P2152" i="1"/>
  <c r="P1041" i="1"/>
  <c r="Q1041" i="1"/>
  <c r="P1810" i="1"/>
  <c r="Q1810" i="1"/>
  <c r="P1284" i="1"/>
  <c r="Q1284" i="1"/>
  <c r="Q1425" i="1"/>
  <c r="P1425" i="1"/>
  <c r="Q702" i="1"/>
  <c r="P702" i="1"/>
  <c r="P652" i="1"/>
  <c r="Q652" i="1"/>
  <c r="P1398" i="1"/>
  <c r="Q1398" i="1"/>
  <c r="P2421" i="1"/>
  <c r="Q2421" i="1"/>
  <c r="P1730" i="1"/>
  <c r="Q1730" i="1"/>
  <c r="P1651" i="1"/>
  <c r="Q1651" i="1"/>
  <c r="Q1222" i="1"/>
  <c r="P1222" i="1"/>
  <c r="Q1988" i="1"/>
  <c r="P1988" i="1"/>
  <c r="P903" i="1"/>
  <c r="Q903" i="1"/>
  <c r="P2045" i="1"/>
  <c r="Q2045" i="1"/>
  <c r="P1027" i="1"/>
  <c r="Q1027" i="1"/>
  <c r="P2518" i="1"/>
  <c r="Q2518" i="1"/>
  <c r="P1645" i="1"/>
  <c r="Q1645" i="1"/>
  <c r="P1722" i="1"/>
  <c r="Q1722" i="1"/>
  <c r="Q814" i="1"/>
  <c r="P814" i="1"/>
  <c r="Q911" i="1"/>
  <c r="P911" i="1"/>
  <c r="Q1446" i="1"/>
  <c r="P1446" i="1"/>
  <c r="P2023" i="1"/>
  <c r="Q2023" i="1"/>
  <c r="P1009" i="1"/>
  <c r="Q1009" i="1"/>
  <c r="P2357" i="1"/>
  <c r="Q2357" i="1"/>
  <c r="P1476" i="1"/>
  <c r="Q1476" i="1"/>
  <c r="P1506" i="1"/>
  <c r="Q1506" i="1"/>
  <c r="Q1524" i="1"/>
  <c r="P1524" i="1"/>
  <c r="P2236" i="1"/>
  <c r="Q2236" i="1"/>
  <c r="P1850" i="1"/>
  <c r="Q1850" i="1"/>
  <c r="P2093" i="1"/>
  <c r="Q2093" i="1"/>
  <c r="Q2430" i="1"/>
  <c r="P2430" i="1"/>
  <c r="P914" i="1"/>
  <c r="Q914" i="1"/>
  <c r="Q1619" i="1"/>
  <c r="P1619" i="1"/>
  <c r="Q1458" i="1"/>
  <c r="P1458" i="1"/>
  <c r="Q1984" i="1"/>
  <c r="P1984" i="1"/>
  <c r="P1678" i="1"/>
  <c r="Q1678" i="1"/>
  <c r="Q2396" i="1"/>
  <c r="P2396" i="1"/>
  <c r="P1438" i="1"/>
  <c r="Q1438" i="1"/>
  <c r="Q2329" i="1"/>
  <c r="P2329" i="1"/>
  <c r="P1340" i="1"/>
  <c r="Q1340" i="1"/>
  <c r="Q765" i="1"/>
  <c r="P765" i="1"/>
  <c r="Q725" i="1"/>
  <c r="P725" i="1"/>
  <c r="P2060" i="1"/>
  <c r="Q2060" i="1"/>
  <c r="P2581" i="1"/>
  <c r="Q2581" i="1"/>
  <c r="P860" i="1"/>
  <c r="Q860" i="1"/>
  <c r="Q805" i="1"/>
  <c r="P805" i="1"/>
  <c r="Q2372" i="1"/>
  <c r="P2372" i="1"/>
  <c r="P1255" i="1"/>
  <c r="Q1255" i="1"/>
  <c r="P2179" i="1"/>
  <c r="Q2179" i="1"/>
  <c r="P1606" i="1"/>
  <c r="Q1606" i="1"/>
  <c r="Q1859" i="1"/>
  <c r="P1859" i="1"/>
  <c r="P2389" i="1"/>
  <c r="Q2389" i="1"/>
  <c r="Q1608" i="1"/>
  <c r="P1608" i="1"/>
  <c r="P873" i="1"/>
  <c r="Q873" i="1"/>
  <c r="Q930" i="1"/>
  <c r="P930" i="1"/>
  <c r="Q2200" i="1"/>
  <c r="P2200" i="1"/>
  <c r="P2532" i="1"/>
  <c r="Q2532" i="1"/>
  <c r="Q1012" i="1"/>
  <c r="P1012" i="1"/>
  <c r="P1869" i="1"/>
  <c r="Q1869" i="1"/>
  <c r="P1247" i="1"/>
  <c r="Q1247" i="1"/>
  <c r="Q2384" i="1"/>
  <c r="P2384" i="1"/>
  <c r="Q2038" i="1"/>
  <c r="P2038" i="1"/>
  <c r="P2186" i="1"/>
  <c r="Q2186" i="1"/>
  <c r="Q2587" i="1"/>
  <c r="P2587" i="1"/>
  <c r="Q1717" i="1"/>
  <c r="P1717" i="1"/>
  <c r="P1181" i="1"/>
  <c r="Q1181" i="1"/>
  <c r="Q1088" i="1"/>
  <c r="P1088" i="1"/>
  <c r="Q2346" i="1"/>
  <c r="P2346" i="1"/>
  <c r="P2569" i="1"/>
  <c r="Q2569" i="1"/>
  <c r="Q1930" i="1"/>
  <c r="P1930" i="1"/>
  <c r="Q1888" i="1"/>
  <c r="P1888" i="1"/>
  <c r="P2135" i="1"/>
  <c r="Q2135" i="1"/>
  <c r="P1170" i="1"/>
  <c r="Q1170" i="1"/>
  <c r="Q771" i="1"/>
  <c r="P771" i="1"/>
  <c r="Q1384" i="1"/>
  <c r="P1384" i="1"/>
  <c r="P2298" i="1"/>
  <c r="Q2298" i="1"/>
  <c r="P1822" i="1"/>
  <c r="Q1822" i="1"/>
  <c r="P810" i="1"/>
  <c r="Q810" i="1"/>
  <c r="P2269" i="1"/>
  <c r="Q2269" i="1"/>
  <c r="Q1447" i="1"/>
  <c r="P1447" i="1"/>
  <c r="Q1463" i="1"/>
  <c r="P1463" i="1"/>
  <c r="P683" i="1"/>
  <c r="Q683" i="1"/>
  <c r="Q2356" i="1"/>
  <c r="P2356" i="1"/>
  <c r="P717" i="1"/>
  <c r="Q717" i="1"/>
  <c r="P2362" i="1"/>
  <c r="Q2362" i="1"/>
  <c r="P2451" i="1"/>
  <c r="Q2451" i="1"/>
  <c r="Q1360" i="1"/>
  <c r="P1360" i="1"/>
  <c r="P1175" i="1"/>
  <c r="Q1175" i="1"/>
  <c r="P2455" i="1"/>
  <c r="Q2455" i="1"/>
  <c r="P1348" i="1"/>
  <c r="Q1348" i="1"/>
  <c r="P721" i="1"/>
  <c r="Q721" i="1"/>
  <c r="P2097" i="1"/>
  <c r="Q2097" i="1"/>
  <c r="P1254" i="1"/>
  <c r="Q1254" i="1"/>
  <c r="P833" i="1"/>
  <c r="Q833" i="1"/>
  <c r="Q1134" i="1"/>
  <c r="P1134" i="1"/>
  <c r="P747" i="1"/>
  <c r="Q747" i="1"/>
  <c r="P1065" i="1"/>
  <c r="Q1065" i="1"/>
  <c r="P1025" i="1"/>
  <c r="Q1025" i="1"/>
  <c r="P1086" i="1"/>
  <c r="Q1086" i="1"/>
  <c r="Q2165" i="1"/>
  <c r="P2165" i="1"/>
  <c r="P1013" i="1"/>
  <c r="Q1013" i="1"/>
  <c r="P2211" i="1"/>
  <c r="Q2211" i="1"/>
  <c r="Q1762" i="1"/>
  <c r="P1762" i="1"/>
  <c r="P2337" i="1"/>
  <c r="Q2337" i="1"/>
  <c r="P743" i="1"/>
  <c r="Q743" i="1"/>
  <c r="Q1563" i="1"/>
  <c r="P1563" i="1"/>
  <c r="Q1030" i="1"/>
  <c r="P1030" i="1"/>
  <c r="Q1449" i="1"/>
  <c r="P1449" i="1"/>
  <c r="Q1528" i="1"/>
  <c r="P1528" i="1"/>
  <c r="Q2340" i="1"/>
  <c r="P2340" i="1"/>
  <c r="Q2551" i="1"/>
  <c r="P2551" i="1"/>
  <c r="P1388" i="1"/>
  <c r="Q1388" i="1"/>
  <c r="P2517" i="1"/>
  <c r="Q2517" i="1"/>
  <c r="Q1748" i="1"/>
  <c r="P1748" i="1"/>
  <c r="Q975" i="1"/>
  <c r="P975" i="1"/>
  <c r="P1306" i="1"/>
  <c r="Q1306" i="1"/>
  <c r="P2207" i="1"/>
  <c r="Q2207" i="1"/>
  <c r="P812" i="1"/>
  <c r="Q812" i="1"/>
  <c r="P921" i="1"/>
  <c r="Q921" i="1"/>
  <c r="P936" i="1"/>
  <c r="Q936" i="1"/>
  <c r="P1601" i="1"/>
  <c r="Q1601" i="1"/>
  <c r="Q1099" i="1"/>
  <c r="P1099" i="1"/>
  <c r="Q1827" i="1"/>
  <c r="P1827" i="1"/>
  <c r="Q1694" i="1"/>
  <c r="P1694" i="1"/>
  <c r="P1913" i="1"/>
  <c r="Q1913" i="1"/>
  <c r="P970" i="1"/>
  <c r="Q970" i="1"/>
  <c r="P809" i="1"/>
  <c r="Q809" i="1"/>
  <c r="P1127" i="1"/>
  <c r="Q1127" i="1"/>
  <c r="P929" i="1"/>
  <c r="Q929" i="1"/>
  <c r="Q1054" i="1"/>
  <c r="P1054" i="1"/>
  <c r="P2071" i="1"/>
  <c r="Q2071" i="1"/>
  <c r="P834" i="1"/>
  <c r="Q834" i="1"/>
  <c r="Q1927" i="1"/>
  <c r="P1927" i="1"/>
  <c r="Q2196" i="1"/>
  <c r="P2196" i="1"/>
  <c r="P950" i="1"/>
  <c r="Q950" i="1"/>
  <c r="P1076" i="1"/>
  <c r="Q1076" i="1"/>
  <c r="P2528" i="1"/>
  <c r="Q2528" i="1"/>
  <c r="P2109" i="1"/>
  <c r="Q2109" i="1"/>
  <c r="Q1492" i="1"/>
  <c r="P1492" i="1"/>
  <c r="P1945" i="1"/>
  <c r="Q1945" i="1"/>
  <c r="P2522" i="1"/>
  <c r="Q2522" i="1"/>
  <c r="P1673" i="1"/>
  <c r="Q1673" i="1"/>
  <c r="P1118" i="1"/>
  <c r="Q1118" i="1"/>
  <c r="Q1210" i="1"/>
  <c r="P1210" i="1"/>
  <c r="P2478" i="1"/>
  <c r="Q2478" i="1"/>
  <c r="P2592" i="1"/>
  <c r="Q2592" i="1"/>
  <c r="P2243" i="1"/>
  <c r="Q2243" i="1"/>
  <c r="P2096" i="1"/>
  <c r="Q2096" i="1"/>
  <c r="Q759" i="1"/>
  <c r="P759" i="1"/>
  <c r="P1318" i="1"/>
  <c r="Q1318" i="1"/>
  <c r="P918" i="1"/>
  <c r="Q918" i="1"/>
  <c r="Q1655" i="1"/>
  <c r="P1655" i="1"/>
  <c r="P2567" i="1"/>
  <c r="Q2567" i="1"/>
  <c r="P1906" i="1"/>
  <c r="Q1906" i="1"/>
  <c r="Q898" i="1"/>
  <c r="P898" i="1"/>
  <c r="Q2379" i="1"/>
  <c r="P2379" i="1"/>
  <c r="P1490" i="1"/>
  <c r="Q1490" i="1"/>
  <c r="P1550" i="1"/>
  <c r="Q1550" i="1"/>
  <c r="Q2366" i="1"/>
  <c r="P2366" i="1"/>
  <c r="P2425" i="1"/>
  <c r="Q2425" i="1"/>
  <c r="Q1158" i="1"/>
  <c r="P1158" i="1"/>
  <c r="Q1879" i="1"/>
  <c r="P1879" i="1"/>
  <c r="P727" i="1"/>
  <c r="Q727" i="1"/>
  <c r="Q2182" i="1"/>
  <c r="P2182" i="1"/>
  <c r="P1338" i="1"/>
  <c r="Q1338" i="1"/>
  <c r="P1397" i="1"/>
  <c r="Q1397" i="1"/>
  <c r="P2124" i="1"/>
  <c r="Q2124" i="1"/>
  <c r="Q1532" i="1"/>
  <c r="P1532" i="1"/>
  <c r="Q1634" i="1"/>
  <c r="P1634" i="1"/>
  <c r="P2416" i="1"/>
  <c r="Q2416" i="1"/>
  <c r="P881" i="1"/>
  <c r="Q881" i="1"/>
  <c r="P1237" i="1"/>
  <c r="Q1237" i="1"/>
  <c r="P847" i="1"/>
  <c r="Q847" i="1"/>
  <c r="Q628" i="1"/>
  <c r="P628" i="1"/>
  <c r="Q1840" i="1"/>
  <c r="P1840" i="1"/>
  <c r="Q1377" i="1"/>
  <c r="P1377" i="1"/>
  <c r="P2126" i="1"/>
  <c r="Q2126" i="1"/>
  <c r="Q1151" i="1"/>
  <c r="P1151" i="1"/>
  <c r="P2172" i="1"/>
  <c r="Q2172" i="1"/>
  <c r="P1136" i="1"/>
  <c r="Q1136" i="1"/>
  <c r="Q678" i="1"/>
  <c r="P678" i="1"/>
  <c r="Q1736" i="1"/>
  <c r="P1736" i="1"/>
  <c r="P1848" i="1"/>
  <c r="Q1848" i="1"/>
  <c r="Q1805" i="1"/>
  <c r="P1805" i="1"/>
  <c r="Q2534" i="1"/>
  <c r="P2534" i="1"/>
  <c r="Q2578" i="1"/>
  <c r="P2578" i="1"/>
  <c r="P737" i="1"/>
  <c r="Q737" i="1"/>
  <c r="Q1037" i="1"/>
  <c r="P1037" i="1"/>
  <c r="Q2027" i="1"/>
  <c r="P2027" i="1"/>
  <c r="Q1145" i="1"/>
  <c r="P1145" i="1"/>
  <c r="Q1668" i="1"/>
  <c r="P1668" i="1"/>
  <c r="Q2496" i="1"/>
  <c r="P2496" i="1"/>
  <c r="P1470" i="1"/>
  <c r="Q1470" i="1"/>
  <c r="P761" i="1"/>
  <c r="Q761" i="1"/>
  <c r="Q706" i="1"/>
  <c r="P706" i="1"/>
  <c r="Q2049" i="1"/>
  <c r="P2049" i="1"/>
  <c r="P2067" i="1"/>
  <c r="Q2067" i="1"/>
  <c r="Q920" i="1"/>
  <c r="P920" i="1"/>
  <c r="Q2556" i="1"/>
  <c r="P2556" i="1"/>
  <c r="Q972" i="1"/>
  <c r="P972" i="1"/>
  <c r="Q2154" i="1"/>
  <c r="P2154" i="1"/>
  <c r="Q1574" i="1"/>
  <c r="P1574" i="1"/>
  <c r="Q1981" i="1"/>
  <c r="P1981" i="1"/>
  <c r="Q2344" i="1"/>
  <c r="P2344" i="1"/>
  <c r="P1585" i="1"/>
  <c r="Q1585" i="1"/>
  <c r="P999" i="1"/>
  <c r="Q999" i="1"/>
  <c r="Q913" i="1"/>
  <c r="P913" i="1"/>
  <c r="P2188" i="1"/>
  <c r="Q2188" i="1"/>
  <c r="Q1712" i="1"/>
  <c r="P1712" i="1"/>
  <c r="P2433" i="1"/>
  <c r="Q2433" i="1"/>
  <c r="P943" i="1"/>
  <c r="Q943" i="1"/>
  <c r="P1960" i="1"/>
  <c r="Q1960" i="1"/>
  <c r="Q848" i="1"/>
  <c r="P848" i="1"/>
  <c r="Q2515" i="1"/>
  <c r="P2515" i="1"/>
  <c r="P1056" i="1"/>
  <c r="Q1056" i="1"/>
  <c r="P1957" i="1"/>
  <c r="Q1957" i="1"/>
  <c r="Q1571" i="1"/>
  <c r="P1571" i="1"/>
  <c r="Q685" i="1"/>
  <c r="P685" i="1"/>
  <c r="Q2105" i="1"/>
  <c r="P2105" i="1"/>
  <c r="P1300" i="1"/>
  <c r="Q1300" i="1"/>
  <c r="P1341" i="1"/>
  <c r="Q1341" i="1"/>
  <c r="Q1773" i="1"/>
  <c r="P1773" i="1"/>
  <c r="Q2226" i="1"/>
  <c r="P2226" i="1"/>
  <c r="Q973" i="1"/>
  <c r="P973" i="1"/>
  <c r="Q1421" i="1"/>
  <c r="P1421" i="1"/>
  <c r="Q1953" i="1"/>
  <c r="P1953" i="1"/>
  <c r="P1211" i="1"/>
  <c r="Q1211" i="1"/>
  <c r="Q888" i="1"/>
  <c r="P888" i="1"/>
  <c r="Q1941" i="1"/>
  <c r="P1941" i="1"/>
  <c r="Q1049" i="1"/>
  <c r="P1049" i="1"/>
  <c r="Q2287" i="1"/>
  <c r="P2287" i="1"/>
  <c r="Q1954" i="1"/>
  <c r="P1954" i="1"/>
  <c r="P1093" i="1"/>
  <c r="Q1093" i="1"/>
  <c r="P744" i="1"/>
  <c r="Q744" i="1"/>
  <c r="Q961" i="1"/>
  <c r="P961" i="1"/>
  <c r="P636" i="1"/>
  <c r="Q636" i="1"/>
  <c r="P965" i="1"/>
  <c r="Q965" i="1"/>
  <c r="P1402" i="1"/>
  <c r="Q1402" i="1"/>
  <c r="P1516" i="1"/>
  <c r="Q1516" i="1"/>
  <c r="P694" i="1"/>
  <c r="Q694" i="1"/>
  <c r="Q1755" i="1"/>
  <c r="P1755" i="1"/>
  <c r="Q2336" i="1"/>
  <c r="P2336" i="1"/>
  <c r="P2375" i="1"/>
  <c r="Q2375" i="1"/>
  <c r="P2113" i="1"/>
  <c r="Q2113" i="1"/>
  <c r="Q1929" i="1"/>
  <c r="P1929" i="1"/>
  <c r="Q1444" i="1"/>
  <c r="P1444" i="1"/>
  <c r="P659" i="1"/>
  <c r="Q659" i="1"/>
  <c r="P2066" i="1"/>
  <c r="Q2066" i="1"/>
  <c r="P2237" i="1"/>
  <c r="Q2237" i="1"/>
  <c r="P1695" i="1"/>
  <c r="Q1695" i="1"/>
  <c r="Q1935" i="1"/>
  <c r="P1935" i="1"/>
  <c r="Q2321" i="1"/>
  <c r="P2321" i="1"/>
  <c r="P2597" i="1"/>
  <c r="Q2597" i="1"/>
  <c r="P1874" i="1"/>
  <c r="Q1874" i="1"/>
  <c r="Q1796" i="1"/>
  <c r="P1796" i="1"/>
  <c r="P1172" i="1"/>
  <c r="Q1172" i="1"/>
  <c r="Q1258" i="1"/>
  <c r="P1258" i="1"/>
  <c r="Q948" i="1"/>
  <c r="P948" i="1"/>
  <c r="Q2080" i="1"/>
  <c r="P2080" i="1"/>
  <c r="Q1491" i="1"/>
  <c r="P1491" i="1"/>
  <c r="Q715" i="1"/>
  <c r="P715" i="1"/>
  <c r="P2099" i="1"/>
  <c r="Q2099" i="1"/>
  <c r="P1529" i="1"/>
  <c r="Q1529" i="1"/>
  <c r="P1268" i="1"/>
  <c r="Q1268" i="1"/>
  <c r="P1123" i="1"/>
  <c r="Q1123" i="1"/>
  <c r="P1231" i="1"/>
  <c r="Q1231" i="1"/>
  <c r="P1234" i="1"/>
  <c r="Q1234" i="1"/>
  <c r="P1422" i="1"/>
  <c r="Q1422" i="1"/>
  <c r="P2161" i="1"/>
  <c r="Q2161" i="1"/>
  <c r="Q1688" i="1"/>
  <c r="P1688" i="1"/>
  <c r="P2007" i="1"/>
  <c r="Q2007" i="1"/>
  <c r="P2602" i="1"/>
  <c r="Q2602" i="1"/>
  <c r="Q2257" i="1"/>
  <c r="P2257" i="1"/>
  <c r="Q2471" i="1"/>
  <c r="P2471" i="1"/>
  <c r="P2342" i="1"/>
  <c r="Q2342" i="1"/>
  <c r="P1977" i="1"/>
  <c r="Q1977" i="1"/>
  <c r="Q754" i="1"/>
  <c r="P754" i="1"/>
  <c r="Q1792" i="1"/>
  <c r="P1792" i="1"/>
  <c r="P2593" i="1"/>
  <c r="Q2593" i="1"/>
  <c r="P1549" i="1"/>
  <c r="Q1549" i="1"/>
  <c r="P949" i="1"/>
  <c r="Q949" i="1"/>
  <c r="P1047" i="1"/>
  <c r="Q1047" i="1"/>
  <c r="P2317" i="1"/>
  <c r="Q2317" i="1"/>
  <c r="Q2386" i="1"/>
  <c r="P2386" i="1"/>
  <c r="P1553" i="1"/>
  <c r="Q1553" i="1"/>
  <c r="P1278" i="1"/>
  <c r="Q1278" i="1"/>
  <c r="Q2022" i="1"/>
  <c r="P2022" i="1"/>
  <c r="P962" i="1"/>
  <c r="Q962" i="1"/>
  <c r="P617" i="1"/>
  <c r="Q617" i="1"/>
  <c r="P1227" i="1"/>
  <c r="Q1227" i="1"/>
  <c r="P2132" i="1"/>
  <c r="Q2132" i="1"/>
  <c r="Q1684" i="1"/>
  <c r="P1684" i="1"/>
  <c r="P745" i="1"/>
  <c r="Q745" i="1"/>
  <c r="Q2202" i="1"/>
  <c r="P2202" i="1"/>
  <c r="P1378" i="1"/>
  <c r="Q1378" i="1"/>
  <c r="Q1415" i="1"/>
  <c r="P1415" i="1"/>
  <c r="P1781" i="1"/>
  <c r="Q1781" i="1"/>
  <c r="Q1892" i="1"/>
  <c r="P1892" i="1"/>
  <c r="Q886" i="1"/>
  <c r="P886" i="1"/>
  <c r="P1661" i="1"/>
  <c r="Q1661" i="1"/>
  <c r="Q615" i="1"/>
  <c r="P615" i="1"/>
  <c r="P2015" i="1"/>
  <c r="Q2015" i="1"/>
  <c r="Q1159" i="1"/>
  <c r="P1159" i="1"/>
  <c r="P1233" i="1"/>
  <c r="Q1233" i="1"/>
  <c r="Q1062" i="1"/>
  <c r="P1062" i="1"/>
  <c r="P2235" i="1"/>
  <c r="Q2235" i="1"/>
  <c r="P1292" i="1"/>
  <c r="Q1292" i="1"/>
  <c r="P2222" i="1"/>
  <c r="Q2222" i="1"/>
  <c r="P2381" i="1"/>
  <c r="Q2381" i="1"/>
  <c r="P2598" i="1"/>
  <c r="Q2598" i="1"/>
  <c r="P2359" i="1"/>
  <c r="Q2359" i="1"/>
  <c r="P1515" i="1"/>
  <c r="Q1515" i="1"/>
  <c r="Q1602" i="1"/>
  <c r="P1602" i="1"/>
  <c r="P1167" i="1"/>
  <c r="Q1167" i="1"/>
  <c r="P1955" i="1"/>
  <c r="Q1955" i="1"/>
  <c r="Q868" i="1"/>
  <c r="P868" i="1"/>
  <c r="P2004" i="1"/>
  <c r="Q2004" i="1"/>
  <c r="Q1001" i="1"/>
  <c r="P1001" i="1"/>
  <c r="P2491" i="1"/>
  <c r="Q2491" i="1"/>
  <c r="P1581" i="1"/>
  <c r="Q1581" i="1"/>
  <c r="P1670" i="1"/>
  <c r="Q1670" i="1"/>
  <c r="P1904" i="1"/>
  <c r="Q1904" i="1"/>
  <c r="P1040" i="1"/>
  <c r="Q1040" i="1"/>
  <c r="Q1045" i="1"/>
  <c r="P1045" i="1"/>
  <c r="P2069" i="1"/>
  <c r="Q2069" i="1"/>
  <c r="Q637" i="1"/>
  <c r="P637" i="1"/>
  <c r="P1881" i="1"/>
  <c r="Q1881" i="1"/>
  <c r="P2536" i="1"/>
  <c r="Q2536" i="1"/>
  <c r="Q1408" i="1"/>
  <c r="P1408" i="1"/>
  <c r="P2322" i="1"/>
  <c r="Q2322" i="1"/>
  <c r="P1317" i="1"/>
  <c r="Q1317" i="1"/>
  <c r="Q667" i="1"/>
  <c r="P667" i="1"/>
  <c r="Q1723" i="1"/>
  <c r="P1723" i="1"/>
  <c r="P1802" i="1"/>
  <c r="Q1802" i="1"/>
  <c r="P2464" i="1"/>
  <c r="Q2464" i="1"/>
  <c r="P1594" i="1"/>
  <c r="Q1594" i="1"/>
  <c r="Q1386" i="1"/>
  <c r="P1386" i="1"/>
  <c r="P2577" i="1"/>
  <c r="Q2577" i="1"/>
  <c r="Q2006" i="1"/>
  <c r="P2006" i="1"/>
  <c r="Q1132" i="1"/>
  <c r="P1132" i="1"/>
  <c r="Q1845" i="1"/>
  <c r="P1845" i="1"/>
  <c r="P2489" i="1"/>
  <c r="Q2489" i="1"/>
  <c r="Q1466" i="1"/>
  <c r="P1466" i="1"/>
  <c r="P756" i="1"/>
  <c r="Q756" i="1"/>
  <c r="Q672" i="1"/>
  <c r="P672" i="1"/>
  <c r="Q2042" i="1"/>
  <c r="P2042" i="1"/>
  <c r="P2275" i="1"/>
  <c r="Q2275" i="1"/>
  <c r="P2481" i="1"/>
  <c r="Q2481" i="1"/>
  <c r="P2309" i="1"/>
  <c r="Q2309" i="1"/>
  <c r="P1666" i="1"/>
  <c r="Q1666" i="1"/>
  <c r="P1290" i="1"/>
  <c r="Q1290" i="1"/>
  <c r="Q1966" i="1"/>
  <c r="P1966" i="1"/>
  <c r="P838" i="1"/>
  <c r="Q838" i="1"/>
  <c r="Q1477" i="1"/>
  <c r="P1477" i="1"/>
  <c r="P1334" i="1"/>
  <c r="Q1334" i="1"/>
  <c r="Q1780" i="1"/>
  <c r="P1780" i="1"/>
  <c r="P1990" i="1"/>
  <c r="Q1990" i="1"/>
  <c r="P1117" i="1"/>
  <c r="Q1117" i="1"/>
  <c r="P1199" i="1"/>
  <c r="Q1199" i="1"/>
  <c r="Q1639" i="1"/>
  <c r="P1639" i="1"/>
  <c r="Q2085" i="1"/>
  <c r="P2085" i="1"/>
  <c r="P2087" i="1"/>
  <c r="Q2087" i="1"/>
  <c r="P2422" i="1"/>
  <c r="Q2422" i="1"/>
  <c r="Q1294" i="1"/>
  <c r="P1294" i="1"/>
  <c r="Q953" i="1"/>
  <c r="P953" i="1"/>
  <c r="P2595" i="1"/>
  <c r="Q2595" i="1"/>
  <c r="Q1266" i="1"/>
  <c r="P1266" i="1"/>
  <c r="P852" i="1"/>
  <c r="Q852" i="1"/>
  <c r="P2019" i="1"/>
  <c r="Q2019" i="1"/>
  <c r="P1834" i="1"/>
  <c r="Q1834" i="1"/>
  <c r="Q980" i="1"/>
  <c r="P980" i="1"/>
  <c r="Q648" i="1"/>
  <c r="P648" i="1"/>
  <c r="Q788" i="1"/>
  <c r="P788" i="1"/>
  <c r="Q2435" i="1"/>
  <c r="P2435" i="1"/>
  <c r="P823" i="1"/>
  <c r="Q823" i="1"/>
  <c r="P1697" i="1"/>
  <c r="Q1697" i="1"/>
  <c r="Q1816" i="1"/>
  <c r="P1816" i="1"/>
  <c r="Q1273" i="1"/>
  <c r="P1273" i="1"/>
  <c r="P2313" i="1"/>
  <c r="Q2313" i="1"/>
  <c r="P1260" i="1"/>
  <c r="Q1260" i="1"/>
  <c r="Q1983" i="1"/>
  <c r="P1983" i="1"/>
  <c r="P2443" i="1"/>
  <c r="Q2443" i="1"/>
  <c r="P1110" i="1"/>
  <c r="Q1110" i="1"/>
  <c r="P2415" i="1"/>
  <c r="Q2415" i="1"/>
  <c r="P1774" i="1"/>
  <c r="Q1774" i="1"/>
  <c r="Q1309" i="1"/>
  <c r="P1309" i="1"/>
  <c r="Q2499" i="1"/>
  <c r="P2499" i="1"/>
  <c r="Q2136" i="1"/>
  <c r="P2136" i="1"/>
  <c r="Q2296" i="1"/>
  <c r="P2296" i="1"/>
  <c r="P2494" i="1"/>
  <c r="Q2494" i="1"/>
  <c r="P2367" i="1"/>
  <c r="Q2367" i="1"/>
  <c r="P1092" i="1"/>
  <c r="Q1092" i="1"/>
  <c r="Q2446" i="1"/>
  <c r="P2446" i="1"/>
  <c r="P1811" i="1"/>
  <c r="Q1811" i="1"/>
  <c r="P1522" i="1"/>
  <c r="Q1522" i="1"/>
  <c r="Q1652" i="1"/>
  <c r="P1652" i="1"/>
  <c r="P1346" i="1"/>
  <c r="Q1346" i="1"/>
  <c r="P2465" i="1"/>
  <c r="Q2465" i="1"/>
  <c r="P640" i="1"/>
  <c r="Q640" i="1"/>
  <c r="P1454" i="1"/>
  <c r="Q1454" i="1"/>
  <c r="P2547" i="1"/>
  <c r="Q2547" i="1"/>
  <c r="Q1277" i="1"/>
  <c r="P1277" i="1"/>
  <c r="P2103" i="1"/>
  <c r="Q2103" i="1"/>
  <c r="P951" i="1"/>
  <c r="Q951" i="1"/>
  <c r="Q1662" i="1"/>
  <c r="P1662" i="1"/>
  <c r="P1754" i="1"/>
  <c r="Q1754" i="1"/>
  <c r="P1026" i="1"/>
  <c r="Q1026" i="1"/>
  <c r="P2116" i="1"/>
  <c r="Q2116" i="1"/>
  <c r="P2529" i="1"/>
  <c r="Q2529" i="1"/>
  <c r="P1429" i="1"/>
  <c r="Q1429" i="1"/>
  <c r="P1905" i="1"/>
  <c r="Q1905" i="1"/>
  <c r="P1900" i="1"/>
  <c r="Q1900" i="1"/>
  <c r="P2110" i="1"/>
  <c r="Q2110" i="1"/>
  <c r="Q1800" i="1"/>
  <c r="P1800" i="1"/>
  <c r="P2460" i="1"/>
  <c r="Q2460" i="1"/>
  <c r="Q1589" i="1"/>
  <c r="P1589" i="1"/>
  <c r="P2423" i="1"/>
  <c r="Q2423" i="1"/>
  <c r="P1405" i="1"/>
  <c r="Q1405" i="1"/>
  <c r="P824" i="1"/>
  <c r="Q824" i="1"/>
  <c r="P854" i="1"/>
  <c r="Q854" i="1"/>
  <c r="P2115" i="1"/>
  <c r="Q2115" i="1"/>
  <c r="Q1839" i="1"/>
  <c r="P1839" i="1"/>
  <c r="P802" i="1"/>
  <c r="Q802" i="1"/>
  <c r="P619" i="1"/>
  <c r="Q619" i="1"/>
  <c r="P1747" i="1"/>
  <c r="Q1747" i="1"/>
  <c r="Q689" i="1"/>
  <c r="P689" i="1"/>
  <c r="Q2312" i="1"/>
  <c r="P2312" i="1"/>
  <c r="Q945" i="1"/>
  <c r="P945" i="1"/>
  <c r="Q1809" i="1"/>
  <c r="P1809" i="1"/>
  <c r="P1399" i="1"/>
  <c r="Q1399" i="1"/>
  <c r="Q633" i="1"/>
  <c r="P633" i="1"/>
  <c r="P2043" i="1"/>
  <c r="Q2043" i="1"/>
  <c r="P1186" i="1"/>
  <c r="Q1186" i="1"/>
  <c r="P1259" i="1"/>
  <c r="Q1259" i="1"/>
  <c r="Q2137" i="1"/>
  <c r="P2137" i="1"/>
  <c r="Q870" i="1"/>
  <c r="P870" i="1"/>
  <c r="P2100" i="1"/>
  <c r="Q2100" i="1"/>
  <c r="P1382" i="1"/>
  <c r="Q1382" i="1"/>
  <c r="Q1646" i="1"/>
  <c r="P1646" i="1"/>
  <c r="P1880" i="1"/>
  <c r="Q1880" i="1"/>
  <c r="P1021" i="1"/>
  <c r="Q1021" i="1"/>
  <c r="P1094" i="1"/>
  <c r="Q1094" i="1"/>
  <c r="Q1217" i="1"/>
  <c r="P1217" i="1"/>
  <c r="P1578" i="1"/>
  <c r="Q1578" i="1"/>
  <c r="P2167" i="1"/>
  <c r="Q2167" i="1"/>
  <c r="P1342" i="1"/>
  <c r="Q1342" i="1"/>
  <c r="P1912" i="1"/>
  <c r="Q1912" i="1"/>
  <c r="P2055" i="1"/>
  <c r="Q2055" i="1"/>
  <c r="P1997" i="1"/>
  <c r="Q1997" i="1"/>
  <c r="P2163" i="1"/>
  <c r="Q2163" i="1"/>
  <c r="P1253" i="1"/>
  <c r="Q1253" i="1"/>
  <c r="P846" i="1"/>
  <c r="Q846" i="1"/>
  <c r="Q1535" i="1"/>
  <c r="P1535" i="1"/>
  <c r="P2461" i="1"/>
  <c r="Q2461" i="1"/>
  <c r="Q1872" i="1"/>
  <c r="P1872" i="1"/>
  <c r="P839" i="1"/>
  <c r="Q839" i="1"/>
  <c r="Q2318" i="1"/>
  <c r="P2318" i="1"/>
  <c r="P1472" i="1"/>
  <c r="Q1472" i="1"/>
  <c r="Q1499" i="1"/>
  <c r="P1499" i="1"/>
  <c r="Q1696" i="1"/>
  <c r="P1696" i="1"/>
  <c r="Q922" i="1"/>
  <c r="P922" i="1"/>
  <c r="Q1028" i="1"/>
  <c r="P1028" i="1"/>
  <c r="P1436" i="1"/>
  <c r="Q1436" i="1"/>
  <c r="Q2412" i="1"/>
  <c r="P2412" i="1"/>
  <c r="P1664" i="1"/>
  <c r="Q1664" i="1"/>
  <c r="P2369" i="1"/>
  <c r="Q2369" i="1"/>
  <c r="P1144" i="1"/>
  <c r="Q1144" i="1"/>
  <c r="Q2151" i="1"/>
  <c r="P2151" i="1"/>
  <c r="P997" i="1"/>
  <c r="Q997" i="1"/>
  <c r="P2480" i="1"/>
  <c r="Q2480" i="1"/>
  <c r="P1573" i="1"/>
  <c r="Q1573" i="1"/>
  <c r="P1649" i="1"/>
  <c r="Q1649" i="1"/>
  <c r="P1625" i="1"/>
  <c r="Q1625" i="1"/>
  <c r="P1763" i="1"/>
  <c r="Q1763" i="1"/>
  <c r="P2555" i="1"/>
  <c r="Q2555" i="1"/>
  <c r="Q2392" i="1"/>
  <c r="P2392" i="1"/>
  <c r="Q1867" i="1"/>
  <c r="P1867" i="1"/>
  <c r="Q2523" i="1"/>
  <c r="P2523" i="1"/>
  <c r="P1654" i="1"/>
  <c r="Q1654" i="1"/>
  <c r="Q2315" i="1"/>
  <c r="P2315" i="1"/>
  <c r="P1295" i="1"/>
  <c r="Q1295" i="1"/>
  <c r="Q658" i="1"/>
  <c r="P658" i="1"/>
  <c r="Q1713" i="1"/>
  <c r="P1713" i="1"/>
  <c r="P1798" i="1"/>
  <c r="Q1798" i="1"/>
  <c r="P992" i="1"/>
  <c r="Q992" i="1"/>
  <c r="Q955" i="1"/>
  <c r="P955" i="1"/>
  <c r="P1667" i="1"/>
  <c r="Q1667" i="1"/>
  <c r="P1381" i="1"/>
  <c r="Q1381" i="1"/>
  <c r="P919" i="1"/>
  <c r="Q919" i="1"/>
  <c r="Q1244" i="1"/>
  <c r="P1244" i="1"/>
  <c r="Q1089" i="1"/>
  <c r="P1089" i="1"/>
  <c r="P2505" i="1"/>
  <c r="Q2505" i="1"/>
  <c r="P1129" i="1"/>
  <c r="Q1129" i="1"/>
  <c r="Q1615" i="1"/>
  <c r="P1615" i="1"/>
  <c r="Q1852" i="1"/>
  <c r="P1852" i="1"/>
  <c r="P977" i="1"/>
  <c r="Q977" i="1"/>
  <c r="Q1042" i="1"/>
  <c r="P1042" i="1"/>
  <c r="P1518" i="1"/>
  <c r="Q1518" i="1"/>
  <c r="Q1907" i="1"/>
  <c r="P1907" i="1"/>
  <c r="P767" i="1"/>
  <c r="Q767" i="1"/>
  <c r="P2035" i="1"/>
  <c r="Q2035" i="1"/>
  <c r="Q2571" i="1"/>
  <c r="P2571" i="1"/>
  <c r="P2591" i="1"/>
  <c r="Q2591" i="1"/>
  <c r="P2391" i="1"/>
  <c r="Q2391" i="1"/>
  <c r="Q2370" i="1"/>
  <c r="P2370" i="1"/>
  <c r="P2419" i="1"/>
  <c r="Q2419" i="1"/>
  <c r="Q1552" i="1"/>
  <c r="P1552" i="1"/>
  <c r="Q1595" i="1"/>
  <c r="P1595" i="1"/>
  <c r="P831" i="1"/>
  <c r="Q831" i="1"/>
  <c r="P2467" i="1"/>
  <c r="Q2467" i="1"/>
  <c r="P1836" i="1"/>
  <c r="Q1836" i="1"/>
  <c r="P2305" i="1"/>
  <c r="Q2305" i="1"/>
  <c r="Q629" i="1"/>
  <c r="P629" i="1"/>
  <c r="P1039" i="1"/>
  <c r="Q1039" i="1"/>
  <c r="P1241" i="1"/>
  <c r="Q1241" i="1"/>
  <c r="Q2052" i="1"/>
  <c r="P2052" i="1"/>
  <c r="P893" i="1"/>
  <c r="Q893" i="1"/>
  <c r="P1650" i="1"/>
  <c r="Q1650" i="1"/>
  <c r="P2557" i="1"/>
  <c r="Q2557" i="1"/>
  <c r="Q2510" i="1"/>
  <c r="P2510" i="1"/>
  <c r="Q1100" i="1"/>
  <c r="P1100" i="1"/>
  <c r="P804" i="1"/>
  <c r="Q804" i="1"/>
  <c r="P910" i="1"/>
  <c r="Q910" i="1"/>
  <c r="Q1885" i="1"/>
  <c r="P1885" i="1"/>
  <c r="P1223" i="1"/>
  <c r="Q1223" i="1"/>
  <c r="P1280" i="1"/>
  <c r="Q1280" i="1"/>
  <c r="Q1777" i="1"/>
  <c r="P1777" i="1"/>
  <c r="Q1177" i="1"/>
  <c r="P1177" i="1"/>
  <c r="P2406" i="1"/>
  <c r="Q2406" i="1"/>
  <c r="P2426" i="1"/>
  <c r="Q2426" i="1"/>
  <c r="Q2432" i="1"/>
  <c r="P2432" i="1"/>
  <c r="Q794" i="1"/>
  <c r="P794" i="1"/>
  <c r="Q642" i="1"/>
  <c r="P642" i="1"/>
  <c r="P787" i="1"/>
  <c r="Q787" i="1"/>
  <c r="Q645" i="1"/>
  <c r="P645" i="1"/>
  <c r="P819" i="1"/>
  <c r="Q819" i="1"/>
  <c r="P932" i="1"/>
  <c r="Q932" i="1"/>
  <c r="Q1923" i="1"/>
  <c r="P1923" i="1"/>
  <c r="P698" i="1"/>
  <c r="Q698" i="1"/>
  <c r="Q2484" i="1"/>
  <c r="P2484" i="1"/>
  <c r="Q1375" i="1"/>
  <c r="P1375" i="1"/>
  <c r="Q864" i="1"/>
  <c r="P864" i="1"/>
  <c r="P1032" i="1"/>
  <c r="Q1032" i="1"/>
  <c r="P2000" i="1"/>
  <c r="Q2000" i="1"/>
  <c r="Q681" i="1"/>
  <c r="P681" i="1"/>
  <c r="P1194" i="1"/>
  <c r="Q1194" i="1"/>
  <c r="Q2249" i="1"/>
  <c r="P2249" i="1"/>
  <c r="Q1178" i="1"/>
  <c r="P1178" i="1"/>
  <c r="Q1024" i="1"/>
  <c r="P1024" i="1"/>
  <c r="P1926" i="1"/>
  <c r="Q1926" i="1"/>
  <c r="Q1520" i="1"/>
  <c r="P1520" i="1"/>
  <c r="Q2280" i="1"/>
  <c r="P2280" i="1"/>
  <c r="P1302" i="1"/>
  <c r="Q1302" i="1"/>
  <c r="P2221" i="1"/>
  <c r="Q2221" i="1"/>
  <c r="P1240" i="1"/>
  <c r="Q1240" i="1"/>
  <c r="P726" i="1"/>
  <c r="Q726" i="1"/>
  <c r="Q625" i="1"/>
  <c r="P625" i="1"/>
  <c r="Q1925" i="1"/>
  <c r="P1925" i="1"/>
  <c r="Q669" i="1"/>
  <c r="P669" i="1"/>
  <c r="Q1772" i="1"/>
  <c r="P1772" i="1"/>
  <c r="P2095" i="1"/>
  <c r="Q2095" i="1"/>
  <c r="P1497" i="1"/>
  <c r="Q1497" i="1"/>
  <c r="Q1035" i="1"/>
  <c r="P1035" i="1"/>
  <c r="Q1614" i="1"/>
  <c r="P1614" i="1"/>
  <c r="P722" i="1"/>
  <c r="Q722" i="1"/>
  <c r="Q1139" i="1"/>
  <c r="P1139" i="1"/>
  <c r="Q1249" i="1"/>
  <c r="P1249" i="1"/>
  <c r="Q1720" i="1"/>
  <c r="P1720" i="1"/>
  <c r="P1921" i="1"/>
  <c r="Q1921" i="1"/>
  <c r="P1029" i="1"/>
  <c r="Q1029" i="1"/>
  <c r="Q1107" i="1"/>
  <c r="P1107" i="1"/>
  <c r="P981" i="1"/>
  <c r="Q981" i="1"/>
  <c r="Q1545" i="1"/>
  <c r="P1545" i="1"/>
  <c r="Q1599" i="1"/>
  <c r="P1599" i="1"/>
  <c r="Q1197" i="1"/>
  <c r="P1197" i="1"/>
  <c r="P1523" i="1"/>
  <c r="Q1523" i="1"/>
  <c r="P1751" i="1"/>
  <c r="Q1751" i="1"/>
  <c r="Q878" i="1"/>
  <c r="P878" i="1"/>
  <c r="P959" i="1"/>
  <c r="Q959" i="1"/>
  <c r="P1702" i="1"/>
  <c r="Q1702" i="1"/>
  <c r="Q1541" i="1"/>
  <c r="P1541" i="1"/>
  <c r="Q988" i="1"/>
  <c r="P988" i="1"/>
  <c r="P2565" i="1"/>
  <c r="Q2565" i="1"/>
  <c r="Q1457" i="1"/>
  <c r="P1457" i="1"/>
  <c r="Q963" i="1"/>
  <c r="P963" i="1"/>
  <c r="P1058" i="1"/>
  <c r="Q1058" i="1"/>
  <c r="Q1979" i="1"/>
  <c r="P1979" i="1"/>
  <c r="P892" i="1"/>
  <c r="Q892" i="1"/>
  <c r="P2561" i="1"/>
  <c r="Q2561" i="1"/>
  <c r="P1124" i="1"/>
  <c r="Q1124" i="1"/>
  <c r="P2062" i="1"/>
  <c r="Q2062" i="1"/>
  <c r="P1628" i="1"/>
  <c r="Q1628" i="1"/>
  <c r="P716" i="1"/>
  <c r="Q716" i="1"/>
  <c r="P2171" i="1"/>
  <c r="Q2171" i="1"/>
  <c r="Q1315" i="1"/>
  <c r="P1315" i="1"/>
  <c r="P1365" i="1"/>
  <c r="Q1365" i="1"/>
  <c r="P2410" i="1"/>
  <c r="Q2410" i="1"/>
  <c r="Q1371" i="1"/>
  <c r="P1371" i="1"/>
  <c r="P1681" i="1"/>
  <c r="Q1681" i="1"/>
  <c r="P2585" i="1"/>
  <c r="Q2585" i="1"/>
  <c r="P2190" i="1"/>
  <c r="Q2190" i="1"/>
  <c r="P1370" i="1"/>
  <c r="Q1370" i="1"/>
  <c r="P2108" i="1"/>
  <c r="Q2108" i="1"/>
  <c r="Q837" i="1"/>
  <c r="P837" i="1"/>
  <c r="P1999" i="1"/>
  <c r="Q1999" i="1"/>
  <c r="P835" i="1"/>
  <c r="Q835" i="1"/>
  <c r="P2282" i="1"/>
  <c r="Q2282" i="1"/>
  <c r="Q1459" i="1"/>
  <c r="P1459" i="1"/>
  <c r="P1485" i="1"/>
  <c r="Q1485" i="1"/>
  <c r="P2488" i="1"/>
  <c r="Q2488" i="1"/>
  <c r="P2441" i="1"/>
  <c r="Q2441" i="1"/>
  <c r="Q2089" i="1"/>
  <c r="P2089" i="1"/>
  <c r="P2169" i="1"/>
  <c r="Q2169" i="1"/>
  <c r="Q1656" i="1"/>
  <c r="P1656" i="1"/>
  <c r="Q2363" i="1"/>
  <c r="P2363" i="1"/>
  <c r="P1400" i="1"/>
  <c r="Q1400" i="1"/>
  <c r="P2138" i="1"/>
  <c r="Q2138" i="1"/>
  <c r="P1116" i="1"/>
  <c r="Q1116" i="1"/>
  <c r="P2453" i="1"/>
  <c r="Q2453" i="1"/>
  <c r="Q1568" i="1"/>
  <c r="P1568" i="1"/>
  <c r="Q1644" i="1"/>
  <c r="P1644" i="1"/>
  <c r="P1326" i="1"/>
  <c r="Q1326" i="1"/>
  <c r="Q820" i="1"/>
  <c r="P820" i="1"/>
  <c r="Q2507" i="1"/>
  <c r="P2507" i="1"/>
  <c r="P1239" i="1"/>
  <c r="Q1239" i="1"/>
  <c r="P2575" i="1"/>
  <c r="Q2575" i="1"/>
  <c r="P2351" i="1"/>
  <c r="Q2351" i="1"/>
  <c r="Q2350" i="1"/>
  <c r="P2350" i="1"/>
  <c r="Q1726" i="1"/>
  <c r="P1726" i="1"/>
  <c r="P830" i="1"/>
  <c r="Q830" i="1"/>
  <c r="Q1504" i="1"/>
  <c r="P1504" i="1"/>
  <c r="Q1719" i="1"/>
  <c r="P1719" i="1"/>
  <c r="P832" i="1"/>
  <c r="Q832" i="1"/>
  <c r="Q900" i="1"/>
  <c r="P900" i="1"/>
  <c r="P1416" i="1"/>
  <c r="Q1416" i="1"/>
  <c r="Q1768" i="1"/>
  <c r="P1768" i="1"/>
  <c r="P1115" i="1"/>
  <c r="Q1115" i="1"/>
  <c r="P1592" i="1"/>
  <c r="Q1592" i="1"/>
  <c r="Q2170" i="1"/>
  <c r="P2170" i="1"/>
  <c r="Q2420" i="1"/>
  <c r="P2420" i="1"/>
  <c r="Q2187" i="1"/>
  <c r="P2187" i="1"/>
  <c r="P2174" i="1"/>
  <c r="Q2174" i="1"/>
  <c r="Q1289" i="1"/>
  <c r="P1289" i="1"/>
  <c r="Q2580" i="1"/>
  <c r="P2580" i="1"/>
  <c r="P1368" i="1"/>
  <c r="Q1368" i="1"/>
  <c r="Q708" i="1"/>
  <c r="P708" i="1"/>
  <c r="Q2307" i="1"/>
  <c r="P2307" i="1"/>
  <c r="P1689" i="1"/>
  <c r="Q1689" i="1"/>
  <c r="Q2142" i="1"/>
  <c r="P2142" i="1"/>
  <c r="Q603" i="1"/>
  <c r="P603" i="1"/>
  <c r="Q1448" i="1"/>
  <c r="P1448" i="1"/>
  <c r="P1739" i="1"/>
  <c r="Q1739" i="1"/>
  <c r="P668" i="1"/>
  <c r="Q668" i="1"/>
  <c r="P1487" i="1"/>
  <c r="Q1487" i="1"/>
  <c r="P2197" i="1"/>
  <c r="Q2197" i="1"/>
  <c r="P866" i="1"/>
  <c r="Q866" i="1"/>
  <c r="P2084" i="1"/>
  <c r="Q2084" i="1"/>
  <c r="P753" i="1"/>
  <c r="Q753" i="1"/>
  <c r="Q2456" i="1"/>
  <c r="P2456" i="1"/>
  <c r="P1580" i="1"/>
  <c r="Q1580" i="1"/>
  <c r="Q1607" i="1"/>
  <c r="P1607" i="1"/>
  <c r="P1731" i="1"/>
  <c r="Q1731" i="1"/>
  <c r="Q1817" i="1"/>
  <c r="P1817" i="1"/>
  <c r="Q1339" i="1"/>
  <c r="P1339" i="1"/>
  <c r="P2286" i="1"/>
  <c r="Q2286" i="1"/>
  <c r="P1556" i="1"/>
  <c r="Q1556" i="1"/>
  <c r="Q1185" i="1"/>
  <c r="P1185" i="1"/>
  <c r="P2063" i="1"/>
  <c r="Q2063" i="1"/>
  <c r="Q1461" i="1"/>
  <c r="P1461" i="1"/>
  <c r="Q801" i="1"/>
  <c r="P801" i="1"/>
  <c r="Q2334" i="1"/>
  <c r="P2334" i="1"/>
  <c r="P2031" i="1"/>
  <c r="Q2031" i="1"/>
  <c r="Q693" i="1"/>
  <c r="P693" i="1"/>
  <c r="Q1784" i="1"/>
  <c r="P1784" i="1"/>
  <c r="P1708" i="1"/>
  <c r="Q1708" i="1"/>
  <c r="Q2603" i="1"/>
  <c r="P2603" i="1"/>
  <c r="P1221" i="1"/>
  <c r="Q1221" i="1"/>
  <c r="P1008" i="1"/>
  <c r="Q1008" i="1"/>
  <c r="P2600" i="1"/>
  <c r="Q2600" i="1"/>
  <c r="P1711" i="1"/>
  <c r="Q1711" i="1"/>
  <c r="Q1336" i="1"/>
  <c r="P1336" i="1"/>
  <c r="Q1297" i="1"/>
  <c r="P1297" i="1"/>
  <c r="Q638" i="1"/>
  <c r="P638" i="1"/>
  <c r="Q1623" i="1"/>
  <c r="P1623" i="1"/>
  <c r="Q1924" i="1"/>
  <c r="P1924" i="1"/>
  <c r="Q1496" i="1"/>
  <c r="P1496" i="1"/>
  <c r="Q2295" i="1"/>
  <c r="P2295" i="1"/>
  <c r="Q1764" i="1"/>
  <c r="P1764" i="1"/>
  <c r="Q1707" i="1"/>
  <c r="P1707" i="1"/>
  <c r="Q705" i="1"/>
  <c r="P705" i="1"/>
  <c r="P2175" i="1"/>
  <c r="Q2175" i="1"/>
  <c r="Q1022" i="1"/>
  <c r="P1022" i="1"/>
  <c r="Q2024" i="1"/>
  <c r="P2024" i="1"/>
  <c r="P1272" i="1"/>
  <c r="Q1272" i="1"/>
  <c r="Q1540" i="1"/>
  <c r="P1540" i="1"/>
  <c r="P1452" i="1"/>
  <c r="Q1452" i="1"/>
  <c r="Q946" i="1"/>
  <c r="P946" i="1"/>
  <c r="P1291" i="1"/>
  <c r="Q1291" i="1"/>
  <c r="P2268" i="1"/>
  <c r="Q2268" i="1"/>
  <c r="P1716" i="1"/>
  <c r="Q1716" i="1"/>
  <c r="P1080" i="1"/>
  <c r="Q1080" i="1"/>
  <c r="P2345" i="1"/>
  <c r="Q2345" i="1"/>
  <c r="Q1418" i="1"/>
  <c r="P1418" i="1"/>
  <c r="P1108" i="1"/>
  <c r="Q1108" i="1"/>
  <c r="P1245" i="1"/>
  <c r="Q1245" i="1"/>
  <c r="Q2258" i="1"/>
  <c r="P2258" i="1"/>
  <c r="P1353" i="1"/>
  <c r="Q1353" i="1"/>
  <c r="Q2512" i="1"/>
  <c r="P2512" i="1"/>
  <c r="Q2323" i="1"/>
  <c r="P2323" i="1"/>
  <c r="Q1738" i="1"/>
  <c r="P1738" i="1"/>
  <c r="Q2094" i="1"/>
  <c r="P2094" i="1"/>
  <c r="Q1015" i="1"/>
  <c r="P1015" i="1"/>
  <c r="Q2371" i="1"/>
  <c r="P2371" i="1"/>
  <c r="Q2256" i="1"/>
  <c r="P2256" i="1"/>
  <c r="P1187" i="1"/>
  <c r="Q1187" i="1"/>
  <c r="P1390" i="1"/>
  <c r="Q1390" i="1"/>
  <c r="P1121" i="1"/>
  <c r="Q1121" i="1"/>
  <c r="Q1205" i="1"/>
  <c r="P1205" i="1"/>
  <c r="Q1364" i="1"/>
  <c r="P1364" i="1"/>
  <c r="P2330" i="1"/>
  <c r="Q2330" i="1"/>
  <c r="Q1443" i="1"/>
  <c r="P1443" i="1"/>
  <c r="Q895" i="1"/>
  <c r="P895" i="1"/>
  <c r="P1683" i="1"/>
  <c r="Q1683" i="1"/>
  <c r="Q1323" i="1"/>
  <c r="P1323" i="1"/>
  <c r="P1565" i="1"/>
  <c r="Q1565" i="1"/>
  <c r="Q2468" i="1"/>
  <c r="P2468" i="1"/>
  <c r="P1333" i="1"/>
  <c r="Q1333" i="1"/>
  <c r="Q1437" i="1"/>
  <c r="P1437" i="1"/>
  <c r="Q1788" i="1"/>
  <c r="P1788" i="1"/>
  <c r="P2474" i="1"/>
  <c r="Q2474" i="1"/>
  <c r="P627" i="1"/>
  <c r="Q627" i="1"/>
  <c r="P1715" i="1"/>
  <c r="Q1715" i="1"/>
  <c r="P1276" i="1"/>
  <c r="Q1276" i="1"/>
  <c r="P2032" i="1"/>
  <c r="Q2032" i="1"/>
  <c r="P974" i="1"/>
  <c r="Q974" i="1"/>
  <c r="P2078" i="1"/>
  <c r="Q2078" i="1"/>
  <c r="P1064" i="1"/>
  <c r="Q1064" i="1"/>
  <c r="P608" i="1"/>
  <c r="Q608" i="1"/>
  <c r="P1680" i="1"/>
  <c r="Q1680" i="1"/>
  <c r="P1757" i="1"/>
  <c r="Q1757" i="1"/>
  <c r="P2144" i="1"/>
  <c r="Q2144" i="1"/>
  <c r="Q2380" i="1"/>
  <c r="P2380" i="1"/>
  <c r="Q1343" i="1"/>
  <c r="P1343" i="1"/>
  <c r="Q1313" i="1"/>
  <c r="P1313" i="1"/>
  <c r="P710" i="1"/>
  <c r="Q710" i="1"/>
  <c r="P2476" i="1"/>
  <c r="Q2476" i="1"/>
  <c r="Q2018" i="1"/>
  <c r="P2018" i="1"/>
  <c r="P2194" i="1"/>
  <c r="Q2194" i="1"/>
  <c r="Q985" i="1"/>
  <c r="P985" i="1"/>
  <c r="Q1539" i="1"/>
  <c r="P1539" i="1"/>
  <c r="P1787" i="1"/>
  <c r="Q1787" i="1"/>
  <c r="P912" i="1"/>
  <c r="Q912" i="1"/>
  <c r="P976" i="1"/>
  <c r="Q976" i="1"/>
  <c r="P1083" i="1"/>
  <c r="Q1083" i="1"/>
  <c r="Q1709" i="1"/>
  <c r="P1709" i="1"/>
  <c r="Q908" i="1"/>
  <c r="P908" i="1"/>
  <c r="Q924" i="1"/>
  <c r="P924" i="1"/>
  <c r="Q1351" i="1"/>
  <c r="P1351" i="1"/>
  <c r="Q1547" i="1"/>
  <c r="P1547" i="1"/>
  <c r="P755" i="1"/>
  <c r="Q755" i="1"/>
  <c r="P764" i="1"/>
  <c r="Q764" i="1"/>
  <c r="P1948" i="1"/>
  <c r="Q1948" i="1"/>
  <c r="P720" i="1"/>
  <c r="Q720" i="1"/>
  <c r="Q686" i="1"/>
  <c r="P686" i="1"/>
  <c r="P2131" i="1"/>
  <c r="Q2131" i="1"/>
  <c r="P1327" i="1"/>
  <c r="Q1327" i="1"/>
  <c r="Q1985" i="1"/>
  <c r="P1985" i="1"/>
  <c r="P2436" i="1"/>
  <c r="Q2436" i="1"/>
  <c r="P1704" i="1"/>
  <c r="Q1704" i="1"/>
  <c r="Q2073" i="1"/>
  <c r="P2073" i="1"/>
  <c r="Q2040" i="1"/>
  <c r="P2040" i="1"/>
  <c r="P904" i="1"/>
  <c r="Q904" i="1"/>
  <c r="P1582" i="1"/>
  <c r="Q1582" i="1"/>
  <c r="P1374" i="1"/>
  <c r="Q1374" i="1"/>
  <c r="Q605" i="1"/>
  <c r="P605" i="1"/>
  <c r="Q2009" i="1"/>
  <c r="P2009" i="1"/>
  <c r="P1154" i="1"/>
  <c r="Q1154" i="1"/>
  <c r="P1229" i="1"/>
  <c r="Q1229" i="1"/>
  <c r="P869" i="1"/>
  <c r="Q869" i="1"/>
  <c r="Q1078" i="1"/>
  <c r="P1078" i="1"/>
  <c r="P2458" i="1"/>
  <c r="Q2458" i="1"/>
  <c r="Q2112" i="1"/>
  <c r="P2112" i="1"/>
  <c r="P1967" i="1"/>
  <c r="Q1967" i="1"/>
  <c r="Q1161" i="1"/>
  <c r="P1161" i="1"/>
  <c r="Q1939" i="1"/>
  <c r="P1939" i="1"/>
  <c r="Q2403" i="1"/>
  <c r="P2403" i="1"/>
  <c r="P1853" i="1"/>
  <c r="Q1853" i="1"/>
  <c r="Q704" i="1"/>
  <c r="P704" i="1"/>
  <c r="P2149" i="1"/>
  <c r="Q2149" i="1"/>
  <c r="Q1311" i="1"/>
  <c r="P1311" i="1"/>
  <c r="P1358" i="1"/>
  <c r="Q1358" i="1"/>
  <c r="P1111" i="1"/>
  <c r="Q1111" i="1"/>
  <c r="P2017" i="1"/>
  <c r="Q2017" i="1"/>
  <c r="P1314" i="1"/>
  <c r="Q1314" i="1"/>
  <c r="Q1947" i="1"/>
  <c r="P1947" i="1"/>
  <c r="Q1330" i="1"/>
  <c r="P1330" i="1"/>
  <c r="P2083" i="1"/>
  <c r="Q2083" i="1"/>
  <c r="Q821" i="1"/>
  <c r="P821" i="1"/>
  <c r="P1986" i="1"/>
  <c r="Q1986" i="1"/>
  <c r="P991" i="1"/>
  <c r="Q991" i="1"/>
  <c r="P2277" i="1"/>
  <c r="Q2277" i="1"/>
  <c r="Q1456" i="1"/>
  <c r="P1456" i="1"/>
  <c r="Q1471" i="1"/>
  <c r="P1471" i="1"/>
  <c r="Q1248" i="1"/>
  <c r="P1248" i="1"/>
  <c r="Q1426" i="1"/>
  <c r="P1426" i="1"/>
  <c r="Q1975" i="1"/>
  <c r="P1975" i="1"/>
  <c r="P931" i="1"/>
  <c r="Q931" i="1"/>
  <c r="P2365" i="1"/>
  <c r="Q2365" i="1"/>
  <c r="P2025" i="1"/>
  <c r="Q2025" i="1"/>
  <c r="Q2178" i="1"/>
  <c r="P2178" i="1"/>
  <c r="P1166" i="1"/>
  <c r="Q1166" i="1"/>
  <c r="P1826" i="1"/>
  <c r="Q1826" i="1"/>
  <c r="P1316" i="1"/>
  <c r="Q1316" i="1"/>
  <c r="Q1481" i="1"/>
  <c r="P1481" i="1"/>
  <c r="P718" i="1"/>
  <c r="Q718" i="1"/>
  <c r="Q687" i="1"/>
  <c r="P687" i="1"/>
  <c r="Q1296" i="1"/>
  <c r="P1296" i="1"/>
  <c r="P1629" i="1"/>
  <c r="Q1629" i="1"/>
  <c r="P646" i="1"/>
  <c r="Q646" i="1"/>
  <c r="Q875" i="1"/>
  <c r="P875" i="1"/>
  <c r="Q1555" i="1"/>
  <c r="P1555" i="1"/>
  <c r="Q2283" i="1"/>
  <c r="P2283" i="1"/>
  <c r="P2053" i="1"/>
  <c r="Q2053" i="1"/>
  <c r="P1693" i="1"/>
  <c r="Q1693" i="1"/>
  <c r="Q2214" i="1"/>
  <c r="P2214" i="1"/>
  <c r="P2079" i="1"/>
  <c r="Q2079" i="1"/>
  <c r="Q1189" i="1"/>
  <c r="P1189" i="1"/>
  <c r="Q610" i="1"/>
  <c r="P610" i="1"/>
  <c r="P2177" i="1"/>
  <c r="Q2177" i="1"/>
  <c r="Q1564" i="1"/>
  <c r="P1564" i="1"/>
  <c r="P1970" i="1"/>
  <c r="Q1970" i="1"/>
  <c r="P1894" i="1"/>
  <c r="Q1894" i="1"/>
  <c r="P2106" i="1"/>
  <c r="Q2106" i="1"/>
  <c r="P1940" i="1"/>
  <c r="Q1940" i="1"/>
  <c r="Q2056" i="1"/>
  <c r="P2056" i="1"/>
  <c r="P2519" i="1"/>
  <c r="Q2519" i="1"/>
  <c r="R2147" i="1" l="1"/>
  <c r="S2299" i="1"/>
  <c r="R1189" i="1"/>
  <c r="S1189" i="1"/>
  <c r="R1555" i="1"/>
  <c r="S1555" i="1"/>
  <c r="R1471" i="1"/>
  <c r="S1471" i="1"/>
  <c r="R1939" i="1"/>
  <c r="S1939" i="1"/>
  <c r="S1985" i="1"/>
  <c r="R1985" i="1"/>
  <c r="S985" i="1"/>
  <c r="R985" i="1"/>
  <c r="R1343" i="1"/>
  <c r="S1343" i="1"/>
  <c r="R1364" i="1"/>
  <c r="S1364" i="1"/>
  <c r="S922" i="1"/>
  <c r="R922" i="1"/>
  <c r="R1062" i="1"/>
  <c r="S1062" i="1"/>
  <c r="S898" i="1"/>
  <c r="R898" i="1"/>
  <c r="R2356" i="1"/>
  <c r="S2356" i="1"/>
  <c r="R1222" i="1"/>
  <c r="S1222" i="1"/>
  <c r="R1269" i="1"/>
  <c r="S1269" i="1"/>
  <c r="R2130" i="1"/>
  <c r="S2130" i="1"/>
  <c r="R1395" i="1"/>
  <c r="S1395" i="1"/>
  <c r="R2068" i="1"/>
  <c r="S2068" i="1"/>
  <c r="S1567" i="1"/>
  <c r="R1567" i="1"/>
  <c r="R1469" i="1"/>
  <c r="S1469" i="1"/>
  <c r="R2343" i="1"/>
  <c r="S2343" i="1"/>
  <c r="R1716" i="1"/>
  <c r="S1716" i="1"/>
  <c r="R1739" i="1"/>
  <c r="S1739" i="1"/>
  <c r="S1326" i="1"/>
  <c r="R1326" i="1"/>
  <c r="R2488" i="1"/>
  <c r="S2488" i="1"/>
  <c r="R1058" i="1"/>
  <c r="S1058" i="1"/>
  <c r="R1497" i="1"/>
  <c r="S1497" i="1"/>
  <c r="S1926" i="1"/>
  <c r="R1926" i="1"/>
  <c r="R1649" i="1"/>
  <c r="S1649" i="1"/>
  <c r="S2055" i="1"/>
  <c r="R2055" i="1"/>
  <c r="R619" i="1"/>
  <c r="S619" i="1"/>
  <c r="S1900" i="1"/>
  <c r="R1900" i="1"/>
  <c r="R1454" i="1"/>
  <c r="S1454" i="1"/>
  <c r="R2443" i="1"/>
  <c r="S2443" i="1"/>
  <c r="R1697" i="1"/>
  <c r="S1697" i="1"/>
  <c r="R1802" i="1"/>
  <c r="S1802" i="1"/>
  <c r="R1904" i="1"/>
  <c r="S1904" i="1"/>
  <c r="R2598" i="1"/>
  <c r="S2598" i="1"/>
  <c r="R1278" i="1"/>
  <c r="S1278" i="1"/>
  <c r="S2099" i="1"/>
  <c r="R2099" i="1"/>
  <c r="R2113" i="1"/>
  <c r="S2113" i="1"/>
  <c r="R1300" i="1"/>
  <c r="S1300" i="1"/>
  <c r="S2425" i="1"/>
  <c r="R2425" i="1"/>
  <c r="R2096" i="1"/>
  <c r="S2096" i="1"/>
  <c r="R1076" i="1"/>
  <c r="S1076" i="1"/>
  <c r="R1388" i="1"/>
  <c r="S1388" i="1"/>
  <c r="S1175" i="1"/>
  <c r="R1175" i="1"/>
  <c r="R2298" i="1"/>
  <c r="S2298" i="1"/>
  <c r="S1340" i="1"/>
  <c r="R1340" i="1"/>
  <c r="R2236" i="1"/>
  <c r="S2236" i="1"/>
  <c r="S2518" i="1"/>
  <c r="R2518" i="1"/>
  <c r="S778" i="1"/>
  <c r="R778" i="1"/>
  <c r="R849" i="1"/>
  <c r="S849" i="1"/>
  <c r="S889" i="1"/>
  <c r="R889" i="1"/>
  <c r="R1212" i="1"/>
  <c r="S1212" i="1"/>
  <c r="R1396" i="1"/>
  <c r="S1396" i="1"/>
  <c r="R2589" i="1"/>
  <c r="S2589" i="1"/>
  <c r="S844" i="1"/>
  <c r="R844" i="1"/>
  <c r="R1910" i="1"/>
  <c r="S1910" i="1"/>
  <c r="S632" i="1"/>
  <c r="R632" i="1"/>
  <c r="R1372" i="1"/>
  <c r="S1372" i="1"/>
  <c r="S1000" i="1"/>
  <c r="R1000" i="1"/>
  <c r="R905" i="1"/>
  <c r="S905" i="1"/>
  <c r="S735" i="1"/>
  <c r="R735" i="1"/>
  <c r="R1742" i="1"/>
  <c r="S1742" i="1"/>
  <c r="R1236" i="1"/>
  <c r="S1236" i="1"/>
  <c r="R1242" i="1"/>
  <c r="S1242" i="1"/>
  <c r="R2549" i="1"/>
  <c r="S2549" i="1"/>
  <c r="S2385" i="1"/>
  <c r="R2385" i="1"/>
  <c r="R1087" i="1"/>
  <c r="S1087" i="1"/>
  <c r="R2061" i="1"/>
  <c r="S2061" i="1"/>
  <c r="R1647" i="1"/>
  <c r="S1647" i="1"/>
  <c r="S1537" i="1"/>
  <c r="R1537" i="1"/>
  <c r="R606" i="1"/>
  <c r="S606" i="1"/>
  <c r="S2374" i="1"/>
  <c r="R2374" i="1"/>
  <c r="R2394" i="1"/>
  <c r="S2394" i="1"/>
  <c r="S1329" i="1"/>
  <c r="R1329" i="1"/>
  <c r="R634" i="1"/>
  <c r="S634" i="1"/>
  <c r="R700" i="1"/>
  <c r="S700" i="1"/>
  <c r="R1482" i="1"/>
  <c r="S1482" i="1"/>
  <c r="S2003" i="1"/>
  <c r="R2003" i="1"/>
  <c r="R2495" i="1"/>
  <c r="S2495" i="1"/>
  <c r="R1922" i="1"/>
  <c r="S1922" i="1"/>
  <c r="R1771" i="1"/>
  <c r="S1771" i="1"/>
  <c r="S2146" i="1"/>
  <c r="R2146" i="1"/>
  <c r="R1146" i="1"/>
  <c r="S1146" i="1"/>
  <c r="R2048" i="1"/>
  <c r="S2048" i="1"/>
  <c r="R1637" i="1"/>
  <c r="S1637" i="1"/>
  <c r="R2227" i="1"/>
  <c r="S2227" i="1"/>
  <c r="R2414" i="1"/>
  <c r="S2414" i="1"/>
  <c r="S1920" i="1"/>
  <c r="R1920" i="1"/>
  <c r="R1216" i="1"/>
  <c r="S1216" i="1"/>
  <c r="R1624" i="1"/>
  <c r="S1624" i="1"/>
  <c r="R2156" i="1"/>
  <c r="S2156" i="1"/>
  <c r="R1262" i="1"/>
  <c r="S1262" i="1"/>
  <c r="S2328" i="1"/>
  <c r="R2328" i="1"/>
  <c r="R1642" i="1"/>
  <c r="S1642" i="1"/>
  <c r="R1271" i="1"/>
  <c r="S1271" i="1"/>
  <c r="R2450" i="1"/>
  <c r="S2450" i="1"/>
  <c r="R1392" i="1"/>
  <c r="S1392" i="1"/>
  <c r="R993" i="1"/>
  <c r="S993" i="1"/>
  <c r="S680" i="1"/>
  <c r="R680" i="1"/>
  <c r="S2568" i="1"/>
  <c r="R2568" i="1"/>
  <c r="S1830" i="1"/>
  <c r="R1830" i="1"/>
  <c r="S1043" i="1"/>
  <c r="R1043" i="1"/>
  <c r="S1435" i="1"/>
  <c r="R1435" i="1"/>
  <c r="R1586" i="1"/>
  <c r="S1586" i="1"/>
  <c r="R2034" i="1"/>
  <c r="S2034" i="1"/>
  <c r="R855" i="1"/>
  <c r="S855" i="1"/>
  <c r="R1692" i="1"/>
  <c r="S1692" i="1"/>
  <c r="R1829" i="1"/>
  <c r="S1829" i="1"/>
  <c r="R875" i="1"/>
  <c r="S875" i="1"/>
  <c r="S1481" i="1"/>
  <c r="R1481" i="1"/>
  <c r="R1456" i="1"/>
  <c r="S1456" i="1"/>
  <c r="R1330" i="1"/>
  <c r="S1330" i="1"/>
  <c r="S1311" i="1"/>
  <c r="R1311" i="1"/>
  <c r="R1161" i="1"/>
  <c r="S1161" i="1"/>
  <c r="R2380" i="1"/>
  <c r="S2380" i="1"/>
  <c r="R1323" i="1"/>
  <c r="S1323" i="1"/>
  <c r="R1205" i="1"/>
  <c r="S1205" i="1"/>
  <c r="R1015" i="1"/>
  <c r="S1015" i="1"/>
  <c r="S2258" i="1"/>
  <c r="R2258" i="1"/>
  <c r="R1764" i="1"/>
  <c r="S1764" i="1"/>
  <c r="S1297" i="1"/>
  <c r="R1297" i="1"/>
  <c r="R2603" i="1"/>
  <c r="S2603" i="1"/>
  <c r="R801" i="1"/>
  <c r="S801" i="1"/>
  <c r="R1339" i="1"/>
  <c r="S1339" i="1"/>
  <c r="R708" i="1"/>
  <c r="S708" i="1"/>
  <c r="R2420" i="1"/>
  <c r="S2420" i="1"/>
  <c r="S900" i="1"/>
  <c r="R900" i="1"/>
  <c r="S2350" i="1"/>
  <c r="R2350" i="1"/>
  <c r="R837" i="1"/>
  <c r="S837" i="1"/>
  <c r="R1371" i="1"/>
  <c r="S1371" i="1"/>
  <c r="R1599" i="1"/>
  <c r="S1599" i="1"/>
  <c r="R1720" i="1"/>
  <c r="S1720" i="1"/>
  <c r="R1923" i="1"/>
  <c r="S1923" i="1"/>
  <c r="S794" i="1"/>
  <c r="R794" i="1"/>
  <c r="R2510" i="1"/>
  <c r="S2510" i="1"/>
  <c r="R1595" i="1"/>
  <c r="S1595" i="1"/>
  <c r="R2571" i="1"/>
  <c r="S2571" i="1"/>
  <c r="R1244" i="1"/>
  <c r="S1244" i="1"/>
  <c r="R2523" i="1"/>
  <c r="S2523" i="1"/>
  <c r="R1696" i="1"/>
  <c r="S1696" i="1"/>
  <c r="R870" i="1"/>
  <c r="S870" i="1"/>
  <c r="S2136" i="1"/>
  <c r="R2136" i="1"/>
  <c r="R1294" i="1"/>
  <c r="S1294" i="1"/>
  <c r="R1966" i="1"/>
  <c r="S1966" i="1"/>
  <c r="S2042" i="1"/>
  <c r="R2042" i="1"/>
  <c r="R1132" i="1"/>
  <c r="S1132" i="1"/>
  <c r="S868" i="1"/>
  <c r="R868" i="1"/>
  <c r="S1892" i="1"/>
  <c r="R1892" i="1"/>
  <c r="R1684" i="1"/>
  <c r="S1684" i="1"/>
  <c r="S2471" i="1"/>
  <c r="R2471" i="1"/>
  <c r="R1954" i="1"/>
  <c r="S1954" i="1"/>
  <c r="S1953" i="1"/>
  <c r="R1953" i="1"/>
  <c r="R2515" i="1"/>
  <c r="S2515" i="1"/>
  <c r="R1574" i="1"/>
  <c r="S1574" i="1"/>
  <c r="S2049" i="1"/>
  <c r="R2049" i="1"/>
  <c r="R1145" i="1"/>
  <c r="S1145" i="1"/>
  <c r="S1805" i="1"/>
  <c r="R1805" i="1"/>
  <c r="R1151" i="1"/>
  <c r="S1151" i="1"/>
  <c r="S1054" i="1"/>
  <c r="R1054" i="1"/>
  <c r="S1694" i="1"/>
  <c r="R1694" i="1"/>
  <c r="S1563" i="1"/>
  <c r="R1563" i="1"/>
  <c r="S2165" i="1"/>
  <c r="R2165" i="1"/>
  <c r="R1930" i="1"/>
  <c r="S1930" i="1"/>
  <c r="S2587" i="1"/>
  <c r="R2587" i="1"/>
  <c r="S1012" i="1"/>
  <c r="R1012" i="1"/>
  <c r="R805" i="1"/>
  <c r="S805" i="1"/>
  <c r="R1458" i="1"/>
  <c r="S1458" i="1"/>
  <c r="R1425" i="1"/>
  <c r="S1425" i="1"/>
  <c r="S623" i="1"/>
  <c r="R623" i="1"/>
  <c r="R798" i="1"/>
  <c r="S798" i="1"/>
  <c r="S729" i="1"/>
  <c r="R729" i="1"/>
  <c r="S1824" i="1"/>
  <c r="R1824" i="1"/>
  <c r="S1004" i="1"/>
  <c r="R1004" i="1"/>
  <c r="R1413" i="1"/>
  <c r="S1413" i="1"/>
  <c r="R2498" i="1"/>
  <c r="S2498" i="1"/>
  <c r="R1887" i="1"/>
  <c r="S1887" i="1"/>
  <c r="R2160" i="1"/>
  <c r="S2160" i="1"/>
  <c r="S2279" i="1"/>
  <c r="R2279" i="1"/>
  <c r="R1403" i="1"/>
  <c r="S1403" i="1"/>
  <c r="R1519" i="1"/>
  <c r="S1519" i="1"/>
  <c r="R877" i="1"/>
  <c r="S877" i="1"/>
  <c r="S1962" i="1"/>
  <c r="R1962" i="1"/>
  <c r="S867" i="1"/>
  <c r="R867" i="1"/>
  <c r="R607" i="1"/>
  <c r="S607" i="1"/>
  <c r="S2395" i="1"/>
  <c r="R2395" i="1"/>
  <c r="R1183" i="1"/>
  <c r="S1183" i="1"/>
  <c r="R817" i="1"/>
  <c r="S817" i="1"/>
  <c r="R1288" i="1"/>
  <c r="S1288" i="1"/>
  <c r="R1665" i="1"/>
  <c r="S1665" i="1"/>
  <c r="R1951" i="1"/>
  <c r="S1951" i="1"/>
  <c r="R2331" i="1"/>
  <c r="S2331" i="1"/>
  <c r="R861" i="1"/>
  <c r="S861" i="1"/>
  <c r="R822" i="1"/>
  <c r="S822" i="1"/>
  <c r="R1918" i="1"/>
  <c r="S1918" i="1"/>
  <c r="S2563" i="1"/>
  <c r="R2563" i="1"/>
  <c r="R1512" i="1"/>
  <c r="S1512" i="1"/>
  <c r="R1618" i="1"/>
  <c r="S1618" i="1"/>
  <c r="R1053" i="1"/>
  <c r="S1053" i="1"/>
  <c r="R1590" i="1"/>
  <c r="S1590" i="1"/>
  <c r="R1379" i="1"/>
  <c r="S1379" i="1"/>
  <c r="R797" i="1"/>
  <c r="S797" i="1"/>
  <c r="R915" i="1"/>
  <c r="S915" i="1"/>
  <c r="S1653" i="1"/>
  <c r="R1653" i="1"/>
  <c r="R1819" i="1"/>
  <c r="S1819" i="1"/>
  <c r="S815" i="1"/>
  <c r="R815" i="1"/>
  <c r="R1407" i="1"/>
  <c r="S1407" i="1"/>
  <c r="S1659" i="1"/>
  <c r="R1659" i="1"/>
  <c r="R1331" i="1"/>
  <c r="S1331" i="1"/>
  <c r="R1959" i="1"/>
  <c r="S1959" i="1"/>
  <c r="R2566" i="1"/>
  <c r="S2566" i="1"/>
  <c r="S2206" i="1"/>
  <c r="R2206" i="1"/>
  <c r="R1034" i="1"/>
  <c r="S1034" i="1"/>
  <c r="R2070" i="1"/>
  <c r="S2070" i="1"/>
  <c r="R750" i="1"/>
  <c r="S750" i="1"/>
  <c r="S1936" i="1"/>
  <c r="R1936" i="1"/>
  <c r="R792" i="1"/>
  <c r="S792" i="1"/>
  <c r="R749" i="1"/>
  <c r="S749" i="1"/>
  <c r="R1835" i="1"/>
  <c r="S1835" i="1"/>
  <c r="S2033" i="1"/>
  <c r="R2033" i="1"/>
  <c r="R1744" i="1"/>
  <c r="S1744" i="1"/>
  <c r="S1243" i="1"/>
  <c r="R1243" i="1"/>
  <c r="S1876" i="1"/>
  <c r="R1876" i="1"/>
  <c r="S1096" i="1"/>
  <c r="R1096" i="1"/>
  <c r="S631" i="1"/>
  <c r="R631" i="1"/>
  <c r="S2242" i="1"/>
  <c r="R2242" i="1"/>
  <c r="S2273" i="1"/>
  <c r="R2273" i="1"/>
  <c r="S1797" i="1"/>
  <c r="R1797" i="1"/>
  <c r="R2264" i="1"/>
  <c r="S2264" i="1"/>
  <c r="R701" i="1"/>
  <c r="S701" i="1"/>
  <c r="R2304" i="1"/>
  <c r="S2304" i="1"/>
  <c r="R2454" i="1"/>
  <c r="S2454" i="1"/>
  <c r="R2527" i="1"/>
  <c r="S2527" i="1"/>
  <c r="R2212" i="1"/>
  <c r="S2212" i="1"/>
  <c r="R1406" i="1"/>
  <c r="S1406" i="1"/>
  <c r="R2492" i="1"/>
  <c r="S2492" i="1"/>
  <c r="R1687" i="1"/>
  <c r="S1687" i="1"/>
  <c r="R2452" i="1"/>
  <c r="S2452" i="1"/>
  <c r="R1643" i="1"/>
  <c r="S1643" i="1"/>
  <c r="R2082" i="1"/>
  <c r="S2082" i="1"/>
  <c r="S2129" i="1"/>
  <c r="R2129" i="1"/>
  <c r="R1965" i="1"/>
  <c r="S1965" i="1"/>
  <c r="S1843" i="1"/>
  <c r="R1843" i="1"/>
  <c r="S828" i="1"/>
  <c r="R828" i="1"/>
  <c r="R653" i="1"/>
  <c r="S653" i="1"/>
  <c r="S1871" i="1"/>
  <c r="R1871" i="1"/>
  <c r="R1858" i="1"/>
  <c r="S1858" i="1"/>
  <c r="S2371" i="1"/>
  <c r="R2371" i="1"/>
  <c r="S681" i="1"/>
  <c r="R681" i="1"/>
  <c r="R2534" i="1"/>
  <c r="S2534" i="1"/>
  <c r="S1984" i="1"/>
  <c r="R1984" i="1"/>
  <c r="R907" i="1"/>
  <c r="S907" i="1"/>
  <c r="S934" i="1"/>
  <c r="R934" i="1"/>
  <c r="R1969" i="1"/>
  <c r="S1969" i="1"/>
  <c r="S2078" i="1"/>
  <c r="R2078" i="1"/>
  <c r="R1272" i="1"/>
  <c r="S1272" i="1"/>
  <c r="S753" i="1"/>
  <c r="R753" i="1"/>
  <c r="R1400" i="1"/>
  <c r="S1400" i="1"/>
  <c r="S1628" i="1"/>
  <c r="R1628" i="1"/>
  <c r="R1702" i="1"/>
  <c r="S1702" i="1"/>
  <c r="R726" i="1"/>
  <c r="S726" i="1"/>
  <c r="R2000" i="1"/>
  <c r="S2000" i="1"/>
  <c r="R1280" i="1"/>
  <c r="S1280" i="1"/>
  <c r="R1039" i="1"/>
  <c r="S1039" i="1"/>
  <c r="R977" i="1"/>
  <c r="S977" i="1"/>
  <c r="R1798" i="1"/>
  <c r="S1798" i="1"/>
  <c r="R2369" i="1"/>
  <c r="S2369" i="1"/>
  <c r="S2461" i="1"/>
  <c r="R2461" i="1"/>
  <c r="S1094" i="1"/>
  <c r="R1094" i="1"/>
  <c r="R1399" i="1"/>
  <c r="S1399" i="1"/>
  <c r="S1405" i="1"/>
  <c r="R1405" i="1"/>
  <c r="S1754" i="1"/>
  <c r="R1754" i="1"/>
  <c r="R1811" i="1"/>
  <c r="S1811" i="1"/>
  <c r="R1834" i="1"/>
  <c r="S1834" i="1"/>
  <c r="R1117" i="1"/>
  <c r="S1117" i="1"/>
  <c r="R2536" i="1"/>
  <c r="S2536" i="1"/>
  <c r="R1233" i="1"/>
  <c r="S1233" i="1"/>
  <c r="R1549" i="1"/>
  <c r="S1549" i="1"/>
  <c r="R1422" i="1"/>
  <c r="S1422" i="1"/>
  <c r="R1172" i="1"/>
  <c r="S1172" i="1"/>
  <c r="R1695" i="1"/>
  <c r="S1695" i="1"/>
  <c r="R1402" i="1"/>
  <c r="S1402" i="1"/>
  <c r="S2188" i="1"/>
  <c r="R2188" i="1"/>
  <c r="R1237" i="1"/>
  <c r="S1237" i="1"/>
  <c r="R1397" i="1"/>
  <c r="S1397" i="1"/>
  <c r="R1906" i="1"/>
  <c r="S1906" i="1"/>
  <c r="R1673" i="1"/>
  <c r="S1673" i="1"/>
  <c r="R812" i="1"/>
  <c r="S812" i="1"/>
  <c r="S833" i="1"/>
  <c r="R833" i="1"/>
  <c r="S683" i="1"/>
  <c r="R683" i="1"/>
  <c r="S2389" i="1"/>
  <c r="R2389" i="1"/>
  <c r="S2023" i="1"/>
  <c r="R2023" i="1"/>
  <c r="S1651" i="1"/>
  <c r="R1651" i="1"/>
  <c r="S2333" i="1"/>
  <c r="R2333" i="1"/>
  <c r="S883" i="1"/>
  <c r="R883" i="1"/>
  <c r="S2511" i="1"/>
  <c r="R2511" i="1"/>
  <c r="R969" i="1"/>
  <c r="S969" i="1"/>
  <c r="R1320" i="1"/>
  <c r="S1320" i="1"/>
  <c r="S947" i="1"/>
  <c r="R947" i="1"/>
  <c r="R1886" i="1"/>
  <c r="S1886" i="1"/>
  <c r="S986" i="1"/>
  <c r="R986" i="1"/>
  <c r="S1961" i="1"/>
  <c r="R1961" i="1"/>
  <c r="S1010" i="1"/>
  <c r="R1010" i="1"/>
  <c r="R1206" i="1"/>
  <c r="S1206" i="1"/>
  <c r="R2050" i="1"/>
  <c r="S2050" i="1"/>
  <c r="R732" i="1"/>
  <c r="S732" i="1"/>
  <c r="R2030" i="1"/>
  <c r="S2030" i="1"/>
  <c r="S1825" i="1"/>
  <c r="R1825" i="1"/>
  <c r="R2413" i="1"/>
  <c r="S2413" i="1"/>
  <c r="R1350" i="1"/>
  <c r="S1350" i="1"/>
  <c r="R2550" i="1"/>
  <c r="S2550" i="1"/>
  <c r="R1073" i="1"/>
  <c r="S1073" i="1"/>
  <c r="R2584" i="1"/>
  <c r="S2584" i="1"/>
  <c r="R2218" i="1"/>
  <c r="S2218" i="1"/>
  <c r="R762" i="1"/>
  <c r="S762" i="1"/>
  <c r="R2472" i="1"/>
  <c r="S2472" i="1"/>
  <c r="R1864" i="1"/>
  <c r="S1864" i="1"/>
  <c r="R2543" i="1"/>
  <c r="S2543" i="1"/>
  <c r="S1044" i="1"/>
  <c r="R1044" i="1"/>
  <c r="R2046" i="1"/>
  <c r="S2046" i="1"/>
  <c r="R1354" i="1"/>
  <c r="S1354" i="1"/>
  <c r="S2469" i="1"/>
  <c r="R2469" i="1"/>
  <c r="R656" i="1"/>
  <c r="S656" i="1"/>
  <c r="S1970" i="1"/>
  <c r="R1970" i="1"/>
  <c r="R646" i="1"/>
  <c r="S646" i="1"/>
  <c r="R1316" i="1"/>
  <c r="S1316" i="1"/>
  <c r="R931" i="1"/>
  <c r="S931" i="1"/>
  <c r="S2277" i="1"/>
  <c r="R2277" i="1"/>
  <c r="S2149" i="1"/>
  <c r="R2149" i="1"/>
  <c r="S1967" i="1"/>
  <c r="R1967" i="1"/>
  <c r="R1154" i="1"/>
  <c r="S1154" i="1"/>
  <c r="R2131" i="1"/>
  <c r="S2131" i="1"/>
  <c r="S976" i="1"/>
  <c r="R976" i="1"/>
  <c r="S2144" i="1"/>
  <c r="R2144" i="1"/>
  <c r="R974" i="1"/>
  <c r="S974" i="1"/>
  <c r="S1683" i="1"/>
  <c r="R1683" i="1"/>
  <c r="R1121" i="1"/>
  <c r="S1121" i="1"/>
  <c r="R1245" i="1"/>
  <c r="S1245" i="1"/>
  <c r="R2268" i="1"/>
  <c r="S2268" i="1"/>
  <c r="R1708" i="1"/>
  <c r="S1708" i="1"/>
  <c r="R2084" i="1"/>
  <c r="S2084" i="1"/>
  <c r="R1368" i="1"/>
  <c r="S1368" i="1"/>
  <c r="S832" i="1"/>
  <c r="R832" i="1"/>
  <c r="R2351" i="1"/>
  <c r="S2351" i="1"/>
  <c r="S1485" i="1"/>
  <c r="R1485" i="1"/>
  <c r="R2108" i="1"/>
  <c r="S2108" i="1"/>
  <c r="S2410" i="1"/>
  <c r="R2410" i="1"/>
  <c r="S2062" i="1"/>
  <c r="R2062" i="1"/>
  <c r="S959" i="1"/>
  <c r="R959" i="1"/>
  <c r="R2095" i="1"/>
  <c r="S2095" i="1"/>
  <c r="R1240" i="1"/>
  <c r="S1240" i="1"/>
  <c r="S1032" i="1"/>
  <c r="R1032" i="1"/>
  <c r="R932" i="1"/>
  <c r="S932" i="1"/>
  <c r="R1223" i="1"/>
  <c r="S1223" i="1"/>
  <c r="R2557" i="1"/>
  <c r="S2557" i="1"/>
  <c r="S2035" i="1"/>
  <c r="R2035" i="1"/>
  <c r="R919" i="1"/>
  <c r="S919" i="1"/>
  <c r="R1573" i="1"/>
  <c r="S1573" i="1"/>
  <c r="S1664" i="1"/>
  <c r="R1664" i="1"/>
  <c r="R1912" i="1"/>
  <c r="S1912" i="1"/>
  <c r="S1021" i="1"/>
  <c r="R1021" i="1"/>
  <c r="S802" i="1"/>
  <c r="R802" i="1"/>
  <c r="R2423" i="1"/>
  <c r="S2423" i="1"/>
  <c r="R1905" i="1"/>
  <c r="S1905" i="1"/>
  <c r="R640" i="1"/>
  <c r="S640" i="1"/>
  <c r="R823" i="1"/>
  <c r="S823" i="1"/>
  <c r="S2019" i="1"/>
  <c r="R2019" i="1"/>
  <c r="S2422" i="1"/>
  <c r="R2422" i="1"/>
  <c r="R1990" i="1"/>
  <c r="S1990" i="1"/>
  <c r="S1290" i="1"/>
  <c r="R1290" i="1"/>
  <c r="R1881" i="1"/>
  <c r="S1881" i="1"/>
  <c r="S1670" i="1"/>
  <c r="R1670" i="1"/>
  <c r="S1955" i="1"/>
  <c r="R1955" i="1"/>
  <c r="S2381" i="1"/>
  <c r="R2381" i="1"/>
  <c r="R1781" i="1"/>
  <c r="S1781" i="1"/>
  <c r="R2132" i="1"/>
  <c r="S2132" i="1"/>
  <c r="R1553" i="1"/>
  <c r="S1553" i="1"/>
  <c r="R2593" i="1"/>
  <c r="S2593" i="1"/>
  <c r="R1234" i="1"/>
  <c r="S1234" i="1"/>
  <c r="S2237" i="1"/>
  <c r="R2237" i="1"/>
  <c r="R2375" i="1"/>
  <c r="S2375" i="1"/>
  <c r="R965" i="1"/>
  <c r="S965" i="1"/>
  <c r="R1848" i="1"/>
  <c r="S1848" i="1"/>
  <c r="R2126" i="1"/>
  <c r="S2126" i="1"/>
  <c r="R881" i="1"/>
  <c r="S881" i="1"/>
  <c r="R1338" i="1"/>
  <c r="S1338" i="1"/>
  <c r="R2567" i="1"/>
  <c r="S2567" i="1"/>
  <c r="S2243" i="1"/>
  <c r="R2243" i="1"/>
  <c r="R2522" i="1"/>
  <c r="S2522" i="1"/>
  <c r="S950" i="1"/>
  <c r="R950" i="1"/>
  <c r="S929" i="1"/>
  <c r="R929" i="1"/>
  <c r="S2207" i="1"/>
  <c r="R2207" i="1"/>
  <c r="R743" i="1"/>
  <c r="S743" i="1"/>
  <c r="R1086" i="1"/>
  <c r="S1086" i="1"/>
  <c r="S1254" i="1"/>
  <c r="R1254" i="1"/>
  <c r="R2569" i="1"/>
  <c r="S2569" i="1"/>
  <c r="S2186" i="1"/>
  <c r="R2186" i="1"/>
  <c r="R2532" i="1"/>
  <c r="S2532" i="1"/>
  <c r="R860" i="1"/>
  <c r="S860" i="1"/>
  <c r="R1027" i="1"/>
  <c r="S1027" i="1"/>
  <c r="S1730" i="1"/>
  <c r="R1730" i="1"/>
  <c r="R1284" i="1"/>
  <c r="S1284" i="1"/>
  <c r="S793" i="1"/>
  <c r="R793" i="1"/>
  <c r="S1019" i="1"/>
  <c r="R1019" i="1"/>
  <c r="R2440" i="1"/>
  <c r="S2440" i="1"/>
  <c r="R1190" i="1"/>
  <c r="S1190" i="1"/>
  <c r="R1256" i="1"/>
  <c r="S1256" i="1"/>
  <c r="R2509" i="1"/>
  <c r="S2509" i="1"/>
  <c r="S1980" i="1"/>
  <c r="R1980" i="1"/>
  <c r="S2267" i="1"/>
  <c r="R2267" i="1"/>
  <c r="R1833" i="1"/>
  <c r="S1833" i="1"/>
  <c r="R2293" i="1"/>
  <c r="S2293" i="1"/>
  <c r="R1152" i="1"/>
  <c r="S1152" i="1"/>
  <c r="R1440" i="1"/>
  <c r="S1440" i="1"/>
  <c r="S808" i="1"/>
  <c r="R808" i="1"/>
  <c r="S2303" i="1"/>
  <c r="R2303" i="1"/>
  <c r="R2445" i="1"/>
  <c r="S2445" i="1"/>
  <c r="R1324" i="1"/>
  <c r="S1324" i="1"/>
  <c r="S1188" i="1"/>
  <c r="R1188" i="1"/>
  <c r="S857" i="1"/>
  <c r="R857" i="1"/>
  <c r="R1866" i="1"/>
  <c r="S1866" i="1"/>
  <c r="S2382" i="1"/>
  <c r="R2382" i="1"/>
  <c r="S1783" i="1"/>
  <c r="R1783" i="1"/>
  <c r="S2579" i="1"/>
  <c r="R2579" i="1"/>
  <c r="R1598" i="1"/>
  <c r="S1598" i="1"/>
  <c r="R853" i="1"/>
  <c r="S853" i="1"/>
  <c r="S740" i="1"/>
  <c r="R740" i="1"/>
  <c r="S2005" i="1"/>
  <c r="R2005" i="1"/>
  <c r="R2545" i="1"/>
  <c r="S2545" i="1"/>
  <c r="S2552" i="1"/>
  <c r="R2552" i="1"/>
  <c r="R2191" i="1"/>
  <c r="S2191" i="1"/>
  <c r="S2349" i="1"/>
  <c r="R2349" i="1"/>
  <c r="S2434" i="1"/>
  <c r="R2434" i="1"/>
  <c r="R2405" i="1"/>
  <c r="S2405" i="1"/>
  <c r="R1743" i="1"/>
  <c r="S1743" i="1"/>
  <c r="R1410" i="1"/>
  <c r="S1410" i="1"/>
  <c r="R780" i="1"/>
  <c r="S780" i="1"/>
  <c r="R2155" i="1"/>
  <c r="S2155" i="1"/>
  <c r="R2514" i="1"/>
  <c r="S2514" i="1"/>
  <c r="R1055" i="1"/>
  <c r="S1055" i="1"/>
  <c r="S1072" i="1"/>
  <c r="R1072" i="1"/>
  <c r="S928" i="1"/>
  <c r="R928" i="1"/>
  <c r="R1952" i="1"/>
  <c r="S1952" i="1"/>
  <c r="R865" i="1"/>
  <c r="S865" i="1"/>
  <c r="R1832" i="1"/>
  <c r="S1832" i="1"/>
  <c r="R933" i="1"/>
  <c r="S933" i="1"/>
  <c r="S2077" i="1"/>
  <c r="R2077" i="1"/>
  <c r="S2001" i="1"/>
  <c r="R2001" i="1"/>
  <c r="R899" i="1"/>
  <c r="S899" i="1"/>
  <c r="S840" i="1"/>
  <c r="R840" i="1"/>
  <c r="S2081" i="1"/>
  <c r="R2081" i="1"/>
  <c r="S2036" i="1"/>
  <c r="R2036" i="1"/>
  <c r="S1369" i="1"/>
  <c r="R1369" i="1"/>
  <c r="R1604" i="1"/>
  <c r="S1604" i="1"/>
  <c r="R1165" i="1"/>
  <c r="S1165" i="1"/>
  <c r="S2020" i="1"/>
  <c r="R2020" i="1"/>
  <c r="S1799" i="1"/>
  <c r="R1799" i="1"/>
  <c r="R1067" i="1"/>
  <c r="S1067" i="1"/>
  <c r="R1782" i="1"/>
  <c r="S1782" i="1"/>
  <c r="R2599" i="1"/>
  <c r="S2599" i="1"/>
  <c r="S1103" i="1"/>
  <c r="R1103" i="1"/>
  <c r="R1113" i="1"/>
  <c r="S1113" i="1"/>
  <c r="S1412" i="1"/>
  <c r="R1412" i="1"/>
  <c r="R1750" i="1"/>
  <c r="S1750" i="1"/>
  <c r="S2586" i="1"/>
  <c r="R2586" i="1"/>
  <c r="R1778" i="1"/>
  <c r="S1778" i="1"/>
  <c r="R1517" i="1"/>
  <c r="S1517" i="1"/>
  <c r="R2198" i="1"/>
  <c r="S2198" i="1"/>
  <c r="R2438" i="1"/>
  <c r="S2438" i="1"/>
  <c r="R2401" i="1"/>
  <c r="S2401" i="1"/>
  <c r="R2404" i="1"/>
  <c r="S2404" i="1"/>
  <c r="R1051" i="1"/>
  <c r="S1051" i="1"/>
  <c r="S862" i="1"/>
  <c r="R862" i="1"/>
  <c r="R1442" i="1"/>
  <c r="S1442" i="1"/>
  <c r="S2189" i="1"/>
  <c r="R2189" i="1"/>
  <c r="R2173" i="1"/>
  <c r="S2173" i="1"/>
  <c r="R688" i="1"/>
  <c r="S688" i="1"/>
  <c r="R1676" i="1"/>
  <c r="S1676" i="1"/>
  <c r="S1706" i="1"/>
  <c r="R1706" i="1"/>
  <c r="R1226" i="1"/>
  <c r="S1226" i="1"/>
  <c r="R942" i="1"/>
  <c r="S942" i="1"/>
  <c r="S638" i="1"/>
  <c r="R638" i="1"/>
  <c r="R1520" i="1"/>
  <c r="S1520" i="1"/>
  <c r="S1929" i="1"/>
  <c r="R1929" i="1"/>
  <c r="S995" i="1"/>
  <c r="R995" i="1"/>
  <c r="R2444" i="1"/>
  <c r="S2444" i="1"/>
  <c r="S1383" i="1"/>
  <c r="R1383" i="1"/>
  <c r="R613" i="1"/>
  <c r="S613" i="1"/>
  <c r="R818" i="1"/>
  <c r="S818" i="1"/>
  <c r="R1579" i="1"/>
  <c r="S1579" i="1"/>
  <c r="R1511" i="1"/>
  <c r="S1511" i="1"/>
  <c r="R1548" i="1"/>
  <c r="S1548" i="1"/>
  <c r="R1229" i="1"/>
  <c r="S1229" i="1"/>
  <c r="R2214" i="1"/>
  <c r="S2214" i="1"/>
  <c r="R1461" i="1"/>
  <c r="S1461" i="1"/>
  <c r="S2363" i="1"/>
  <c r="R2363" i="1"/>
  <c r="R1545" i="1"/>
  <c r="S1545" i="1"/>
  <c r="R629" i="1"/>
  <c r="S629" i="1"/>
  <c r="R1662" i="1"/>
  <c r="S1662" i="1"/>
  <c r="S1796" i="1"/>
  <c r="R1796" i="1"/>
  <c r="R2154" i="1"/>
  <c r="S2154" i="1"/>
  <c r="R884" i="1"/>
  <c r="S884" i="1"/>
  <c r="R2065" i="1"/>
  <c r="S2065" i="1"/>
  <c r="S772" i="1"/>
  <c r="R772" i="1"/>
  <c r="R1219" i="1"/>
  <c r="S1219" i="1"/>
  <c r="R1672" i="1"/>
  <c r="S1672" i="1"/>
  <c r="S1728" i="1"/>
  <c r="R1728" i="1"/>
  <c r="R858" i="1"/>
  <c r="S858" i="1"/>
  <c r="R1617" i="1"/>
  <c r="S1617" i="1"/>
  <c r="R2324" i="1"/>
  <c r="S2324" i="1"/>
  <c r="R773" i="1"/>
  <c r="S773" i="1"/>
  <c r="R991" i="1"/>
  <c r="S991" i="1"/>
  <c r="R912" i="1"/>
  <c r="S912" i="1"/>
  <c r="S2063" i="1"/>
  <c r="R2063" i="1"/>
  <c r="R767" i="1"/>
  <c r="S767" i="1"/>
  <c r="R1472" i="1"/>
  <c r="S1472" i="1"/>
  <c r="R1429" i="1"/>
  <c r="S1429" i="1"/>
  <c r="R1960" i="1"/>
  <c r="S1960" i="1"/>
  <c r="R2592" i="1"/>
  <c r="S2592" i="1"/>
  <c r="S1813" i="1"/>
  <c r="R1813" i="1"/>
  <c r="R1870" i="1"/>
  <c r="S1870" i="1"/>
  <c r="R2564" i="1"/>
  <c r="S2564" i="1"/>
  <c r="S2431" i="1"/>
  <c r="R2431" i="1"/>
  <c r="R1505" i="1"/>
  <c r="S1505" i="1"/>
  <c r="R871" i="1"/>
  <c r="S871" i="1"/>
  <c r="R2398" i="1"/>
  <c r="S2398" i="1"/>
  <c r="R1660" i="1"/>
  <c r="S1660" i="1"/>
  <c r="R2402" i="1"/>
  <c r="S2402" i="1"/>
  <c r="S859" i="1"/>
  <c r="R859" i="1"/>
  <c r="R2029" i="1"/>
  <c r="S2029" i="1"/>
  <c r="S944" i="1"/>
  <c r="R944" i="1"/>
  <c r="S1613" i="1"/>
  <c r="R1613" i="1"/>
  <c r="R2500" i="1"/>
  <c r="S2500" i="1"/>
  <c r="S1944" i="1"/>
  <c r="R1944" i="1"/>
  <c r="R1168" i="1"/>
  <c r="S1168" i="1"/>
  <c r="R2360" i="1"/>
  <c r="S2360" i="1"/>
  <c r="R1769" i="1"/>
  <c r="S1769" i="1"/>
  <c r="R1611" i="1"/>
  <c r="S1611" i="1"/>
  <c r="R2166" i="1"/>
  <c r="S2166" i="1"/>
  <c r="R1351" i="1"/>
  <c r="S1351" i="1"/>
  <c r="S878" i="1"/>
  <c r="R878" i="1"/>
  <c r="S1885" i="1"/>
  <c r="R1885" i="1"/>
  <c r="R658" i="1"/>
  <c r="S658" i="1"/>
  <c r="R1415" i="1"/>
  <c r="S1415" i="1"/>
  <c r="R2386" i="1"/>
  <c r="S2386" i="1"/>
  <c r="R1792" i="1"/>
  <c r="S1792" i="1"/>
  <c r="S1491" i="1"/>
  <c r="R1491" i="1"/>
  <c r="R2336" i="1"/>
  <c r="S2336" i="1"/>
  <c r="R1049" i="1"/>
  <c r="S1049" i="1"/>
  <c r="R973" i="1"/>
  <c r="S973" i="1"/>
  <c r="R1037" i="1"/>
  <c r="S1037" i="1"/>
  <c r="S1736" i="1"/>
  <c r="R1736" i="1"/>
  <c r="S1377" i="1"/>
  <c r="R1377" i="1"/>
  <c r="R2182" i="1"/>
  <c r="S2182" i="1"/>
  <c r="S1655" i="1"/>
  <c r="R1655" i="1"/>
  <c r="S2196" i="1"/>
  <c r="R2196" i="1"/>
  <c r="R1099" i="1"/>
  <c r="S1099" i="1"/>
  <c r="S2340" i="1"/>
  <c r="R2340" i="1"/>
  <c r="R1447" i="1"/>
  <c r="S1447" i="1"/>
  <c r="R771" i="1"/>
  <c r="S771" i="1"/>
  <c r="R2346" i="1"/>
  <c r="S2346" i="1"/>
  <c r="R2038" i="1"/>
  <c r="S2038" i="1"/>
  <c r="R2200" i="1"/>
  <c r="S2200" i="1"/>
  <c r="S911" i="1"/>
  <c r="R911" i="1"/>
  <c r="R675" i="1"/>
  <c r="S675" i="1"/>
  <c r="R2230" i="1"/>
  <c r="S2230" i="1"/>
  <c r="R2104" i="1"/>
  <c r="S2104" i="1"/>
  <c r="S1749" i="1"/>
  <c r="R1749" i="1"/>
  <c r="R956" i="1"/>
  <c r="S956" i="1"/>
  <c r="R879" i="1"/>
  <c r="S879" i="1"/>
  <c r="S795" i="1"/>
  <c r="R795" i="1"/>
  <c r="R643" i="1"/>
  <c r="S643" i="1"/>
  <c r="S2185" i="1"/>
  <c r="R2185" i="1"/>
  <c r="R1658" i="1"/>
  <c r="S1658" i="1"/>
  <c r="S2506" i="1"/>
  <c r="R2506" i="1"/>
  <c r="R2390" i="1"/>
  <c r="S2390" i="1"/>
  <c r="R626" i="1"/>
  <c r="S626" i="1"/>
  <c r="R791" i="1"/>
  <c r="S791" i="1"/>
  <c r="R1357" i="1"/>
  <c r="S1357" i="1"/>
  <c r="R635" i="1"/>
  <c r="S635" i="1"/>
  <c r="R2054" i="1"/>
  <c r="S2054" i="1"/>
  <c r="S2291" i="1"/>
  <c r="R2291" i="1"/>
  <c r="R2122" i="1"/>
  <c r="S2122" i="1"/>
  <c r="S752" i="1"/>
  <c r="R752" i="1"/>
  <c r="S1727" i="1"/>
  <c r="R1727" i="1"/>
  <c r="S1500" i="1"/>
  <c r="R1500" i="1"/>
  <c r="R2233" i="1"/>
  <c r="S2233" i="1"/>
  <c r="R736" i="1"/>
  <c r="S736" i="1"/>
  <c r="S2260" i="1"/>
  <c r="R2260" i="1"/>
  <c r="R1725" i="1"/>
  <c r="S1725" i="1"/>
  <c r="R2181" i="1"/>
  <c r="S2181" i="1"/>
  <c r="R829" i="1"/>
  <c r="S829" i="1"/>
  <c r="S1937" i="1"/>
  <c r="R1937" i="1"/>
  <c r="R1209" i="1"/>
  <c r="S1209" i="1"/>
  <c r="R639" i="1"/>
  <c r="S639" i="1"/>
  <c r="S1494" i="1"/>
  <c r="R1494" i="1"/>
  <c r="R2383" i="1"/>
  <c r="S2383" i="1"/>
  <c r="R1760" i="1"/>
  <c r="S1760" i="1"/>
  <c r="R1423" i="1"/>
  <c r="S1423" i="1"/>
  <c r="R1325" i="1"/>
  <c r="S1325" i="1"/>
  <c r="R746" i="1"/>
  <c r="S746" i="1"/>
  <c r="S2201" i="1"/>
  <c r="R2201" i="1"/>
  <c r="R2074" i="1"/>
  <c r="S2074" i="1"/>
  <c r="R2238" i="1"/>
  <c r="S2238" i="1"/>
  <c r="R2483" i="1"/>
  <c r="S2483" i="1"/>
  <c r="R690" i="1"/>
  <c r="S690" i="1"/>
  <c r="R1903" i="1"/>
  <c r="S1903" i="1"/>
  <c r="R2292" i="1"/>
  <c r="S2292" i="1"/>
  <c r="R1679" i="1"/>
  <c r="S1679" i="1"/>
  <c r="R2540" i="1"/>
  <c r="S2540" i="1"/>
  <c r="R713" i="1"/>
  <c r="S713" i="1"/>
  <c r="S1142" i="1"/>
  <c r="R1142" i="1"/>
  <c r="R1432" i="1"/>
  <c r="S1432" i="1"/>
  <c r="R679" i="1"/>
  <c r="S679" i="1"/>
  <c r="R1828" i="1"/>
  <c r="S1828" i="1"/>
  <c r="R641" i="1"/>
  <c r="S641" i="1"/>
  <c r="S926" i="1"/>
  <c r="R926" i="1"/>
  <c r="R2128" i="1"/>
  <c r="S2128" i="1"/>
  <c r="S2399" i="1"/>
  <c r="R2399" i="1"/>
  <c r="S1445" i="1"/>
  <c r="R1445" i="1"/>
  <c r="R1831" i="1"/>
  <c r="S1831" i="1"/>
  <c r="S2278" i="1"/>
  <c r="R2278" i="1"/>
  <c r="R2266" i="1"/>
  <c r="S2266" i="1"/>
  <c r="R2224" i="1"/>
  <c r="S2224" i="1"/>
  <c r="R1641" i="1"/>
  <c r="S1641" i="1"/>
  <c r="R1737" i="1"/>
  <c r="S1737" i="1"/>
  <c r="R1909" i="1"/>
  <c r="S1909" i="1"/>
  <c r="R1404" i="1"/>
  <c r="S1404" i="1"/>
  <c r="R1220" i="1"/>
  <c r="S1220" i="1"/>
  <c r="S2335" i="1"/>
  <c r="R2335" i="1"/>
  <c r="S2327" i="1"/>
  <c r="R2327" i="1"/>
  <c r="S1795" i="1"/>
  <c r="R1795" i="1"/>
  <c r="R1815" i="1"/>
  <c r="S1815" i="1"/>
  <c r="R1847" i="1"/>
  <c r="S1847" i="1"/>
  <c r="S2225" i="1"/>
  <c r="R2225" i="1"/>
  <c r="R1148" i="1"/>
  <c r="S1148" i="1"/>
  <c r="R691" i="1"/>
  <c r="S691" i="1"/>
  <c r="S2409" i="1"/>
  <c r="R2409" i="1"/>
  <c r="R1703" i="1"/>
  <c r="S1703" i="1"/>
  <c r="R1106" i="1"/>
  <c r="S1106" i="1"/>
  <c r="R1691" i="1"/>
  <c r="S1691" i="1"/>
  <c r="S1082" i="1"/>
  <c r="R1082" i="1"/>
  <c r="S2364" i="1"/>
  <c r="R2364" i="1"/>
  <c r="R1112" i="1"/>
  <c r="S1112" i="1"/>
  <c r="R2307" i="1"/>
  <c r="S2307" i="1"/>
  <c r="S1979" i="1"/>
  <c r="R1979" i="1"/>
  <c r="R1217" i="1"/>
  <c r="S1217" i="1"/>
  <c r="R953" i="1"/>
  <c r="S953" i="1"/>
  <c r="R2022" i="1"/>
  <c r="S2022" i="1"/>
  <c r="R1888" i="1"/>
  <c r="S1888" i="1"/>
  <c r="S702" i="1"/>
  <c r="R702" i="1"/>
  <c r="R1257" i="1"/>
  <c r="S1257" i="1"/>
  <c r="R2535" i="1"/>
  <c r="S2535" i="1"/>
  <c r="R1081" i="1"/>
  <c r="S1081" i="1"/>
  <c r="S1455" i="1"/>
  <c r="R1455" i="1"/>
  <c r="R2072" i="1"/>
  <c r="S2072" i="1"/>
  <c r="R1705" i="1"/>
  <c r="S1705" i="1"/>
  <c r="R2365" i="1"/>
  <c r="S2365" i="1"/>
  <c r="S2194" i="1"/>
  <c r="R2194" i="1"/>
  <c r="R1547" i="1"/>
  <c r="S1547" i="1"/>
  <c r="S2024" i="1"/>
  <c r="R2024" i="1"/>
  <c r="R963" i="1"/>
  <c r="S963" i="1"/>
  <c r="R2137" i="1"/>
  <c r="S2137" i="1"/>
  <c r="R1983" i="1"/>
  <c r="S1983" i="1"/>
  <c r="S1723" i="1"/>
  <c r="R1723" i="1"/>
  <c r="R2287" i="1"/>
  <c r="S2287" i="1"/>
  <c r="R1384" i="1"/>
  <c r="S1384" i="1"/>
  <c r="S1524" i="1"/>
  <c r="R1524" i="1"/>
  <c r="R670" i="1"/>
  <c r="S670" i="1"/>
  <c r="S1812" i="1"/>
  <c r="R1812" i="1"/>
  <c r="R935" i="1"/>
  <c r="S935" i="1"/>
  <c r="R2013" i="1"/>
  <c r="S2013" i="1"/>
  <c r="R1007" i="1"/>
  <c r="S1007" i="1"/>
  <c r="R777" i="1"/>
  <c r="S777" i="1"/>
  <c r="S649" i="1"/>
  <c r="R649" i="1"/>
  <c r="R1531" i="1"/>
  <c r="S1531" i="1"/>
  <c r="R1246" i="1"/>
  <c r="S1246" i="1"/>
  <c r="S887" i="1"/>
  <c r="R887" i="1"/>
  <c r="R1629" i="1"/>
  <c r="S1629" i="1"/>
  <c r="R1370" i="1"/>
  <c r="S1370" i="1"/>
  <c r="S2305" i="1"/>
  <c r="R2305" i="1"/>
  <c r="S852" i="1"/>
  <c r="R852" i="1"/>
  <c r="R1581" i="1"/>
  <c r="S1581" i="1"/>
  <c r="R1231" i="1"/>
  <c r="S1231" i="1"/>
  <c r="R2451" i="1"/>
  <c r="S2451" i="1"/>
  <c r="R914" i="1"/>
  <c r="S914" i="1"/>
  <c r="S1700" i="1"/>
  <c r="R1700" i="1"/>
  <c r="R1474" i="1"/>
  <c r="S1474" i="1"/>
  <c r="S1283" i="1"/>
  <c r="R1283" i="1"/>
  <c r="S783" i="1"/>
  <c r="R783" i="1"/>
  <c r="R901" i="1"/>
  <c r="S901" i="1"/>
  <c r="S2424" i="1"/>
  <c r="R2424" i="1"/>
  <c r="S1182" i="1"/>
  <c r="R1182" i="1"/>
  <c r="S1844" i="1"/>
  <c r="R1844" i="1"/>
  <c r="R816" i="1"/>
  <c r="S816" i="1"/>
  <c r="S769" i="1"/>
  <c r="R769" i="1"/>
  <c r="S1018" i="1"/>
  <c r="R1018" i="1"/>
  <c r="S1493" i="1"/>
  <c r="R1493" i="1"/>
  <c r="S686" i="1"/>
  <c r="R686" i="1"/>
  <c r="R1437" i="1"/>
  <c r="S1437" i="1"/>
  <c r="R1022" i="1"/>
  <c r="S1022" i="1"/>
  <c r="R1656" i="1"/>
  <c r="S1656" i="1"/>
  <c r="R1139" i="1"/>
  <c r="S1139" i="1"/>
  <c r="R685" i="1"/>
  <c r="S685" i="1"/>
  <c r="S2453" i="1"/>
  <c r="R2453" i="1"/>
  <c r="R1751" i="1"/>
  <c r="S1751" i="1"/>
  <c r="R1302" i="1"/>
  <c r="S1302" i="1"/>
  <c r="R2406" i="1"/>
  <c r="S2406" i="1"/>
  <c r="S910" i="1"/>
  <c r="R910" i="1"/>
  <c r="R1836" i="1"/>
  <c r="S1836" i="1"/>
  <c r="R1129" i="1"/>
  <c r="S1129" i="1"/>
  <c r="R1295" i="1"/>
  <c r="S1295" i="1"/>
  <c r="R2555" i="1"/>
  <c r="S2555" i="1"/>
  <c r="S997" i="1"/>
  <c r="R997" i="1"/>
  <c r="R1436" i="1"/>
  <c r="S1436" i="1"/>
  <c r="R1253" i="1"/>
  <c r="S1253" i="1"/>
  <c r="S2167" i="1"/>
  <c r="R2167" i="1"/>
  <c r="S1186" i="1"/>
  <c r="R1186" i="1"/>
  <c r="R2115" i="1"/>
  <c r="S2115" i="1"/>
  <c r="R2460" i="1"/>
  <c r="S2460" i="1"/>
  <c r="R2529" i="1"/>
  <c r="S2529" i="1"/>
  <c r="S2103" i="1"/>
  <c r="R2103" i="1"/>
  <c r="R1346" i="1"/>
  <c r="S1346" i="1"/>
  <c r="S2367" i="1"/>
  <c r="R2367" i="1"/>
  <c r="R1774" i="1"/>
  <c r="S1774" i="1"/>
  <c r="R2313" i="1"/>
  <c r="S2313" i="1"/>
  <c r="R1334" i="1"/>
  <c r="S1334" i="1"/>
  <c r="S2309" i="1"/>
  <c r="R2309" i="1"/>
  <c r="R1317" i="1"/>
  <c r="S1317" i="1"/>
  <c r="S2069" i="1"/>
  <c r="R2069" i="1"/>
  <c r="R2491" i="1"/>
  <c r="S2491" i="1"/>
  <c r="R1292" i="1"/>
  <c r="S1292" i="1"/>
  <c r="R1378" i="1"/>
  <c r="S1378" i="1"/>
  <c r="R617" i="1"/>
  <c r="S617" i="1"/>
  <c r="R2317" i="1"/>
  <c r="S2317" i="1"/>
  <c r="R2007" i="1"/>
  <c r="S2007" i="1"/>
  <c r="R1123" i="1"/>
  <c r="S1123" i="1"/>
  <c r="R2597" i="1"/>
  <c r="S2597" i="1"/>
  <c r="S659" i="1"/>
  <c r="R659" i="1"/>
  <c r="R943" i="1"/>
  <c r="S943" i="1"/>
  <c r="R1585" i="1"/>
  <c r="S1585" i="1"/>
  <c r="S1470" i="1"/>
  <c r="R1470" i="1"/>
  <c r="R737" i="1"/>
  <c r="S737" i="1"/>
  <c r="R727" i="1"/>
  <c r="S727" i="1"/>
  <c r="R1490" i="1"/>
  <c r="S1490" i="1"/>
  <c r="S918" i="1"/>
  <c r="R918" i="1"/>
  <c r="S2478" i="1"/>
  <c r="R2478" i="1"/>
  <c r="R809" i="1"/>
  <c r="S809" i="1"/>
  <c r="R1601" i="1"/>
  <c r="S1601" i="1"/>
  <c r="R1065" i="1"/>
  <c r="S1065" i="1"/>
  <c r="R721" i="1"/>
  <c r="S721" i="1"/>
  <c r="R2362" i="1"/>
  <c r="S2362" i="1"/>
  <c r="S2269" i="1"/>
  <c r="R2269" i="1"/>
  <c r="S1170" i="1"/>
  <c r="R1170" i="1"/>
  <c r="R2179" i="1"/>
  <c r="S2179" i="1"/>
  <c r="R2060" i="1"/>
  <c r="S2060" i="1"/>
  <c r="R1476" i="1"/>
  <c r="S1476" i="1"/>
  <c r="S903" i="1"/>
  <c r="R903" i="1"/>
  <c r="S1398" i="1"/>
  <c r="R1398" i="1"/>
  <c r="R1041" i="1"/>
  <c r="S1041" i="1"/>
  <c r="S647" i="1"/>
  <c r="R647" i="1"/>
  <c r="R2539" i="1"/>
  <c r="S2539" i="1"/>
  <c r="R661" i="1"/>
  <c r="S661" i="1"/>
  <c r="S1779" i="1"/>
  <c r="R1779" i="1"/>
  <c r="S775" i="1"/>
  <c r="R775" i="1"/>
  <c r="S1626" i="1"/>
  <c r="R1626" i="1"/>
  <c r="S1635" i="1"/>
  <c r="R1635" i="1"/>
  <c r="S1131" i="1"/>
  <c r="R1131" i="1"/>
  <c r="S2521" i="1"/>
  <c r="R2521" i="1"/>
  <c r="S964" i="1"/>
  <c r="R964" i="1"/>
  <c r="R1873" i="1"/>
  <c r="S1873" i="1"/>
  <c r="R1174" i="1"/>
  <c r="S1174" i="1"/>
  <c r="S707" i="1"/>
  <c r="R707" i="1"/>
  <c r="R2325" i="1"/>
  <c r="S2325" i="1"/>
  <c r="S836" i="1"/>
  <c r="R836" i="1"/>
  <c r="R1014" i="1"/>
  <c r="S1014" i="1"/>
  <c r="R692" i="1"/>
  <c r="S692" i="1"/>
  <c r="R2427" i="1"/>
  <c r="S2427" i="1"/>
  <c r="S1048" i="1"/>
  <c r="R1048" i="1"/>
  <c r="R2014" i="1"/>
  <c r="S2014" i="1"/>
  <c r="S2203" i="1"/>
  <c r="R2203" i="1"/>
  <c r="R1293" i="1"/>
  <c r="S1293" i="1"/>
  <c r="R1621" i="1"/>
  <c r="S1621" i="1"/>
  <c r="R2150" i="1"/>
  <c r="S2150" i="1"/>
  <c r="R2215" i="1"/>
  <c r="S2215" i="1"/>
  <c r="R770" i="1"/>
  <c r="S770" i="1"/>
  <c r="S2255" i="1"/>
  <c r="R2255" i="1"/>
  <c r="R650" i="1"/>
  <c r="S650" i="1"/>
  <c r="S1304" i="1"/>
  <c r="R1304" i="1"/>
  <c r="R1714" i="1"/>
  <c r="S1714" i="1"/>
  <c r="R1849" i="1"/>
  <c r="S1849" i="1"/>
  <c r="S1889" i="1"/>
  <c r="R1889" i="1"/>
  <c r="R989" i="1"/>
  <c r="S989" i="1"/>
  <c r="R987" i="1"/>
  <c r="S987" i="1"/>
  <c r="R2473" i="1"/>
  <c r="S2473" i="1"/>
  <c r="S1016" i="1"/>
  <c r="R1016" i="1"/>
  <c r="R2107" i="1"/>
  <c r="S2107" i="1"/>
  <c r="S2195" i="1"/>
  <c r="R2195" i="1"/>
  <c r="R2407" i="1"/>
  <c r="S2407" i="1"/>
  <c r="S1554" i="1"/>
  <c r="R1554" i="1"/>
  <c r="R1733" i="1"/>
  <c r="S1733" i="1"/>
  <c r="R2134" i="1"/>
  <c r="S2134" i="1"/>
  <c r="S1202" i="1"/>
  <c r="R1202" i="1"/>
  <c r="S751" i="1"/>
  <c r="R751" i="1"/>
  <c r="R2204" i="1"/>
  <c r="S2204" i="1"/>
  <c r="S2044" i="1"/>
  <c r="R2044" i="1"/>
  <c r="S1897" i="1"/>
  <c r="R1897" i="1"/>
  <c r="R1861" i="1"/>
  <c r="S1861" i="1"/>
  <c r="S2183" i="1"/>
  <c r="R2183" i="1"/>
  <c r="R2119" i="1"/>
  <c r="S2119" i="1"/>
  <c r="R1527" i="1"/>
  <c r="S1527" i="1"/>
  <c r="S1060" i="1"/>
  <c r="R1060" i="1"/>
  <c r="S940" i="1"/>
  <c r="R940" i="1"/>
  <c r="S1473" i="1"/>
  <c r="R1473" i="1"/>
  <c r="R1215" i="1"/>
  <c r="S1215" i="1"/>
  <c r="R2583" i="1"/>
  <c r="S2583" i="1"/>
  <c r="S1464" i="1"/>
  <c r="R1464" i="1"/>
  <c r="R1928" i="1"/>
  <c r="S1928" i="1"/>
  <c r="S1434" i="1"/>
  <c r="R1434" i="1"/>
  <c r="R978" i="1"/>
  <c r="S978" i="1"/>
  <c r="S800" i="1"/>
  <c r="R800" i="1"/>
  <c r="S1214" i="1"/>
  <c r="R1214" i="1"/>
  <c r="R1627" i="1"/>
  <c r="S1627" i="1"/>
  <c r="R2559" i="1"/>
  <c r="S2559" i="1"/>
  <c r="R967" i="1"/>
  <c r="S967" i="1"/>
  <c r="R2026" i="1"/>
  <c r="S2026" i="1"/>
  <c r="R2516" i="1"/>
  <c r="S2516" i="1"/>
  <c r="R2125" i="1"/>
  <c r="S2125" i="1"/>
  <c r="R2058" i="1"/>
  <c r="S2058" i="1"/>
  <c r="R630" i="1"/>
  <c r="S630" i="1"/>
  <c r="R2572" i="1"/>
  <c r="S2572" i="1"/>
  <c r="R882" i="1"/>
  <c r="S882" i="1"/>
  <c r="R763" i="1"/>
  <c r="S763" i="1"/>
  <c r="R1213" i="1"/>
  <c r="S1213" i="1"/>
  <c r="S666" i="1"/>
  <c r="R666" i="1"/>
  <c r="R894" i="1"/>
  <c r="S894" i="1"/>
  <c r="R1303" i="1"/>
  <c r="S1303" i="1"/>
  <c r="S1391" i="1"/>
  <c r="R1391" i="1"/>
  <c r="S2180" i="1"/>
  <c r="R2180" i="1"/>
  <c r="R2011" i="1"/>
  <c r="S2011" i="1"/>
  <c r="R748" i="1"/>
  <c r="S748" i="1"/>
  <c r="R1281" i="1"/>
  <c r="S1281" i="1"/>
  <c r="R1180" i="1"/>
  <c r="S1180" i="1"/>
  <c r="S2111" i="1"/>
  <c r="R2111" i="1"/>
  <c r="S902" i="1"/>
  <c r="R902" i="1"/>
  <c r="R1630" i="1"/>
  <c r="S1630" i="1"/>
  <c r="S1896" i="1"/>
  <c r="R1896" i="1"/>
  <c r="R1462" i="1"/>
  <c r="S1462" i="1"/>
  <c r="R2274" i="1"/>
  <c r="S2274" i="1"/>
  <c r="R1133" i="1"/>
  <c r="S1133" i="1"/>
  <c r="S874" i="1"/>
  <c r="R874" i="1"/>
  <c r="R1097" i="1"/>
  <c r="S1097" i="1"/>
  <c r="R2145" i="1"/>
  <c r="S2145" i="1"/>
  <c r="R2456" i="1"/>
  <c r="S2456" i="1"/>
  <c r="R1197" i="1"/>
  <c r="S1197" i="1"/>
  <c r="S1042" i="1"/>
  <c r="R1042" i="1"/>
  <c r="R1845" i="1"/>
  <c r="S1845" i="1"/>
  <c r="R1258" i="1"/>
  <c r="S1258" i="1"/>
  <c r="S1668" i="1"/>
  <c r="R1668" i="1"/>
  <c r="S1608" i="1"/>
  <c r="R1608" i="1"/>
  <c r="R1917" i="1"/>
  <c r="S1917" i="1"/>
  <c r="R2253" i="1"/>
  <c r="S2253" i="1"/>
  <c r="S904" i="1"/>
  <c r="R904" i="1"/>
  <c r="S2094" i="1"/>
  <c r="R2094" i="1"/>
  <c r="R1535" i="1"/>
  <c r="S1535" i="1"/>
  <c r="R848" i="1"/>
  <c r="S848" i="1"/>
  <c r="S1006" i="1"/>
  <c r="R1006" i="1"/>
  <c r="S609" i="1"/>
  <c r="R609" i="1"/>
  <c r="S1232" i="1"/>
  <c r="R1232" i="1"/>
  <c r="R937" i="1"/>
  <c r="S937" i="1"/>
  <c r="R1756" i="1"/>
  <c r="S1756" i="1"/>
  <c r="R1543" i="1"/>
  <c r="S1543" i="1"/>
  <c r="R1312" i="1"/>
  <c r="S1312" i="1"/>
  <c r="R2503" i="1"/>
  <c r="S2503" i="1"/>
  <c r="S1609" i="1"/>
  <c r="R1609" i="1"/>
  <c r="R1314" i="1"/>
  <c r="S1314" i="1"/>
  <c r="R2476" i="1"/>
  <c r="S2476" i="1"/>
  <c r="R1291" i="1"/>
  <c r="S1291" i="1"/>
  <c r="R866" i="1"/>
  <c r="S866" i="1"/>
  <c r="R981" i="1"/>
  <c r="S981" i="1"/>
  <c r="R2426" i="1"/>
  <c r="S2426" i="1"/>
  <c r="R1381" i="1"/>
  <c r="S1381" i="1"/>
  <c r="R1880" i="1"/>
  <c r="S1880" i="1"/>
  <c r="R2465" i="1"/>
  <c r="S2465" i="1"/>
  <c r="R756" i="1"/>
  <c r="S756" i="1"/>
  <c r="R2222" i="1"/>
  <c r="S2222" i="1"/>
  <c r="R761" i="1"/>
  <c r="S761" i="1"/>
  <c r="R1025" i="1"/>
  <c r="S1025" i="1"/>
  <c r="R1606" i="1"/>
  <c r="S1606" i="1"/>
  <c r="R1810" i="1"/>
  <c r="S1810" i="1"/>
  <c r="R2538" i="1"/>
  <c r="S2538" i="1"/>
  <c r="S703" i="1"/>
  <c r="R703" i="1"/>
  <c r="R2158" i="1"/>
  <c r="S2158" i="1"/>
  <c r="S2039" i="1"/>
  <c r="R2039" i="1"/>
  <c r="R1942" i="1"/>
  <c r="S1942" i="1"/>
  <c r="R1663" i="1"/>
  <c r="S1663" i="1"/>
  <c r="R2429" i="1"/>
  <c r="S2429" i="1"/>
  <c r="S982" i="1"/>
  <c r="R982" i="1"/>
  <c r="S843" i="1"/>
  <c r="R843" i="1"/>
  <c r="S2092" i="1"/>
  <c r="R2092" i="1"/>
  <c r="R2041" i="1"/>
  <c r="S2041" i="1"/>
  <c r="R2209" i="1"/>
  <c r="S2209" i="1"/>
  <c r="R1818" i="1"/>
  <c r="S1818" i="1"/>
  <c r="S1192" i="1"/>
  <c r="R1192" i="1"/>
  <c r="R1104" i="1"/>
  <c r="S1104" i="1"/>
  <c r="R1570" i="1"/>
  <c r="S1570" i="1"/>
  <c r="S2153" i="1"/>
  <c r="R2153" i="1"/>
  <c r="R1162" i="1"/>
  <c r="S1162" i="1"/>
  <c r="R1675" i="1"/>
  <c r="S1675" i="1"/>
  <c r="S2009" i="1"/>
  <c r="R2009" i="1"/>
  <c r="R1719" i="1"/>
  <c r="S1719" i="1"/>
  <c r="S1178" i="1"/>
  <c r="R1178" i="1"/>
  <c r="S667" i="1"/>
  <c r="R667" i="1"/>
  <c r="S972" i="1"/>
  <c r="R972" i="1"/>
  <c r="R2053" i="1"/>
  <c r="S2053" i="1"/>
  <c r="R1986" i="1"/>
  <c r="S1986" i="1"/>
  <c r="R1276" i="1"/>
  <c r="S1276" i="1"/>
  <c r="S1239" i="1"/>
  <c r="R1239" i="1"/>
  <c r="R2565" i="1"/>
  <c r="S2565" i="1"/>
  <c r="S893" i="1"/>
  <c r="R893" i="1"/>
  <c r="R605" i="1"/>
  <c r="S605" i="1"/>
  <c r="S2323" i="1"/>
  <c r="R2323" i="1"/>
  <c r="R1289" i="1"/>
  <c r="S1289" i="1"/>
  <c r="S2318" i="1"/>
  <c r="R2318" i="1"/>
  <c r="S1602" i="1"/>
  <c r="R1602" i="1"/>
  <c r="R2080" i="1"/>
  <c r="S2080" i="1"/>
  <c r="R1755" i="1"/>
  <c r="S1755" i="1"/>
  <c r="S961" i="1"/>
  <c r="R961" i="1"/>
  <c r="S1941" i="1"/>
  <c r="R1941" i="1"/>
  <c r="S2226" i="1"/>
  <c r="R2226" i="1"/>
  <c r="R1571" i="1"/>
  <c r="S1571" i="1"/>
  <c r="S2556" i="1"/>
  <c r="R2556" i="1"/>
  <c r="R678" i="1"/>
  <c r="S678" i="1"/>
  <c r="R1840" i="1"/>
  <c r="S1840" i="1"/>
  <c r="S1634" i="1"/>
  <c r="R1634" i="1"/>
  <c r="R1492" i="1"/>
  <c r="S1492" i="1"/>
  <c r="R1927" i="1"/>
  <c r="S1927" i="1"/>
  <c r="S975" i="1"/>
  <c r="R975" i="1"/>
  <c r="R1528" i="1"/>
  <c r="S1528" i="1"/>
  <c r="R1762" i="1"/>
  <c r="S1762" i="1"/>
  <c r="R1088" i="1"/>
  <c r="S1088" i="1"/>
  <c r="R2384" i="1"/>
  <c r="S2384" i="1"/>
  <c r="R930" i="1"/>
  <c r="S930" i="1"/>
  <c r="R2396" i="1"/>
  <c r="S2396" i="1"/>
  <c r="R2430" i="1"/>
  <c r="S2430" i="1"/>
  <c r="S814" i="1"/>
  <c r="R814" i="1"/>
  <c r="R2232" i="1"/>
  <c r="S2232" i="1"/>
  <c r="R785" i="1"/>
  <c r="S785" i="1"/>
  <c r="R1409" i="1"/>
  <c r="S1409" i="1"/>
  <c r="S1890" i="1"/>
  <c r="R1890" i="1"/>
  <c r="R2284" i="1"/>
  <c r="S2284" i="1"/>
  <c r="S2376" i="1"/>
  <c r="R2376" i="1"/>
  <c r="S880" i="1"/>
  <c r="R880" i="1"/>
  <c r="R1994" i="1"/>
  <c r="S1994" i="1"/>
  <c r="S2117" i="1"/>
  <c r="R2117" i="1"/>
  <c r="R1453" i="1"/>
  <c r="S1453" i="1"/>
  <c r="R1156" i="1"/>
  <c r="S1156" i="1"/>
  <c r="S916" i="1"/>
  <c r="R916" i="1"/>
  <c r="R1933" i="1"/>
  <c r="S1933" i="1"/>
  <c r="R2524" i="1"/>
  <c r="S2524" i="1"/>
  <c r="R1682" i="1"/>
  <c r="S1682" i="1"/>
  <c r="R2193" i="1"/>
  <c r="S2193" i="1"/>
  <c r="R2377" i="1"/>
  <c r="S2377" i="1"/>
  <c r="R1069" i="1"/>
  <c r="S1069" i="1"/>
  <c r="R1752" i="1"/>
  <c r="S1752" i="1"/>
  <c r="S2168" i="1"/>
  <c r="R2168" i="1"/>
  <c r="R676" i="1"/>
  <c r="S676" i="1"/>
  <c r="R1079" i="1"/>
  <c r="S1079" i="1"/>
  <c r="R1147" i="1"/>
  <c r="S1147" i="1"/>
  <c r="R1267" i="1"/>
  <c r="S1267" i="1"/>
  <c r="R1968" i="1"/>
  <c r="S1968" i="1"/>
  <c r="R1328" i="1"/>
  <c r="S1328" i="1"/>
  <c r="S1301" i="1"/>
  <c r="R1301" i="1"/>
  <c r="R1417" i="1"/>
  <c r="S1417" i="1"/>
  <c r="S1163" i="1"/>
  <c r="R1163" i="1"/>
  <c r="R789" i="1"/>
  <c r="S789" i="1"/>
  <c r="R1801" i="1"/>
  <c r="S1801" i="1"/>
  <c r="R1385" i="1"/>
  <c r="S1385" i="1"/>
  <c r="S1109" i="1"/>
  <c r="R1109" i="1"/>
  <c r="R1995" i="1"/>
  <c r="S1995" i="1"/>
  <c r="S1261" i="1"/>
  <c r="R1261" i="1"/>
  <c r="R1546" i="1"/>
  <c r="S1546" i="1"/>
  <c r="S850" i="1"/>
  <c r="R850" i="1"/>
  <c r="R851" i="1"/>
  <c r="S851" i="1"/>
  <c r="S1857" i="1"/>
  <c r="R1857" i="1"/>
  <c r="S1741" i="1"/>
  <c r="R1741" i="1"/>
  <c r="R1224" i="1"/>
  <c r="S1224" i="1"/>
  <c r="R660" i="1"/>
  <c r="S660" i="1"/>
  <c r="R954" i="1"/>
  <c r="S954" i="1"/>
  <c r="S1991" i="1"/>
  <c r="R1991" i="1"/>
  <c r="R2526" i="1"/>
  <c r="S2526" i="1"/>
  <c r="R1460" i="1"/>
  <c r="S1460" i="1"/>
  <c r="S2347" i="1"/>
  <c r="R2347" i="1"/>
  <c r="S1914" i="1"/>
  <c r="R1914" i="1"/>
  <c r="R1068" i="1"/>
  <c r="S1068" i="1"/>
  <c r="R2250" i="1"/>
  <c r="S2250" i="1"/>
  <c r="R2387" i="1"/>
  <c r="S2387" i="1"/>
  <c r="R1558" i="1"/>
  <c r="S1558" i="1"/>
  <c r="R1005" i="1"/>
  <c r="S1005" i="1"/>
  <c r="R2462" i="1"/>
  <c r="S2462" i="1"/>
  <c r="R1525" i="1"/>
  <c r="S1525" i="1"/>
  <c r="R1307" i="1"/>
  <c r="S1307" i="1"/>
  <c r="S1427" i="1"/>
  <c r="R1427" i="1"/>
  <c r="R1591" i="1"/>
  <c r="S1591" i="1"/>
  <c r="R1808" i="1"/>
  <c r="S1808" i="1"/>
  <c r="R624" i="1"/>
  <c r="S624" i="1"/>
  <c r="R1344" i="1"/>
  <c r="S1344" i="1"/>
  <c r="S1036" i="1"/>
  <c r="R1036" i="1"/>
  <c r="S2133" i="1"/>
  <c r="R2133" i="1"/>
  <c r="S1023" i="1"/>
  <c r="R1023" i="1"/>
  <c r="R684" i="1"/>
  <c r="S684" i="1"/>
  <c r="S2297" i="1"/>
  <c r="R2297" i="1"/>
  <c r="R2281" i="1"/>
  <c r="S2281" i="1"/>
  <c r="S1724" i="1"/>
  <c r="R1724" i="1"/>
  <c r="R734" i="1"/>
  <c r="S734" i="1"/>
  <c r="R1993" i="1"/>
  <c r="S1993" i="1"/>
  <c r="S2064" i="1"/>
  <c r="R2064" i="1"/>
  <c r="R2008" i="1"/>
  <c r="S2008" i="1"/>
  <c r="S2047" i="1"/>
  <c r="R2047" i="1"/>
  <c r="S2231" i="1"/>
  <c r="R2231" i="1"/>
  <c r="R760" i="1"/>
  <c r="S760" i="1"/>
  <c r="R2140" i="1"/>
  <c r="S2140" i="1"/>
  <c r="S2159" i="1"/>
  <c r="R2159" i="1"/>
  <c r="R1709" i="1"/>
  <c r="S1709" i="1"/>
  <c r="R1540" i="1"/>
  <c r="S1540" i="1"/>
  <c r="R2334" i="1"/>
  <c r="S2334" i="1"/>
  <c r="R2187" i="1"/>
  <c r="S2187" i="1"/>
  <c r="R1541" i="1"/>
  <c r="S1541" i="1"/>
  <c r="R1035" i="1"/>
  <c r="S1035" i="1"/>
  <c r="R642" i="1"/>
  <c r="S642" i="1"/>
  <c r="S1777" i="1"/>
  <c r="R1777" i="1"/>
  <c r="S1100" i="1"/>
  <c r="R1100" i="1"/>
  <c r="S1089" i="1"/>
  <c r="R1089" i="1"/>
  <c r="S1872" i="1"/>
  <c r="R1872" i="1"/>
  <c r="S2296" i="1"/>
  <c r="R2296" i="1"/>
  <c r="R1816" i="1"/>
  <c r="S1816" i="1"/>
  <c r="S980" i="1"/>
  <c r="R980" i="1"/>
  <c r="R1408" i="1"/>
  <c r="S1408" i="1"/>
  <c r="S886" i="1"/>
  <c r="R886" i="1"/>
  <c r="R1935" i="1"/>
  <c r="S1935" i="1"/>
  <c r="S1712" i="1"/>
  <c r="R1712" i="1"/>
  <c r="R1158" i="1"/>
  <c r="S1158" i="1"/>
  <c r="R759" i="1"/>
  <c r="S759" i="1"/>
  <c r="S1030" i="1"/>
  <c r="R1030" i="1"/>
  <c r="S1717" i="1"/>
  <c r="R1717" i="1"/>
  <c r="R2372" i="1"/>
  <c r="S2372" i="1"/>
  <c r="R765" i="1"/>
  <c r="S765" i="1"/>
  <c r="R1875" i="1"/>
  <c r="S1875" i="1"/>
  <c r="R2217" i="1"/>
  <c r="S2217" i="1"/>
  <c r="R1587" i="1"/>
  <c r="S1587" i="1"/>
  <c r="R2088" i="1"/>
  <c r="S2088" i="1"/>
  <c r="S1507" i="1"/>
  <c r="R1507" i="1"/>
  <c r="R1612" i="1"/>
  <c r="S1612" i="1"/>
  <c r="R781" i="1"/>
  <c r="S781" i="1"/>
  <c r="R1502" i="1"/>
  <c r="S1502" i="1"/>
  <c r="R1191" i="1"/>
  <c r="S1191" i="1"/>
  <c r="S2562" i="1"/>
  <c r="R2562" i="1"/>
  <c r="S807" i="1"/>
  <c r="R807" i="1"/>
  <c r="R2308" i="1"/>
  <c r="S2308" i="1"/>
  <c r="R1235" i="1"/>
  <c r="S1235" i="1"/>
  <c r="R1361" i="1"/>
  <c r="S1361" i="1"/>
  <c r="S1347" i="1"/>
  <c r="R1347" i="1"/>
  <c r="S2294" i="1"/>
  <c r="R2294" i="1"/>
  <c r="S1157" i="1"/>
  <c r="R1157" i="1"/>
  <c r="R1332" i="1"/>
  <c r="S1332" i="1"/>
  <c r="R695" i="1"/>
  <c r="S695" i="1"/>
  <c r="R1732" i="1"/>
  <c r="S1732" i="1"/>
  <c r="R1584" i="1"/>
  <c r="S1584" i="1"/>
  <c r="S1963" i="1"/>
  <c r="R1963" i="1"/>
  <c r="S1031" i="1"/>
  <c r="R1031" i="1"/>
  <c r="S1838" i="1"/>
  <c r="R1838" i="1"/>
  <c r="S998" i="1"/>
  <c r="R998" i="1"/>
  <c r="S897" i="1"/>
  <c r="R897" i="1"/>
  <c r="R1685" i="1"/>
  <c r="S1685" i="1"/>
  <c r="R2301" i="1"/>
  <c r="S2301" i="1"/>
  <c r="R1393" i="1"/>
  <c r="S1393" i="1"/>
  <c r="R2319" i="1"/>
  <c r="S2319" i="1"/>
  <c r="S2289" i="1"/>
  <c r="R2289" i="1"/>
  <c r="R2164" i="1"/>
  <c r="S2164" i="1"/>
  <c r="R1806" i="1"/>
  <c r="S1806" i="1"/>
  <c r="R739" i="1"/>
  <c r="S739" i="1"/>
  <c r="R966" i="1"/>
  <c r="S966" i="1"/>
  <c r="R1468" i="1"/>
  <c r="S1468" i="1"/>
  <c r="S2290" i="1"/>
  <c r="R2290" i="1"/>
  <c r="R1366" i="1"/>
  <c r="S1366" i="1"/>
  <c r="R2493" i="1"/>
  <c r="S2493" i="1"/>
  <c r="R1842" i="1"/>
  <c r="S1842" i="1"/>
  <c r="R1894" i="1"/>
  <c r="S1894" i="1"/>
  <c r="S1327" i="1"/>
  <c r="R1327" i="1"/>
  <c r="R2474" i="1"/>
  <c r="S2474" i="1"/>
  <c r="S2040" i="1"/>
  <c r="R2040" i="1"/>
  <c r="S2018" i="1"/>
  <c r="R2018" i="1"/>
  <c r="R1788" i="1"/>
  <c r="S1788" i="1"/>
  <c r="R2295" i="1"/>
  <c r="S2295" i="1"/>
  <c r="S1817" i="1"/>
  <c r="R1817" i="1"/>
  <c r="S1448" i="1"/>
  <c r="R1448" i="1"/>
  <c r="R2170" i="1"/>
  <c r="S2170" i="1"/>
  <c r="S1644" i="1"/>
  <c r="R1644" i="1"/>
  <c r="S1024" i="1"/>
  <c r="R1024" i="1"/>
  <c r="R1552" i="1"/>
  <c r="S1552" i="1"/>
  <c r="R1852" i="1"/>
  <c r="S1852" i="1"/>
  <c r="R1867" i="1"/>
  <c r="S1867" i="1"/>
  <c r="R1499" i="1"/>
  <c r="S1499" i="1"/>
  <c r="S1809" i="1"/>
  <c r="R1809" i="1"/>
  <c r="R2499" i="1"/>
  <c r="S2499" i="1"/>
  <c r="R672" i="1"/>
  <c r="S672" i="1"/>
  <c r="R1159" i="1"/>
  <c r="S1159" i="1"/>
  <c r="R2257" i="1"/>
  <c r="S2257" i="1"/>
  <c r="R715" i="1"/>
  <c r="S715" i="1"/>
  <c r="S2105" i="1"/>
  <c r="R2105" i="1"/>
  <c r="S913" i="1"/>
  <c r="R913" i="1"/>
  <c r="R706" i="1"/>
  <c r="S706" i="1"/>
  <c r="R2366" i="1"/>
  <c r="S2366" i="1"/>
  <c r="R1827" i="1"/>
  <c r="S1827" i="1"/>
  <c r="R2551" i="1"/>
  <c r="S2551" i="1"/>
  <c r="R1360" i="1"/>
  <c r="S1360" i="1"/>
  <c r="S1859" i="1"/>
  <c r="R1859" i="1"/>
  <c r="R2329" i="1"/>
  <c r="S2329" i="1"/>
  <c r="R1446" i="1"/>
  <c r="S1446" i="1"/>
  <c r="R1605" i="1"/>
  <c r="S1605" i="1"/>
  <c r="R1020" i="1"/>
  <c r="S1020" i="1"/>
  <c r="R2355" i="1"/>
  <c r="S2355" i="1"/>
  <c r="S2229" i="1"/>
  <c r="R2229" i="1"/>
  <c r="S909" i="1"/>
  <c r="R909" i="1"/>
  <c r="S665" i="1"/>
  <c r="R665" i="1"/>
  <c r="R1804" i="1"/>
  <c r="S1804" i="1"/>
  <c r="R2205" i="1"/>
  <c r="S2205" i="1"/>
  <c r="R2332" i="1"/>
  <c r="S2332" i="1"/>
  <c r="S1899" i="1"/>
  <c r="R1899" i="1"/>
  <c r="R1298" i="1"/>
  <c r="S1298" i="1"/>
  <c r="R1729" i="1"/>
  <c r="S1729" i="1"/>
  <c r="S1308" i="1"/>
  <c r="R1308" i="1"/>
  <c r="R2241" i="1"/>
  <c r="S2241" i="1"/>
  <c r="S1593" i="1"/>
  <c r="R1593" i="1"/>
  <c r="S1387" i="1"/>
  <c r="R1387" i="1"/>
  <c r="S1785" i="1"/>
  <c r="R1785" i="1"/>
  <c r="R1349" i="1"/>
  <c r="S1349" i="1"/>
  <c r="R917" i="1"/>
  <c r="S917" i="1"/>
  <c r="S1633" i="1"/>
  <c r="R1633" i="1"/>
  <c r="R2470" i="1"/>
  <c r="S2470" i="1"/>
  <c r="R1173" i="1"/>
  <c r="S1173" i="1"/>
  <c r="R2121" i="1"/>
  <c r="S2121" i="1"/>
  <c r="R1671" i="1"/>
  <c r="S1671" i="1"/>
  <c r="R724" i="1"/>
  <c r="S724" i="1"/>
  <c r="S2388" i="1"/>
  <c r="R2388" i="1"/>
  <c r="S2184" i="1"/>
  <c r="R2184" i="1"/>
  <c r="S1526" i="1"/>
  <c r="R1526" i="1"/>
  <c r="R1451" i="1"/>
  <c r="S1451" i="1"/>
  <c r="R1305" i="1"/>
  <c r="S1305" i="1"/>
  <c r="S2265" i="1"/>
  <c r="R2265" i="1"/>
  <c r="S1878" i="1"/>
  <c r="R1878" i="1"/>
  <c r="S1572" i="1"/>
  <c r="R1572" i="1"/>
  <c r="S1901" i="1"/>
  <c r="R1901" i="1"/>
  <c r="R1105" i="1"/>
  <c r="S1105" i="1"/>
  <c r="S1973" i="1"/>
  <c r="R1973" i="1"/>
  <c r="R1193" i="1"/>
  <c r="S1193" i="1"/>
  <c r="R1803" i="1"/>
  <c r="S1803" i="1"/>
  <c r="S896" i="1"/>
  <c r="R896" i="1"/>
  <c r="S1826" i="1"/>
  <c r="R1826" i="1"/>
  <c r="R1757" i="1"/>
  <c r="S1757" i="1"/>
  <c r="S1108" i="1"/>
  <c r="R1108" i="1"/>
  <c r="S1711" i="1"/>
  <c r="R1711" i="1"/>
  <c r="R1731" i="1"/>
  <c r="S1731" i="1"/>
  <c r="R1592" i="1"/>
  <c r="S1592" i="1"/>
  <c r="R2575" i="1"/>
  <c r="S2575" i="1"/>
  <c r="R1124" i="1"/>
  <c r="S1124" i="1"/>
  <c r="S2221" i="1"/>
  <c r="R2221" i="1"/>
  <c r="R819" i="1"/>
  <c r="S819" i="1"/>
  <c r="R1650" i="1"/>
  <c r="S1650" i="1"/>
  <c r="S2419" i="1"/>
  <c r="R2419" i="1"/>
  <c r="R1342" i="1"/>
  <c r="S1342" i="1"/>
  <c r="R1259" i="1"/>
  <c r="S1259" i="1"/>
  <c r="R951" i="1"/>
  <c r="S951" i="1"/>
  <c r="R1092" i="1"/>
  <c r="S1092" i="1"/>
  <c r="S2087" i="1"/>
  <c r="R2087" i="1"/>
  <c r="R1666" i="1"/>
  <c r="S1666" i="1"/>
  <c r="R2577" i="1"/>
  <c r="S2577" i="1"/>
  <c r="R1167" i="1"/>
  <c r="S1167" i="1"/>
  <c r="S2015" i="1"/>
  <c r="R2015" i="1"/>
  <c r="R1227" i="1"/>
  <c r="S1227" i="1"/>
  <c r="S2602" i="1"/>
  <c r="R2602" i="1"/>
  <c r="R1874" i="1"/>
  <c r="S1874" i="1"/>
  <c r="S2066" i="1"/>
  <c r="R2066" i="1"/>
  <c r="R999" i="1"/>
  <c r="S999" i="1"/>
  <c r="R2416" i="1"/>
  <c r="S2416" i="1"/>
  <c r="S1550" i="1"/>
  <c r="R1550" i="1"/>
  <c r="R1945" i="1"/>
  <c r="S1945" i="1"/>
  <c r="S1127" i="1"/>
  <c r="R1127" i="1"/>
  <c r="R1306" i="1"/>
  <c r="S1306" i="1"/>
  <c r="S2337" i="1"/>
  <c r="R2337" i="1"/>
  <c r="R2097" i="1"/>
  <c r="S2097" i="1"/>
  <c r="R2581" i="1"/>
  <c r="S2581" i="1"/>
  <c r="R1438" i="1"/>
  <c r="S1438" i="1"/>
  <c r="S1506" i="1"/>
  <c r="R1506" i="1"/>
  <c r="S2045" i="1"/>
  <c r="R2045" i="1"/>
  <c r="R2059" i="1"/>
  <c r="S2059" i="1"/>
  <c r="S766" i="1"/>
  <c r="R766" i="1"/>
  <c r="S2485" i="1"/>
  <c r="R2485" i="1"/>
  <c r="R1274" i="1"/>
  <c r="S1274" i="1"/>
  <c r="S2021" i="1"/>
  <c r="R2021" i="1"/>
  <c r="S2220" i="1"/>
  <c r="R2220" i="1"/>
  <c r="R1996" i="1"/>
  <c r="S1996" i="1"/>
  <c r="S2247" i="1"/>
  <c r="R2247" i="1"/>
  <c r="R2487" i="1"/>
  <c r="S2487" i="1"/>
  <c r="R1465" i="1"/>
  <c r="S1465" i="1"/>
  <c r="R1846" i="1"/>
  <c r="S1846" i="1"/>
  <c r="R1823" i="1"/>
  <c r="S1823" i="1"/>
  <c r="R1428" i="1"/>
  <c r="S1428" i="1"/>
  <c r="S856" i="1"/>
  <c r="R856" i="1"/>
  <c r="R612" i="1"/>
  <c r="S612" i="1"/>
  <c r="R1337" i="1"/>
  <c r="S1337" i="1"/>
  <c r="R644" i="1"/>
  <c r="S644" i="1"/>
  <c r="R2341" i="1"/>
  <c r="S2341" i="1"/>
  <c r="S779" i="1"/>
  <c r="R779" i="1"/>
  <c r="R2302" i="1"/>
  <c r="S2302" i="1"/>
  <c r="R2497" i="1"/>
  <c r="S2497" i="1"/>
  <c r="R1854" i="1"/>
  <c r="S1854" i="1"/>
  <c r="S2531" i="1"/>
  <c r="R2531" i="1"/>
  <c r="S2028" i="1"/>
  <c r="R2028" i="1"/>
  <c r="R682" i="1"/>
  <c r="S682" i="1"/>
  <c r="R1498" i="1"/>
  <c r="S1498" i="1"/>
  <c r="R776" i="1"/>
  <c r="S776" i="1"/>
  <c r="R1373" i="1"/>
  <c r="S1373" i="1"/>
  <c r="S671" i="1"/>
  <c r="R671" i="1"/>
  <c r="R2573" i="1"/>
  <c r="S2573" i="1"/>
  <c r="R811" i="1"/>
  <c r="S811" i="1"/>
  <c r="R2449" i="1"/>
  <c r="S2449" i="1"/>
  <c r="R1560" i="1"/>
  <c r="S1560" i="1"/>
  <c r="R1130" i="1"/>
  <c r="S1130" i="1"/>
  <c r="S1484" i="1"/>
  <c r="R1484" i="1"/>
  <c r="S2051" i="1"/>
  <c r="R2051" i="1"/>
  <c r="S1938" i="1"/>
  <c r="R1938" i="1"/>
  <c r="R1137" i="1"/>
  <c r="S1137" i="1"/>
  <c r="S2447" i="1"/>
  <c r="R2447" i="1"/>
  <c r="R1480" i="1"/>
  <c r="S1480" i="1"/>
  <c r="R1564" i="1"/>
  <c r="S1564" i="1"/>
  <c r="R1975" i="1"/>
  <c r="S1975" i="1"/>
  <c r="R704" i="1"/>
  <c r="S704" i="1"/>
  <c r="R2112" i="1"/>
  <c r="S2112" i="1"/>
  <c r="R2073" i="1"/>
  <c r="S2073" i="1"/>
  <c r="R895" i="1"/>
  <c r="S895" i="1"/>
  <c r="R1738" i="1"/>
  <c r="S1738" i="1"/>
  <c r="R1496" i="1"/>
  <c r="S1496" i="1"/>
  <c r="R1784" i="1"/>
  <c r="S1784" i="1"/>
  <c r="S603" i="1"/>
  <c r="R603" i="1"/>
  <c r="R2580" i="1"/>
  <c r="S2580" i="1"/>
  <c r="R1568" i="1"/>
  <c r="S1568" i="1"/>
  <c r="S1459" i="1"/>
  <c r="R1459" i="1"/>
  <c r="S1457" i="1"/>
  <c r="R1457" i="1"/>
  <c r="R1772" i="1"/>
  <c r="S1772" i="1"/>
  <c r="R864" i="1"/>
  <c r="S864" i="1"/>
  <c r="R1615" i="1"/>
  <c r="S1615" i="1"/>
  <c r="R2392" i="1"/>
  <c r="S2392" i="1"/>
  <c r="S2412" i="1"/>
  <c r="R2412" i="1"/>
  <c r="R945" i="1"/>
  <c r="S945" i="1"/>
  <c r="S1839" i="1"/>
  <c r="R1839" i="1"/>
  <c r="R1589" i="1"/>
  <c r="S1589" i="1"/>
  <c r="R1309" i="1"/>
  <c r="S1309" i="1"/>
  <c r="S2435" i="1"/>
  <c r="R2435" i="1"/>
  <c r="R1780" i="1"/>
  <c r="S1780" i="1"/>
  <c r="R637" i="1"/>
  <c r="S637" i="1"/>
  <c r="S2177" i="1"/>
  <c r="R2177" i="1"/>
  <c r="R1166" i="1"/>
  <c r="S1166" i="1"/>
  <c r="R2017" i="1"/>
  <c r="S2017" i="1"/>
  <c r="R1853" i="1"/>
  <c r="S1853" i="1"/>
  <c r="R2458" i="1"/>
  <c r="S2458" i="1"/>
  <c r="S1704" i="1"/>
  <c r="R1704" i="1"/>
  <c r="R720" i="1"/>
  <c r="S720" i="1"/>
  <c r="S1787" i="1"/>
  <c r="R1787" i="1"/>
  <c r="R710" i="1"/>
  <c r="S710" i="1"/>
  <c r="S1680" i="1"/>
  <c r="R1680" i="1"/>
  <c r="S1333" i="1"/>
  <c r="R1333" i="1"/>
  <c r="R1187" i="1"/>
  <c r="S1187" i="1"/>
  <c r="S2175" i="1"/>
  <c r="R2175" i="1"/>
  <c r="R2600" i="1"/>
  <c r="S2600" i="1"/>
  <c r="S2197" i="1"/>
  <c r="R2197" i="1"/>
  <c r="R1115" i="1"/>
  <c r="S1115" i="1"/>
  <c r="R2169" i="1"/>
  <c r="S2169" i="1"/>
  <c r="R2282" i="1"/>
  <c r="S2282" i="1"/>
  <c r="R2190" i="1"/>
  <c r="S2190" i="1"/>
  <c r="S2561" i="1"/>
  <c r="R2561" i="1"/>
  <c r="S722" i="1"/>
  <c r="R722" i="1"/>
  <c r="R1667" i="1"/>
  <c r="S1667" i="1"/>
  <c r="S2056" i="1"/>
  <c r="R2056" i="1"/>
  <c r="R1296" i="1"/>
  <c r="S1296" i="1"/>
  <c r="R1426" i="1"/>
  <c r="S1426" i="1"/>
  <c r="R924" i="1"/>
  <c r="S924" i="1"/>
  <c r="R1443" i="1"/>
  <c r="S1443" i="1"/>
  <c r="R1418" i="1"/>
  <c r="S1418" i="1"/>
  <c r="S946" i="1"/>
  <c r="R946" i="1"/>
  <c r="S1924" i="1"/>
  <c r="R1924" i="1"/>
  <c r="R693" i="1"/>
  <c r="S693" i="1"/>
  <c r="S1185" i="1"/>
  <c r="R1185" i="1"/>
  <c r="S1607" i="1"/>
  <c r="R1607" i="1"/>
  <c r="S2142" i="1"/>
  <c r="R2142" i="1"/>
  <c r="R1504" i="1"/>
  <c r="S1504" i="1"/>
  <c r="R1315" i="1"/>
  <c r="S1315" i="1"/>
  <c r="R1107" i="1"/>
  <c r="S1107" i="1"/>
  <c r="R669" i="1"/>
  <c r="S669" i="1"/>
  <c r="S2249" i="1"/>
  <c r="R2249" i="1"/>
  <c r="R1375" i="1"/>
  <c r="S1375" i="1"/>
  <c r="R645" i="1"/>
  <c r="S645" i="1"/>
  <c r="R2370" i="1"/>
  <c r="S2370" i="1"/>
  <c r="S1907" i="1"/>
  <c r="R1907" i="1"/>
  <c r="S1646" i="1"/>
  <c r="R1646" i="1"/>
  <c r="R2312" i="1"/>
  <c r="S2312" i="1"/>
  <c r="R788" i="1"/>
  <c r="S788" i="1"/>
  <c r="R1266" i="1"/>
  <c r="S1266" i="1"/>
  <c r="S2085" i="1"/>
  <c r="R2085" i="1"/>
  <c r="R1466" i="1"/>
  <c r="S1466" i="1"/>
  <c r="R1386" i="1"/>
  <c r="S1386" i="1"/>
  <c r="S615" i="1"/>
  <c r="R615" i="1"/>
  <c r="R754" i="1"/>
  <c r="S754" i="1"/>
  <c r="S1940" i="1"/>
  <c r="R1940" i="1"/>
  <c r="S1111" i="1"/>
  <c r="R1111" i="1"/>
  <c r="R1374" i="1"/>
  <c r="S1374" i="1"/>
  <c r="R2436" i="1"/>
  <c r="S2436" i="1"/>
  <c r="R1948" i="1"/>
  <c r="S1948" i="1"/>
  <c r="R608" i="1"/>
  <c r="S608" i="1"/>
  <c r="S1715" i="1"/>
  <c r="R1715" i="1"/>
  <c r="R2330" i="1"/>
  <c r="S2330" i="1"/>
  <c r="R2345" i="1"/>
  <c r="S2345" i="1"/>
  <c r="R1452" i="1"/>
  <c r="S1452" i="1"/>
  <c r="R1008" i="1"/>
  <c r="S1008" i="1"/>
  <c r="S2031" i="1"/>
  <c r="R2031" i="1"/>
  <c r="R1556" i="1"/>
  <c r="S1556" i="1"/>
  <c r="R1580" i="1"/>
  <c r="S1580" i="1"/>
  <c r="S1487" i="1"/>
  <c r="R1487" i="1"/>
  <c r="R1689" i="1"/>
  <c r="S1689" i="1"/>
  <c r="R2174" i="1"/>
  <c r="S2174" i="1"/>
  <c r="S830" i="1"/>
  <c r="R830" i="1"/>
  <c r="R1116" i="1"/>
  <c r="S1116" i="1"/>
  <c r="R835" i="1"/>
  <c r="S835" i="1"/>
  <c r="R2585" i="1"/>
  <c r="S2585" i="1"/>
  <c r="S2171" i="1"/>
  <c r="R2171" i="1"/>
  <c r="S892" i="1"/>
  <c r="R892" i="1"/>
  <c r="R1523" i="1"/>
  <c r="S1523" i="1"/>
  <c r="R1029" i="1"/>
  <c r="S1029" i="1"/>
  <c r="S1194" i="1"/>
  <c r="R1194" i="1"/>
  <c r="S787" i="1"/>
  <c r="R787" i="1"/>
  <c r="R804" i="1"/>
  <c r="S804" i="1"/>
  <c r="R2467" i="1"/>
  <c r="S2467" i="1"/>
  <c r="R2391" i="1"/>
  <c r="S2391" i="1"/>
  <c r="R1518" i="1"/>
  <c r="S1518" i="1"/>
  <c r="R2505" i="1"/>
  <c r="S2505" i="1"/>
  <c r="R1763" i="1"/>
  <c r="S1763" i="1"/>
  <c r="S839" i="1"/>
  <c r="R839" i="1"/>
  <c r="S2163" i="1"/>
  <c r="R2163" i="1"/>
  <c r="R1578" i="1"/>
  <c r="S1578" i="1"/>
  <c r="R1382" i="1"/>
  <c r="S1382" i="1"/>
  <c r="S2043" i="1"/>
  <c r="R2043" i="1"/>
  <c r="S854" i="1"/>
  <c r="R854" i="1"/>
  <c r="S2116" i="1"/>
  <c r="R2116" i="1"/>
  <c r="S2494" i="1"/>
  <c r="R2494" i="1"/>
  <c r="R2415" i="1"/>
  <c r="S2415" i="1"/>
  <c r="R2595" i="1"/>
  <c r="S2595" i="1"/>
  <c r="S2481" i="1"/>
  <c r="R2481" i="1"/>
  <c r="S2489" i="1"/>
  <c r="R2489" i="1"/>
  <c r="R1594" i="1"/>
  <c r="S1594" i="1"/>
  <c r="R2322" i="1"/>
  <c r="S2322" i="1"/>
  <c r="R1515" i="1"/>
  <c r="S1515" i="1"/>
  <c r="S2235" i="1"/>
  <c r="R2235" i="1"/>
  <c r="R1661" i="1"/>
  <c r="S1661" i="1"/>
  <c r="R962" i="1"/>
  <c r="S962" i="1"/>
  <c r="S1047" i="1"/>
  <c r="R1047" i="1"/>
  <c r="S1977" i="1"/>
  <c r="R1977" i="1"/>
  <c r="S1268" i="1"/>
  <c r="R1268" i="1"/>
  <c r="R694" i="1"/>
  <c r="S694" i="1"/>
  <c r="R744" i="1"/>
  <c r="S744" i="1"/>
  <c r="R1957" i="1"/>
  <c r="S1957" i="1"/>
  <c r="R2433" i="1"/>
  <c r="S2433" i="1"/>
  <c r="R1136" i="1"/>
  <c r="S1136" i="1"/>
  <c r="R1318" i="1"/>
  <c r="S1318" i="1"/>
  <c r="S2109" i="1"/>
  <c r="R2109" i="1"/>
  <c r="R834" i="1"/>
  <c r="S834" i="1"/>
  <c r="S970" i="1"/>
  <c r="R970" i="1"/>
  <c r="S936" i="1"/>
  <c r="R936" i="1"/>
  <c r="S2211" i="1"/>
  <c r="R2211" i="1"/>
  <c r="R747" i="1"/>
  <c r="S747" i="1"/>
  <c r="R1348" i="1"/>
  <c r="S1348" i="1"/>
  <c r="S717" i="1"/>
  <c r="R717" i="1"/>
  <c r="R810" i="1"/>
  <c r="S810" i="1"/>
  <c r="S2135" i="1"/>
  <c r="R2135" i="1"/>
  <c r="R1181" i="1"/>
  <c r="S1181" i="1"/>
  <c r="S1247" i="1"/>
  <c r="R1247" i="1"/>
  <c r="S873" i="1"/>
  <c r="R873" i="1"/>
  <c r="R1255" i="1"/>
  <c r="S1255" i="1"/>
  <c r="R1678" i="1"/>
  <c r="S1678" i="1"/>
  <c r="S2093" i="1"/>
  <c r="R2093" i="1"/>
  <c r="R2357" i="1"/>
  <c r="S2357" i="1"/>
  <c r="R1722" i="1"/>
  <c r="S1722" i="1"/>
  <c r="R652" i="1"/>
  <c r="S652" i="1"/>
  <c r="S696" i="1"/>
  <c r="R696" i="1"/>
  <c r="R1263" i="1"/>
  <c r="S1263" i="1"/>
  <c r="R2262" i="1"/>
  <c r="S2262" i="1"/>
  <c r="R1509" i="1"/>
  <c r="S1509" i="1"/>
  <c r="R1101" i="1"/>
  <c r="S1101" i="1"/>
  <c r="R2525" i="1"/>
  <c r="S2525" i="1"/>
  <c r="S2361" i="1"/>
  <c r="R2361" i="1"/>
  <c r="R2127" i="1"/>
  <c r="S2127" i="1"/>
  <c r="S2520" i="1"/>
  <c r="R2520" i="1"/>
  <c r="S1677" i="1"/>
  <c r="R1677" i="1"/>
  <c r="R2245" i="1"/>
  <c r="S2245" i="1"/>
  <c r="S1992" i="1"/>
  <c r="R1992" i="1"/>
  <c r="S2199" i="1"/>
  <c r="R2199" i="1"/>
  <c r="R1059" i="1"/>
  <c r="S1059" i="1"/>
  <c r="R2513" i="1"/>
  <c r="S2513" i="1"/>
  <c r="R728" i="1"/>
  <c r="S728" i="1"/>
  <c r="R979" i="1"/>
  <c r="S979" i="1"/>
  <c r="S2397" i="1"/>
  <c r="R2397" i="1"/>
  <c r="R2477" i="1"/>
  <c r="S2477" i="1"/>
  <c r="R2091" i="1"/>
  <c r="S2091" i="1"/>
  <c r="R1414" i="1"/>
  <c r="S1414" i="1"/>
  <c r="S1084" i="1"/>
  <c r="R1084" i="1"/>
  <c r="R1946" i="1"/>
  <c r="S1946" i="1"/>
  <c r="R1250" i="1"/>
  <c r="S1250" i="1"/>
  <c r="S796" i="1"/>
  <c r="R796" i="1"/>
  <c r="S2310" i="1"/>
  <c r="R2310" i="1"/>
  <c r="R1367" i="1"/>
  <c r="S1367" i="1"/>
  <c r="R1143" i="1"/>
  <c r="S1143" i="1"/>
  <c r="R885" i="1"/>
  <c r="S885" i="1"/>
  <c r="R2326" i="1"/>
  <c r="S2326" i="1"/>
  <c r="R1196" i="1"/>
  <c r="S1196" i="1"/>
  <c r="R655" i="1"/>
  <c r="S655" i="1"/>
  <c r="R1478" i="1"/>
  <c r="S1478" i="1"/>
  <c r="R1916" i="1"/>
  <c r="S1916" i="1"/>
  <c r="R1091" i="1"/>
  <c r="S1091" i="1"/>
  <c r="R1701" i="1"/>
  <c r="S1701" i="1"/>
  <c r="R2530" i="1"/>
  <c r="S2530" i="1"/>
  <c r="R1203" i="1"/>
  <c r="S1203" i="1"/>
  <c r="R1735" i="1"/>
  <c r="S1735" i="1"/>
  <c r="S1868" i="1"/>
  <c r="R1868" i="1"/>
  <c r="R1285" i="1"/>
  <c r="S1285" i="1"/>
  <c r="R1865" i="1"/>
  <c r="S1865" i="1"/>
  <c r="S1200" i="1"/>
  <c r="R1200" i="1"/>
  <c r="R2437" i="1"/>
  <c r="S2437" i="1"/>
  <c r="R1251" i="1"/>
  <c r="S1251" i="1"/>
  <c r="S1441" i="1"/>
  <c r="R1441" i="1"/>
  <c r="R2143" i="1"/>
  <c r="S2143" i="1"/>
  <c r="R1510" i="1"/>
  <c r="S1510" i="1"/>
  <c r="R1279" i="1"/>
  <c r="S1279" i="1"/>
  <c r="R2418" i="1"/>
  <c r="S2418" i="1"/>
  <c r="S2428" i="1"/>
  <c r="R2428" i="1"/>
  <c r="S1275" i="1"/>
  <c r="R1275" i="1"/>
  <c r="R1002" i="1"/>
  <c r="S1002" i="1"/>
  <c r="R657" i="1"/>
  <c r="S657" i="1"/>
  <c r="R1122" i="1"/>
  <c r="S1122" i="1"/>
  <c r="R1450" i="1"/>
  <c r="S1450" i="1"/>
  <c r="S845" i="1"/>
  <c r="R845" i="1"/>
  <c r="S1767" i="1"/>
  <c r="R1767" i="1"/>
  <c r="S1698" i="1"/>
  <c r="R1698" i="1"/>
  <c r="R1475" i="1"/>
  <c r="S1475" i="1"/>
  <c r="R2570" i="1"/>
  <c r="S2570" i="1"/>
  <c r="S1758" i="1"/>
  <c r="R1758" i="1"/>
  <c r="R2393" i="1"/>
  <c r="S2393" i="1"/>
  <c r="R1794" i="1"/>
  <c r="S1794" i="1"/>
  <c r="R1699" i="1"/>
  <c r="S1699" i="1"/>
  <c r="S983" i="1"/>
  <c r="R983" i="1"/>
  <c r="R1710" i="1"/>
  <c r="S1710" i="1"/>
  <c r="R1150" i="1"/>
  <c r="S1150" i="1"/>
  <c r="R1120" i="1"/>
  <c r="S1120" i="1"/>
  <c r="R1135" i="1"/>
  <c r="S1135" i="1"/>
  <c r="R674" i="1"/>
  <c r="S674" i="1"/>
  <c r="S1533" i="1"/>
  <c r="R1533" i="1"/>
  <c r="R1603" i="1"/>
  <c r="S1603" i="1"/>
  <c r="R1171" i="1"/>
  <c r="S1171" i="1"/>
  <c r="R1538" i="1"/>
  <c r="S1538" i="1"/>
  <c r="R1179" i="1"/>
  <c r="S1179" i="1"/>
  <c r="R758" i="1"/>
  <c r="S758" i="1"/>
  <c r="R2348" i="1"/>
  <c r="S2348" i="1"/>
  <c r="S2457" i="1"/>
  <c r="R2457" i="1"/>
  <c r="S2090" i="1"/>
  <c r="R2090" i="1"/>
  <c r="S1070" i="1"/>
  <c r="R1070" i="1"/>
  <c r="R604" i="1"/>
  <c r="S604" i="1"/>
  <c r="R1077" i="1"/>
  <c r="S1077" i="1"/>
  <c r="R1098" i="1"/>
  <c r="S1098" i="1"/>
  <c r="S2192" i="1"/>
  <c r="R2192" i="1"/>
  <c r="R1807" i="1"/>
  <c r="S1807" i="1"/>
  <c r="R842" i="1"/>
  <c r="S842" i="1"/>
  <c r="S1766" i="1"/>
  <c r="R1766" i="1"/>
  <c r="S1057" i="1"/>
  <c r="R1057" i="1"/>
  <c r="R2353" i="1"/>
  <c r="S2353" i="1"/>
  <c r="R2259" i="1"/>
  <c r="S2259" i="1"/>
  <c r="R960" i="1"/>
  <c r="S960" i="1"/>
  <c r="R1989" i="1"/>
  <c r="S1989" i="1"/>
  <c r="R1726" i="1"/>
  <c r="S1726" i="1"/>
  <c r="S625" i="1"/>
  <c r="R625" i="1"/>
  <c r="R1981" i="1"/>
  <c r="S1981" i="1"/>
  <c r="R927" i="1"/>
  <c r="S927" i="1"/>
  <c r="R2314" i="1"/>
  <c r="S2314" i="1"/>
  <c r="R1974" i="1"/>
  <c r="S1974" i="1"/>
  <c r="R1380" i="1"/>
  <c r="S1380" i="1"/>
  <c r="S1620" i="1"/>
  <c r="R1620" i="1"/>
  <c r="S1176" i="1"/>
  <c r="R1176" i="1"/>
  <c r="R1160" i="1"/>
  <c r="S1160" i="1"/>
  <c r="R768" i="1"/>
  <c r="S768" i="1"/>
  <c r="S1638" i="1"/>
  <c r="R1638" i="1"/>
  <c r="S2079" i="1"/>
  <c r="R2079" i="1"/>
  <c r="S1083" i="1"/>
  <c r="R1083" i="1"/>
  <c r="R2432" i="1"/>
  <c r="S2432" i="1"/>
  <c r="R1713" i="1"/>
  <c r="S1713" i="1"/>
  <c r="R2446" i="1"/>
  <c r="S2446" i="1"/>
  <c r="R2006" i="1"/>
  <c r="S2006" i="1"/>
  <c r="S2027" i="1"/>
  <c r="R2027" i="1"/>
  <c r="R723" i="1"/>
  <c r="S723" i="1"/>
  <c r="R1721" i="1"/>
  <c r="S1721" i="1"/>
  <c r="R1489" i="1"/>
  <c r="S1489" i="1"/>
  <c r="R2176" i="1"/>
  <c r="S2176" i="1"/>
  <c r="R1534" i="1"/>
  <c r="S1534" i="1"/>
  <c r="R673" i="1"/>
  <c r="S673" i="1"/>
  <c r="R616" i="1"/>
  <c r="S616" i="1"/>
  <c r="S1841" i="1"/>
  <c r="R1841" i="1"/>
  <c r="S952" i="1"/>
  <c r="R952" i="1"/>
  <c r="S2519" i="1"/>
  <c r="R2519" i="1"/>
  <c r="R1390" i="1"/>
  <c r="S1390" i="1"/>
  <c r="S846" i="1"/>
  <c r="R846" i="1"/>
  <c r="R2283" i="1"/>
  <c r="S2283" i="1"/>
  <c r="S2178" i="1"/>
  <c r="R2178" i="1"/>
  <c r="R821" i="1"/>
  <c r="S821" i="1"/>
  <c r="R2403" i="1"/>
  <c r="S2403" i="1"/>
  <c r="S1539" i="1"/>
  <c r="R1539" i="1"/>
  <c r="R2468" i="1"/>
  <c r="S2468" i="1"/>
  <c r="R2256" i="1"/>
  <c r="S2256" i="1"/>
  <c r="R705" i="1"/>
  <c r="S705" i="1"/>
  <c r="S988" i="1"/>
  <c r="R988" i="1"/>
  <c r="S1925" i="1"/>
  <c r="R1925" i="1"/>
  <c r="S2315" i="1"/>
  <c r="R2315" i="1"/>
  <c r="R2151" i="1"/>
  <c r="S2151" i="1"/>
  <c r="R1277" i="1"/>
  <c r="S1277" i="1"/>
  <c r="R1273" i="1"/>
  <c r="S1273" i="1"/>
  <c r="R648" i="1"/>
  <c r="S648" i="1"/>
  <c r="S1639" i="1"/>
  <c r="R1639" i="1"/>
  <c r="S1477" i="1"/>
  <c r="R1477" i="1"/>
  <c r="R1045" i="1"/>
  <c r="S1045" i="1"/>
  <c r="R1001" i="1"/>
  <c r="S1001" i="1"/>
  <c r="R2202" i="1"/>
  <c r="S2202" i="1"/>
  <c r="R1688" i="1"/>
  <c r="S1688" i="1"/>
  <c r="R948" i="1"/>
  <c r="S948" i="1"/>
  <c r="S2321" i="1"/>
  <c r="R2321" i="1"/>
  <c r="R888" i="1"/>
  <c r="S888" i="1"/>
  <c r="R1773" i="1"/>
  <c r="S1773" i="1"/>
  <c r="R2344" i="1"/>
  <c r="S2344" i="1"/>
  <c r="R920" i="1"/>
  <c r="S920" i="1"/>
  <c r="S2496" i="1"/>
  <c r="R2496" i="1"/>
  <c r="R2578" i="1"/>
  <c r="S2578" i="1"/>
  <c r="R628" i="1"/>
  <c r="S628" i="1"/>
  <c r="R1532" i="1"/>
  <c r="S1532" i="1"/>
  <c r="R1879" i="1"/>
  <c r="S1879" i="1"/>
  <c r="R2379" i="1"/>
  <c r="S2379" i="1"/>
  <c r="R1210" i="1"/>
  <c r="S1210" i="1"/>
  <c r="R1748" i="1"/>
  <c r="S1748" i="1"/>
  <c r="S1449" i="1"/>
  <c r="R1449" i="1"/>
  <c r="R725" i="1"/>
  <c r="S725" i="1"/>
  <c r="R1988" i="1"/>
  <c r="S1988" i="1"/>
  <c r="S2152" i="1"/>
  <c r="R2152" i="1"/>
  <c r="R1479" i="1"/>
  <c r="S1479" i="1"/>
  <c r="R1891" i="1"/>
  <c r="S1891" i="1"/>
  <c r="R938" i="1"/>
  <c r="S938" i="1"/>
  <c r="R1467" i="1"/>
  <c r="S1467" i="1"/>
  <c r="R709" i="1"/>
  <c r="S709" i="1"/>
  <c r="R1559" i="1"/>
  <c r="S1559" i="1"/>
  <c r="R2358" i="1"/>
  <c r="S2358" i="1"/>
  <c r="R1674" i="1"/>
  <c r="S1674" i="1"/>
  <c r="S782" i="1"/>
  <c r="R782" i="1"/>
  <c r="R2354" i="1"/>
  <c r="S2354" i="1"/>
  <c r="R1551" i="1"/>
  <c r="S1551" i="1"/>
  <c r="S2219" i="1"/>
  <c r="R2219" i="1"/>
  <c r="R1286" i="1"/>
  <c r="S1286" i="1"/>
  <c r="S1114" i="1"/>
  <c r="R1114" i="1"/>
  <c r="S1052" i="1"/>
  <c r="R1052" i="1"/>
  <c r="R1141" i="1"/>
  <c r="S1141" i="1"/>
  <c r="R1765" i="1"/>
  <c r="S1765" i="1"/>
  <c r="R2339" i="1"/>
  <c r="S2339" i="1"/>
  <c r="R1640" i="1"/>
  <c r="S1640" i="1"/>
  <c r="S1943" i="1"/>
  <c r="R1943" i="1"/>
  <c r="R664" i="1"/>
  <c r="S664" i="1"/>
  <c r="S1011" i="1"/>
  <c r="R1011" i="1"/>
  <c r="R1576" i="1"/>
  <c r="S1576" i="1"/>
  <c r="R1648" i="1"/>
  <c r="S1648" i="1"/>
  <c r="R1915" i="1"/>
  <c r="S1915" i="1"/>
  <c r="R621" i="1"/>
  <c r="S621" i="1"/>
  <c r="R2338" i="1"/>
  <c r="S2338" i="1"/>
  <c r="R1588" i="1"/>
  <c r="S1588" i="1"/>
  <c r="R863" i="1"/>
  <c r="S863" i="1"/>
  <c r="R1363" i="1"/>
  <c r="S1363" i="1"/>
  <c r="R2254" i="1"/>
  <c r="S2254" i="1"/>
  <c r="S651" i="1"/>
  <c r="R651" i="1"/>
  <c r="R2508" i="1"/>
  <c r="S2508" i="1"/>
  <c r="S2010" i="1"/>
  <c r="R2010" i="1"/>
  <c r="R1820" i="1"/>
  <c r="S1820" i="1"/>
  <c r="R1503" i="1"/>
  <c r="S1503" i="1"/>
  <c r="R1686" i="1"/>
  <c r="S1686" i="1"/>
  <c r="R891" i="1"/>
  <c r="S891" i="1"/>
  <c r="R1439" i="1"/>
  <c r="S1439" i="1"/>
  <c r="R996" i="1"/>
  <c r="S996" i="1"/>
  <c r="S939" i="1"/>
  <c r="R939" i="1"/>
  <c r="R1195" i="1"/>
  <c r="S1195" i="1"/>
  <c r="R2139" i="1"/>
  <c r="S2139" i="1"/>
  <c r="R1149" i="1"/>
  <c r="S1149" i="1"/>
  <c r="R1075" i="1"/>
  <c r="S1075" i="1"/>
  <c r="R1631" i="1"/>
  <c r="S1631" i="1"/>
  <c r="S1746" i="1"/>
  <c r="R1746" i="1"/>
  <c r="R2560" i="1"/>
  <c r="S2560" i="1"/>
  <c r="S825" i="1"/>
  <c r="R825" i="1"/>
  <c r="R1978" i="1"/>
  <c r="S1978" i="1"/>
  <c r="R1359" i="1"/>
  <c r="S1359" i="1"/>
  <c r="S1495" i="1"/>
  <c r="R1495" i="1"/>
  <c r="S2244" i="1"/>
  <c r="R2244" i="1"/>
  <c r="R1669" i="1"/>
  <c r="S1669" i="1"/>
  <c r="S1376" i="1"/>
  <c r="R1376" i="1"/>
  <c r="S826" i="1"/>
  <c r="R826" i="1"/>
  <c r="R1201" i="1"/>
  <c r="S1201" i="1"/>
  <c r="R2400" i="1"/>
  <c r="S2400" i="1"/>
  <c r="S1596" i="1"/>
  <c r="R1596" i="1"/>
  <c r="S1740" i="1"/>
  <c r="R1740" i="1"/>
  <c r="S1017" i="1"/>
  <c r="R1017" i="1"/>
  <c r="R1050" i="1"/>
  <c r="S1050" i="1"/>
  <c r="R2373" i="1"/>
  <c r="S2373" i="1"/>
  <c r="R1264" i="1"/>
  <c r="S1264" i="1"/>
  <c r="R1063" i="1"/>
  <c r="S1063" i="1"/>
  <c r="S2576" i="1"/>
  <c r="R2576" i="1"/>
  <c r="R2240" i="1"/>
  <c r="S2240" i="1"/>
  <c r="R2546" i="1"/>
  <c r="S2546" i="1"/>
  <c r="R1345" i="1"/>
  <c r="S1345" i="1"/>
  <c r="S2223" i="1"/>
  <c r="R2223" i="1"/>
  <c r="S1362" i="1"/>
  <c r="R1362" i="1"/>
  <c r="R1184" i="1"/>
  <c r="S1184" i="1"/>
  <c r="S1814" i="1"/>
  <c r="R1814" i="1"/>
  <c r="R1169" i="1"/>
  <c r="S1169" i="1"/>
  <c r="R2574" i="1"/>
  <c r="S2574" i="1"/>
  <c r="R1513" i="1"/>
  <c r="S1513" i="1"/>
  <c r="S2234" i="1"/>
  <c r="R2234" i="1"/>
  <c r="R2114" i="1"/>
  <c r="S2114" i="1"/>
  <c r="R699" i="1"/>
  <c r="S699" i="1"/>
  <c r="R731" i="1"/>
  <c r="S731" i="1"/>
  <c r="R1287" i="1"/>
  <c r="S1287" i="1"/>
  <c r="R2272" i="1"/>
  <c r="S2272" i="1"/>
  <c r="S1707" i="1"/>
  <c r="R1707" i="1"/>
  <c r="S820" i="1"/>
  <c r="R820" i="1"/>
  <c r="R633" i="1"/>
  <c r="S633" i="1"/>
  <c r="R1134" i="1"/>
  <c r="S1134" i="1"/>
  <c r="S1753" i="1"/>
  <c r="R1753" i="1"/>
  <c r="S1956" i="1"/>
  <c r="R1956" i="1"/>
  <c r="S2368" i="1"/>
  <c r="R2368" i="1"/>
  <c r="S2594" i="1"/>
  <c r="R2594" i="1"/>
  <c r="R755" i="1"/>
  <c r="S755" i="1"/>
  <c r="S1947" i="1"/>
  <c r="R1947" i="1"/>
  <c r="R1336" i="1"/>
  <c r="S1336" i="1"/>
  <c r="R1249" i="1"/>
  <c r="S1249" i="1"/>
  <c r="S1421" i="1"/>
  <c r="R1421" i="1"/>
  <c r="S1463" i="1"/>
  <c r="R1463" i="1"/>
  <c r="R1619" i="1"/>
  <c r="S1619" i="1"/>
  <c r="R1335" i="1"/>
  <c r="S1335" i="1"/>
  <c r="S1856" i="1"/>
  <c r="R1856" i="1"/>
  <c r="R663" i="1"/>
  <c r="S663" i="1"/>
  <c r="S2075" i="1"/>
  <c r="R2075" i="1"/>
  <c r="R1483" i="1"/>
  <c r="S1483" i="1"/>
  <c r="S2300" i="1"/>
  <c r="R2300" i="1"/>
  <c r="R1164" i="1"/>
  <c r="S1164" i="1"/>
  <c r="S1931" i="1"/>
  <c r="R1931" i="1"/>
  <c r="R2002" i="1"/>
  <c r="S2002" i="1"/>
  <c r="S2213" i="1"/>
  <c r="R2213" i="1"/>
  <c r="S1693" i="1"/>
  <c r="R1693" i="1"/>
  <c r="S2032" i="1"/>
  <c r="R2032" i="1"/>
  <c r="R1365" i="1"/>
  <c r="S1365" i="1"/>
  <c r="R2480" i="1"/>
  <c r="S2480" i="1"/>
  <c r="R1260" i="1"/>
  <c r="S1260" i="1"/>
  <c r="S636" i="1"/>
  <c r="R636" i="1"/>
  <c r="S2421" i="1"/>
  <c r="R2421" i="1"/>
  <c r="R712" i="1"/>
  <c r="S712" i="1"/>
  <c r="R610" i="1"/>
  <c r="S610" i="1"/>
  <c r="R687" i="1"/>
  <c r="S687" i="1"/>
  <c r="R1248" i="1"/>
  <c r="S1248" i="1"/>
  <c r="S1078" i="1"/>
  <c r="R1078" i="1"/>
  <c r="R908" i="1"/>
  <c r="S908" i="1"/>
  <c r="R1313" i="1"/>
  <c r="S1313" i="1"/>
  <c r="R2512" i="1"/>
  <c r="S2512" i="1"/>
  <c r="R1623" i="1"/>
  <c r="S1623" i="1"/>
  <c r="R1768" i="1"/>
  <c r="S1768" i="1"/>
  <c r="S2507" i="1"/>
  <c r="R2507" i="1"/>
  <c r="R2089" i="1"/>
  <c r="S2089" i="1"/>
  <c r="S1614" i="1"/>
  <c r="R1614" i="1"/>
  <c r="R2280" i="1"/>
  <c r="S2280" i="1"/>
  <c r="R2484" i="1"/>
  <c r="S2484" i="1"/>
  <c r="R1177" i="1"/>
  <c r="S1177" i="1"/>
  <c r="S2052" i="1"/>
  <c r="R2052" i="1"/>
  <c r="R955" i="1"/>
  <c r="S955" i="1"/>
  <c r="R1028" i="1"/>
  <c r="S1028" i="1"/>
  <c r="R689" i="1"/>
  <c r="S689" i="1"/>
  <c r="S1800" i="1"/>
  <c r="R1800" i="1"/>
  <c r="S1652" i="1"/>
  <c r="R1652" i="1"/>
  <c r="R1444" i="1"/>
  <c r="S1444" i="1"/>
  <c r="S2106" i="1"/>
  <c r="R2106" i="1"/>
  <c r="R718" i="1"/>
  <c r="S718" i="1"/>
  <c r="R2025" i="1"/>
  <c r="S2025" i="1"/>
  <c r="R2083" i="1"/>
  <c r="S2083" i="1"/>
  <c r="S1358" i="1"/>
  <c r="R1358" i="1"/>
  <c r="S869" i="1"/>
  <c r="R869" i="1"/>
  <c r="R1582" i="1"/>
  <c r="S1582" i="1"/>
  <c r="R764" i="1"/>
  <c r="S764" i="1"/>
  <c r="R1064" i="1"/>
  <c r="S1064" i="1"/>
  <c r="R627" i="1"/>
  <c r="S627" i="1"/>
  <c r="R1565" i="1"/>
  <c r="S1565" i="1"/>
  <c r="R1353" i="1"/>
  <c r="S1353" i="1"/>
  <c r="R1080" i="1"/>
  <c r="S1080" i="1"/>
  <c r="R1221" i="1"/>
  <c r="S1221" i="1"/>
  <c r="R2286" i="1"/>
  <c r="S2286" i="1"/>
  <c r="R668" i="1"/>
  <c r="S668" i="1"/>
  <c r="S1416" i="1"/>
  <c r="R1416" i="1"/>
  <c r="S2138" i="1"/>
  <c r="R2138" i="1"/>
  <c r="S2441" i="1"/>
  <c r="R2441" i="1"/>
  <c r="R1999" i="1"/>
  <c r="S1999" i="1"/>
  <c r="S1681" i="1"/>
  <c r="R1681" i="1"/>
  <c r="R716" i="1"/>
  <c r="S716" i="1"/>
  <c r="R1921" i="1"/>
  <c r="S1921" i="1"/>
  <c r="R698" i="1"/>
  <c r="S698" i="1"/>
  <c r="R1241" i="1"/>
  <c r="S1241" i="1"/>
  <c r="R831" i="1"/>
  <c r="S831" i="1"/>
  <c r="R2591" i="1"/>
  <c r="S2591" i="1"/>
  <c r="R992" i="1"/>
  <c r="S992" i="1"/>
  <c r="R1654" i="1"/>
  <c r="S1654" i="1"/>
  <c r="S1625" i="1"/>
  <c r="R1625" i="1"/>
  <c r="S1144" i="1"/>
  <c r="R1144" i="1"/>
  <c r="S1997" i="1"/>
  <c r="R1997" i="1"/>
  <c r="R2100" i="1"/>
  <c r="S2100" i="1"/>
  <c r="R1747" i="1"/>
  <c r="S1747" i="1"/>
  <c r="R824" i="1"/>
  <c r="S824" i="1"/>
  <c r="R2110" i="1"/>
  <c r="S2110" i="1"/>
  <c r="S1026" i="1"/>
  <c r="R1026" i="1"/>
  <c r="R2547" i="1"/>
  <c r="S2547" i="1"/>
  <c r="R1522" i="1"/>
  <c r="S1522" i="1"/>
  <c r="R1110" i="1"/>
  <c r="S1110" i="1"/>
  <c r="R1199" i="1"/>
  <c r="S1199" i="1"/>
  <c r="S838" i="1"/>
  <c r="R838" i="1"/>
  <c r="R2275" i="1"/>
  <c r="S2275" i="1"/>
  <c r="S2464" i="1"/>
  <c r="R2464" i="1"/>
  <c r="S1040" i="1"/>
  <c r="R1040" i="1"/>
  <c r="R2004" i="1"/>
  <c r="S2004" i="1"/>
  <c r="R2359" i="1"/>
  <c r="S2359" i="1"/>
  <c r="R745" i="1"/>
  <c r="S745" i="1"/>
  <c r="R949" i="1"/>
  <c r="S949" i="1"/>
  <c r="R2342" i="1"/>
  <c r="S2342" i="1"/>
  <c r="R2161" i="1"/>
  <c r="S2161" i="1"/>
  <c r="R1529" i="1"/>
  <c r="S1529" i="1"/>
  <c r="R1516" i="1"/>
  <c r="S1516" i="1"/>
  <c r="R1093" i="1"/>
  <c r="S1093" i="1"/>
  <c r="S1211" i="1"/>
  <c r="R1211" i="1"/>
  <c r="R1341" i="1"/>
  <c r="S1341" i="1"/>
  <c r="R1056" i="1"/>
  <c r="S1056" i="1"/>
  <c r="S2067" i="1"/>
  <c r="R2067" i="1"/>
  <c r="S2172" i="1"/>
  <c r="R2172" i="1"/>
  <c r="S847" i="1"/>
  <c r="R847" i="1"/>
  <c r="R2124" i="1"/>
  <c r="S2124" i="1"/>
  <c r="S1118" i="1"/>
  <c r="R1118" i="1"/>
  <c r="R2528" i="1"/>
  <c r="S2528" i="1"/>
  <c r="R2071" i="1"/>
  <c r="S2071" i="1"/>
  <c r="S1913" i="1"/>
  <c r="R1913" i="1"/>
  <c r="R921" i="1"/>
  <c r="S921" i="1"/>
  <c r="R2517" i="1"/>
  <c r="S2517" i="1"/>
  <c r="R1013" i="1"/>
  <c r="S1013" i="1"/>
  <c r="R2455" i="1"/>
  <c r="S2455" i="1"/>
  <c r="R1822" i="1"/>
  <c r="S1822" i="1"/>
  <c r="R1869" i="1"/>
  <c r="S1869" i="1"/>
  <c r="R1850" i="1"/>
  <c r="S1850" i="1"/>
  <c r="R1009" i="1"/>
  <c r="S1009" i="1"/>
  <c r="R1645" i="1"/>
  <c r="S1645" i="1"/>
  <c r="R2439" i="1"/>
  <c r="S2439" i="1"/>
  <c r="R2442" i="1"/>
  <c r="S2442" i="1"/>
  <c r="S1908" i="1"/>
  <c r="R1908" i="1"/>
  <c r="R2239" i="1"/>
  <c r="S2239" i="1"/>
  <c r="R1566" i="1"/>
  <c r="S1566" i="1"/>
  <c r="S2285" i="1"/>
  <c r="R2285" i="1"/>
  <c r="R1204" i="1"/>
  <c r="S1204" i="1"/>
  <c r="R2482" i="1"/>
  <c r="S2482" i="1"/>
  <c r="S2448" i="1"/>
  <c r="R2448" i="1"/>
  <c r="R1508" i="1"/>
  <c r="S1508" i="1"/>
  <c r="R1126" i="1"/>
  <c r="S1126" i="1"/>
  <c r="S958" i="1"/>
  <c r="R958" i="1"/>
  <c r="S2541" i="1"/>
  <c r="R2541" i="1"/>
  <c r="R2537" i="1"/>
  <c r="S2537" i="1"/>
  <c r="R2271" i="1"/>
  <c r="S2271" i="1"/>
  <c r="S1198" i="1"/>
  <c r="R1198" i="1"/>
  <c r="S1632" i="1"/>
  <c r="R1632" i="1"/>
  <c r="S2417" i="1"/>
  <c r="R2417" i="1"/>
  <c r="R1046" i="1"/>
  <c r="S1046" i="1"/>
  <c r="R2408" i="1"/>
  <c r="S2408" i="1"/>
  <c r="R1790" i="1"/>
  <c r="S1790" i="1"/>
  <c r="R1775" i="1"/>
  <c r="S1775" i="1"/>
  <c r="S2588" i="1"/>
  <c r="R2588" i="1"/>
  <c r="S2162" i="1"/>
  <c r="R2162" i="1"/>
  <c r="R2590" i="1"/>
  <c r="S2590" i="1"/>
  <c r="S2554" i="1"/>
  <c r="R2554" i="1"/>
  <c r="R1734" i="1"/>
  <c r="S1734" i="1"/>
  <c r="R1486" i="1"/>
  <c r="S1486" i="1"/>
  <c r="S2016" i="1"/>
  <c r="R2016" i="1"/>
  <c r="S1958" i="1"/>
  <c r="R1958" i="1"/>
  <c r="R1095" i="1"/>
  <c r="S1095" i="1"/>
  <c r="R1557" i="1"/>
  <c r="S1557" i="1"/>
  <c r="S733" i="1"/>
  <c r="R733" i="1"/>
  <c r="S1102" i="1"/>
  <c r="R1102" i="1"/>
  <c r="R1610" i="1"/>
  <c r="S1610" i="1"/>
  <c r="R1430" i="1"/>
  <c r="S1430" i="1"/>
  <c r="R1514" i="1"/>
  <c r="S1514" i="1"/>
  <c r="S2141" i="1"/>
  <c r="R2141" i="1"/>
  <c r="S1583" i="1"/>
  <c r="R1583" i="1"/>
  <c r="R1860" i="1"/>
  <c r="S1860" i="1"/>
  <c r="R1310" i="1"/>
  <c r="S1310" i="1"/>
  <c r="R1791" i="1"/>
  <c r="S1791" i="1"/>
  <c r="R906" i="1"/>
  <c r="S906" i="1"/>
  <c r="R2475" i="1"/>
  <c r="S2475" i="1"/>
  <c r="R1998" i="1"/>
  <c r="S1998" i="1"/>
  <c r="S1061" i="1"/>
  <c r="R1061" i="1"/>
  <c r="R1270" i="1"/>
  <c r="S1270" i="1"/>
  <c r="S1622" i="1"/>
  <c r="R1622" i="1"/>
  <c r="S1218" i="1"/>
  <c r="R1218" i="1"/>
  <c r="R2411" i="1"/>
  <c r="S2411" i="1"/>
  <c r="R2479" i="1"/>
  <c r="S2479" i="1"/>
  <c r="S1949" i="1"/>
  <c r="R1949" i="1"/>
  <c r="R2504" i="1"/>
  <c r="S2504" i="1"/>
  <c r="R2228" i="1"/>
  <c r="S2228" i="1"/>
  <c r="S2316" i="1"/>
  <c r="R2316" i="1"/>
  <c r="R2012" i="1"/>
  <c r="S2012" i="1"/>
  <c r="S1770" i="1"/>
  <c r="R1770" i="1"/>
  <c r="R1282" i="1"/>
  <c r="S1282" i="1"/>
  <c r="S2098" i="1"/>
  <c r="R2098" i="1"/>
  <c r="S1225" i="1"/>
  <c r="R1225" i="1"/>
  <c r="R1074" i="1"/>
  <c r="S1074" i="1"/>
  <c r="R2466" i="1"/>
  <c r="S2466" i="1"/>
  <c r="S1090" i="1"/>
  <c r="R1090" i="1"/>
  <c r="R1542" i="1"/>
  <c r="S1542" i="1"/>
  <c r="S1898" i="1"/>
  <c r="R1898" i="1"/>
  <c r="R1976" i="1"/>
  <c r="S1976" i="1"/>
  <c r="R2378" i="1"/>
  <c r="S2378" i="1"/>
  <c r="R1501" i="1"/>
  <c r="S1501" i="1"/>
  <c r="R614" i="1"/>
  <c r="S614" i="1"/>
  <c r="R2246" i="1"/>
  <c r="S2246" i="1"/>
  <c r="S1932" i="1"/>
  <c r="R1932" i="1"/>
  <c r="R1690" i="1"/>
  <c r="S1690" i="1"/>
  <c r="S1401" i="1"/>
  <c r="R1401" i="1"/>
  <c r="S2248" i="1"/>
  <c r="R2248" i="1"/>
  <c r="R1616" i="1"/>
  <c r="S1616" i="1"/>
  <c r="R2120" i="1"/>
  <c r="S2120" i="1"/>
  <c r="S2252" i="1"/>
  <c r="R2252" i="1"/>
  <c r="S2533" i="1"/>
  <c r="R2533" i="1"/>
  <c r="S757" i="1"/>
  <c r="R757" i="1"/>
  <c r="R1433" i="1"/>
  <c r="S1433" i="1"/>
  <c r="R730" i="1"/>
  <c r="S730" i="1"/>
  <c r="R741" i="1"/>
  <c r="S741" i="1"/>
  <c r="R742" i="1"/>
  <c r="S742" i="1"/>
  <c r="S2118" i="1"/>
  <c r="R2118" i="1"/>
  <c r="S990" i="1"/>
  <c r="R990" i="1"/>
  <c r="R2501" i="1"/>
  <c r="S2501" i="1"/>
  <c r="R1230" i="1"/>
  <c r="S1230" i="1"/>
  <c r="R2502" i="1"/>
  <c r="S2502" i="1"/>
  <c r="S968" i="1"/>
  <c r="R968" i="1"/>
  <c r="R803" i="1"/>
  <c r="S803" i="1"/>
  <c r="R1352" i="1"/>
  <c r="S1352" i="1"/>
  <c r="Y625" i="1"/>
  <c r="V627" i="1"/>
  <c r="W626" i="1"/>
  <c r="X624" i="1"/>
  <c r="T1703" i="1"/>
  <c r="T1863" i="1"/>
  <c r="T1993" i="1"/>
  <c r="T704" i="1"/>
  <c r="T1564" i="1"/>
  <c r="T686" i="1"/>
  <c r="T2112" i="1"/>
  <c r="T1351" i="1"/>
  <c r="T1119" i="1"/>
  <c r="T1179" i="1"/>
  <c r="T1431" i="1"/>
  <c r="T1691" i="1"/>
  <c r="T2369" i="1"/>
  <c r="T2547" i="1"/>
  <c r="T1983" i="1"/>
  <c r="T2536" i="1"/>
  <c r="T2207" i="1"/>
  <c r="T2539" i="1"/>
  <c r="T1962" i="1"/>
  <c r="T1910" i="1"/>
  <c r="T2404" i="1"/>
  <c r="T2014" i="1"/>
  <c r="T907" i="1"/>
  <c r="T616" i="1"/>
  <c r="T1577" i="1"/>
  <c r="T1450" i="1"/>
  <c r="T1354" i="1"/>
  <c r="T1922" i="1"/>
  <c r="T1008" i="1"/>
  <c r="T1098" i="1"/>
  <c r="T1901" i="1"/>
  <c r="T2113" i="1"/>
  <c r="T2567" i="1"/>
  <c r="T2337" i="1"/>
  <c r="T771" i="1"/>
  <c r="T911" i="1"/>
  <c r="T1357" i="1"/>
  <c r="T2590" i="1"/>
  <c r="T1265" i="1"/>
  <c r="T2302" i="1"/>
  <c r="T2514" i="1"/>
  <c r="T865" i="1"/>
  <c r="T1579" i="1"/>
  <c r="T2121" i="1"/>
  <c r="T1671" i="1"/>
  <c r="T768" i="1"/>
  <c r="T1525" i="1"/>
  <c r="T2273" i="1"/>
  <c r="T1771" i="1"/>
  <c r="T2026" i="1"/>
  <c r="T630" i="1"/>
  <c r="T2572" i="1"/>
  <c r="T1296" i="1"/>
  <c r="T1426" i="1"/>
  <c r="T605" i="1"/>
  <c r="T924" i="1"/>
  <c r="T714" i="1"/>
  <c r="T1070" i="1"/>
  <c r="T763" i="1"/>
  <c r="T1271" i="1"/>
  <c r="T1353" i="1"/>
  <c r="T2345" i="1"/>
  <c r="T1220" i="1"/>
  <c r="T1540" i="1"/>
  <c r="T1707" i="1"/>
  <c r="T638" i="1"/>
  <c r="T2334" i="1"/>
  <c r="T1607" i="1"/>
  <c r="T1077" i="1"/>
  <c r="T2307" i="1"/>
  <c r="T2187" i="1"/>
  <c r="T1726" i="1"/>
  <c r="T820" i="1"/>
  <c r="T1979" i="1"/>
  <c r="T1541" i="1"/>
  <c r="T1197" i="1"/>
  <c r="T1035" i="1"/>
  <c r="T625" i="1"/>
  <c r="T1520" i="1"/>
  <c r="T681" i="1"/>
  <c r="T645" i="1"/>
  <c r="T2299" i="1"/>
  <c r="T2463" i="1"/>
  <c r="T1624" i="1"/>
  <c r="T738" i="1"/>
  <c r="T1855" i="1"/>
  <c r="T2035" i="1"/>
  <c r="T919" i="1"/>
  <c r="T1573" i="1"/>
  <c r="T1664" i="1"/>
  <c r="T1912" i="1"/>
  <c r="T1021" i="1"/>
  <c r="T802" i="1"/>
  <c r="T2423" i="1"/>
  <c r="T1905" i="1"/>
  <c r="T1454" i="1"/>
  <c r="T1938" i="1"/>
  <c r="T2212" i="1"/>
  <c r="T1085" i="1"/>
  <c r="T813" i="1"/>
  <c r="T1911" i="1"/>
  <c r="T1816" i="1"/>
  <c r="T984" i="1"/>
  <c r="T2457" i="1"/>
  <c r="T823" i="1"/>
  <c r="T2019" i="1"/>
  <c r="T2422" i="1"/>
  <c r="T1990" i="1"/>
  <c r="T1290" i="1"/>
  <c r="T1881" i="1"/>
  <c r="T1670" i="1"/>
  <c r="T1955" i="1"/>
  <c r="T2381" i="1"/>
  <c r="T1781" i="1"/>
  <c r="T2132" i="1"/>
  <c r="T1553" i="1"/>
  <c r="T2593" i="1"/>
  <c r="T1234" i="1"/>
  <c r="T1268" i="1"/>
  <c r="T2148" i="1"/>
  <c r="T948" i="1"/>
  <c r="T993" i="1"/>
  <c r="T1402" i="1"/>
  <c r="T1049" i="1"/>
  <c r="T973" i="1"/>
  <c r="T685" i="1"/>
  <c r="T972" i="1"/>
  <c r="T1037" i="1"/>
  <c r="T1736" i="1"/>
  <c r="T1377" i="1"/>
  <c r="T2182" i="1"/>
  <c r="T1655" i="1"/>
  <c r="T2196" i="1"/>
  <c r="T812" i="1"/>
  <c r="T620" i="1"/>
  <c r="T1306" i="1"/>
  <c r="T1528" i="1"/>
  <c r="T1762" i="1"/>
  <c r="T1155" i="1"/>
  <c r="T1745" i="1"/>
  <c r="T2147" i="1"/>
  <c r="T2097" i="1"/>
  <c r="T2451" i="1"/>
  <c r="T1606" i="1"/>
  <c r="T2581" i="1"/>
  <c r="T1438" i="1"/>
  <c r="T914" i="1"/>
  <c r="T1506" i="1"/>
  <c r="T2045" i="1"/>
  <c r="T2421" i="1"/>
  <c r="T1810" i="1"/>
  <c r="T1813" i="1"/>
  <c r="T2348" i="1"/>
  <c r="T1019" i="1"/>
  <c r="T1051" i="1"/>
  <c r="T1878" i="1"/>
  <c r="T2262" i="1"/>
  <c r="T1509" i="1"/>
  <c r="T1101" i="1"/>
  <c r="T2525" i="1"/>
  <c r="T2361" i="1"/>
  <c r="T2127" i="1"/>
  <c r="T2520" i="1"/>
  <c r="T1677" i="1"/>
  <c r="T2245" i="1"/>
  <c r="T1992" i="1"/>
  <c r="T2199" i="1"/>
  <c r="T1059" i="1"/>
  <c r="T2487" i="1"/>
  <c r="T2445" i="1"/>
  <c r="T1252" i="1"/>
  <c r="T2564" i="1"/>
  <c r="T1283" i="1"/>
  <c r="T1846" i="1"/>
  <c r="T2039" i="1"/>
  <c r="T2431" i="1"/>
  <c r="T1823" i="1"/>
  <c r="T1946" i="1"/>
  <c r="T1776" i="1"/>
  <c r="T1665" i="1"/>
  <c r="T1951" i="1"/>
  <c r="T2331" i="1"/>
  <c r="T861" i="1"/>
  <c r="T822" i="1"/>
  <c r="T1918" i="1"/>
  <c r="T2563" i="1"/>
  <c r="T1512" i="1"/>
  <c r="T1618" i="1"/>
  <c r="T1017" i="1"/>
  <c r="T1053" i="1"/>
  <c r="T1806" i="1"/>
  <c r="T2248" i="1"/>
  <c r="T2037" i="1"/>
  <c r="T1203" i="1"/>
  <c r="T1109" i="1"/>
  <c r="T1575" i="1"/>
  <c r="T2364" i="1"/>
  <c r="T1889" i="1"/>
  <c r="T989" i="1"/>
  <c r="T987" i="1"/>
  <c r="T2473" i="1"/>
  <c r="T1016" i="1"/>
  <c r="T2107" i="1"/>
  <c r="T2195" i="1"/>
  <c r="T1860" i="1"/>
  <c r="T1310" i="1"/>
  <c r="T2548" i="1"/>
  <c r="T2231" i="1"/>
  <c r="T1675" i="1"/>
  <c r="T1325" i="1"/>
  <c r="T746" i="1"/>
  <c r="T2201" i="1"/>
  <c r="T2074" i="1"/>
  <c r="T2238" i="1"/>
  <c r="T2483" i="1"/>
  <c r="T690" i="1"/>
  <c r="T2470" i="1"/>
  <c r="T858" i="1"/>
  <c r="T2228" i="1"/>
  <c r="T2316" i="1"/>
  <c r="T1207" i="1"/>
  <c r="T2012" i="1"/>
  <c r="T1770" i="1"/>
  <c r="T1282" i="1"/>
  <c r="T1517" i="1"/>
  <c r="T1369" i="1"/>
  <c r="T1604" i="1"/>
  <c r="T1165" i="1"/>
  <c r="T2020" i="1"/>
  <c r="T994" i="1"/>
  <c r="T1627" i="1"/>
  <c r="T2388" i="1"/>
  <c r="T1376" i="1"/>
  <c r="T826" i="1"/>
  <c r="T1201" i="1"/>
  <c r="T2400" i="1"/>
  <c r="T2051" i="1"/>
  <c r="T2103" i="1"/>
  <c r="T2105" i="1"/>
  <c r="T1284" i="1"/>
  <c r="T1635" i="1"/>
  <c r="T1174" i="1"/>
  <c r="T1324" i="1"/>
  <c r="T1191" i="1"/>
  <c r="T2429" i="1"/>
  <c r="T1693" i="1"/>
  <c r="T1448" i="1"/>
  <c r="T2171" i="1"/>
  <c r="T629" i="1"/>
  <c r="T1809" i="1"/>
  <c r="T1723" i="1"/>
  <c r="T1230" i="1"/>
  <c r="T2200" i="1"/>
  <c r="T675" i="1"/>
  <c r="T2225" i="1"/>
  <c r="T635" i="1"/>
  <c r="T1958" i="1"/>
  <c r="T1849" i="1"/>
  <c r="T644" i="1"/>
  <c r="T1530" i="1"/>
  <c r="T928" i="1"/>
  <c r="T2594" i="1"/>
  <c r="T695" i="1"/>
  <c r="T1160" i="1"/>
  <c r="T1033" i="1"/>
  <c r="T1173" i="1"/>
  <c r="T1312" i="1"/>
  <c r="T1705" i="1"/>
  <c r="T2516" i="1"/>
  <c r="T2125" i="1"/>
  <c r="T2058" i="1"/>
  <c r="T882" i="1"/>
  <c r="T2056" i="1"/>
  <c r="T2153" i="1"/>
  <c r="T2311" i="1"/>
  <c r="T2177" i="1"/>
  <c r="T2053" i="1"/>
  <c r="T1166" i="1"/>
  <c r="T1986" i="1"/>
  <c r="T2017" i="1"/>
  <c r="T1853" i="1"/>
  <c r="T2458" i="1"/>
  <c r="T1704" i="1"/>
  <c r="T720" i="1"/>
  <c r="T1787" i="1"/>
  <c r="T710" i="1"/>
  <c r="T1680" i="1"/>
  <c r="T1276" i="1"/>
  <c r="T1333" i="1"/>
  <c r="T1443" i="1"/>
  <c r="T1216" i="1"/>
  <c r="T2371" i="1"/>
  <c r="T1015" i="1"/>
  <c r="T2258" i="1"/>
  <c r="T1221" i="1"/>
  <c r="T2286" i="1"/>
  <c r="T697" i="1"/>
  <c r="T1416" i="1"/>
  <c r="T2138" i="1"/>
  <c r="T2441" i="1"/>
  <c r="T1999" i="1"/>
  <c r="T1681" i="1"/>
  <c r="T716" i="1"/>
  <c r="T1921" i="1"/>
  <c r="T819" i="1"/>
  <c r="T1228" i="1"/>
  <c r="T1287" i="1"/>
  <c r="T1100" i="1"/>
  <c r="T2492" i="1"/>
  <c r="T1125" i="1"/>
  <c r="T1615" i="1"/>
  <c r="T658" i="1"/>
  <c r="T2392" i="1"/>
  <c r="T2412" i="1"/>
  <c r="T945" i="1"/>
  <c r="T1839" i="1"/>
  <c r="T1589" i="1"/>
  <c r="T1641" i="1"/>
  <c r="T784" i="1"/>
  <c r="T2276" i="1"/>
  <c r="T2494" i="1"/>
  <c r="T2415" i="1"/>
  <c r="T1036" i="1"/>
  <c r="T2335" i="1"/>
  <c r="T2008" i="1"/>
  <c r="T2435" i="1"/>
  <c r="T1780" i="1"/>
  <c r="T667" i="1"/>
  <c r="T637" i="1"/>
  <c r="T1415" i="1"/>
  <c r="T2386" i="1"/>
  <c r="T1792" i="1"/>
  <c r="T2192" i="1"/>
  <c r="T719" i="1"/>
  <c r="T1529" i="1"/>
  <c r="T2301" i="1"/>
  <c r="T1796" i="1"/>
  <c r="T2237" i="1"/>
  <c r="T2375" i="1"/>
  <c r="T1513" i="1"/>
  <c r="T2360" i="1"/>
  <c r="T636" i="1"/>
  <c r="T1960" i="1"/>
  <c r="T999" i="1"/>
  <c r="T761" i="1"/>
  <c r="T2416" i="1"/>
  <c r="T1550" i="1"/>
  <c r="T2592" i="1"/>
  <c r="T1945" i="1"/>
  <c r="T1913" i="1"/>
  <c r="T968" i="1"/>
  <c r="T2343" i="1"/>
  <c r="T975" i="1"/>
  <c r="T1140" i="1"/>
  <c r="T1226" i="1"/>
  <c r="T1088" i="1"/>
  <c r="T2384" i="1"/>
  <c r="T930" i="1"/>
  <c r="T2396" i="1"/>
  <c r="T2430" i="1"/>
  <c r="T814" i="1"/>
  <c r="T2232" i="1"/>
  <c r="T1066" i="1"/>
  <c r="T2401" i="1"/>
  <c r="T2239" i="1"/>
  <c r="T1566" i="1"/>
  <c r="T995" i="1"/>
  <c r="T1269" i="1"/>
  <c r="T927" i="1"/>
  <c r="T2217" i="1"/>
  <c r="T1587" i="1"/>
  <c r="T1753" i="1"/>
  <c r="T2314" i="1"/>
  <c r="T2130" i="1"/>
  <c r="T741" i="1"/>
  <c r="T2123" i="1"/>
  <c r="T2390" i="1"/>
  <c r="T1682" i="1"/>
  <c r="T2193" i="1"/>
  <c r="T2377" i="1"/>
  <c r="T1069" i="1"/>
  <c r="T1752" i="1"/>
  <c r="T2168" i="1"/>
  <c r="T1105" i="1"/>
  <c r="T1572" i="1"/>
  <c r="T691" i="1"/>
  <c r="T1184" i="1"/>
  <c r="T2050" i="1"/>
  <c r="T905" i="1"/>
  <c r="T732" i="1"/>
  <c r="T2030" i="1"/>
  <c r="T735" i="1"/>
  <c r="T1825" i="1"/>
  <c r="T2413" i="1"/>
  <c r="T1742" i="1"/>
  <c r="T1236" i="1"/>
  <c r="T654" i="1"/>
  <c r="T2368" i="1"/>
  <c r="T1620" i="1"/>
  <c r="T2338" i="1"/>
  <c r="T1588" i="1"/>
  <c r="T863" i="1"/>
  <c r="T1363" i="1"/>
  <c r="T2254" i="1"/>
  <c r="T651" i="1"/>
  <c r="T815" i="1"/>
  <c r="T896" i="1"/>
  <c r="T799" i="1"/>
  <c r="T1406" i="1"/>
  <c r="T2497" i="1"/>
  <c r="T901" i="1"/>
  <c r="T1854" i="1"/>
  <c r="T982" i="1"/>
  <c r="T2531" i="1"/>
  <c r="T859" i="1"/>
  <c r="T2028" i="1"/>
  <c r="T682" i="1"/>
  <c r="T1498" i="1"/>
  <c r="T843" i="1"/>
  <c r="T1949" i="1"/>
  <c r="T1756" i="1"/>
  <c r="T1842" i="1"/>
  <c r="T749" i="1"/>
  <c r="T1835" i="1"/>
  <c r="T2033" i="1"/>
  <c r="T1744" i="1"/>
  <c r="T2098" i="1"/>
  <c r="T2036" i="1"/>
  <c r="T1973" i="1"/>
  <c r="T1828" i="1"/>
  <c r="T641" i="1"/>
  <c r="T926" i="1"/>
  <c r="T2216" i="1"/>
  <c r="T1148" i="1"/>
  <c r="T1096" i="1"/>
  <c r="T631" i="1"/>
  <c r="T624" i="1"/>
  <c r="T1495" i="1"/>
  <c r="T724" i="1"/>
  <c r="T2270" i="1"/>
  <c r="T1542" i="1"/>
  <c r="T1710" i="1"/>
  <c r="T1150" i="1"/>
  <c r="T1120" i="1"/>
  <c r="T1135" i="1"/>
  <c r="T674" i="1"/>
  <c r="T1808" i="1"/>
  <c r="T2009" i="1"/>
  <c r="T1768" i="1"/>
  <c r="T2089" i="1"/>
  <c r="T1798" i="1"/>
  <c r="T2055" i="1"/>
  <c r="T1405" i="1"/>
  <c r="T1233" i="1"/>
  <c r="T1422" i="1"/>
  <c r="T2287" i="1"/>
  <c r="T706" i="1"/>
  <c r="T970" i="1"/>
  <c r="T860" i="1"/>
  <c r="T1730" i="1"/>
  <c r="T938" i="1"/>
  <c r="T742" i="1"/>
  <c r="T1626" i="1"/>
  <c r="T964" i="1"/>
  <c r="T1188" i="1"/>
  <c r="T1383" i="1"/>
  <c r="T2562" i="1"/>
  <c r="T2308" i="1"/>
  <c r="T779" i="1"/>
  <c r="T1789" i="1"/>
  <c r="T1633" i="1"/>
  <c r="T1936" i="1"/>
  <c r="T657" i="1"/>
  <c r="T2046" i="1"/>
  <c r="T2003" i="1"/>
  <c r="T1794" i="1"/>
  <c r="T816" i="1"/>
  <c r="T2527" i="1"/>
  <c r="T1427" i="1"/>
  <c r="T1750" i="1"/>
  <c r="T1826" i="1"/>
  <c r="T2032" i="1"/>
  <c r="T1556" i="1"/>
  <c r="T1689" i="1"/>
  <c r="T1116" i="1"/>
  <c r="T892" i="1"/>
  <c r="T2261" i="1"/>
  <c r="T1867" i="1"/>
  <c r="T1535" i="1"/>
  <c r="T1662" i="1"/>
  <c r="T2367" i="1"/>
  <c r="T1774" i="1"/>
  <c r="T672" i="1"/>
  <c r="T2257" i="1"/>
  <c r="T2126" i="1"/>
  <c r="T1338" i="1"/>
  <c r="T2522" i="1"/>
  <c r="T929" i="1"/>
  <c r="T1392" i="1"/>
  <c r="T1447" i="1"/>
  <c r="T2038" i="1"/>
  <c r="T782" i="1"/>
  <c r="T1551" i="1"/>
  <c r="T1971" i="1"/>
  <c r="T665" i="1"/>
  <c r="T791" i="1"/>
  <c r="T2554" i="1"/>
  <c r="T1734" i="1"/>
  <c r="T610" i="1"/>
  <c r="T1078" i="1"/>
  <c r="T2468" i="1"/>
  <c r="T1352" i="1"/>
  <c r="T900" i="1"/>
  <c r="T1720" i="1"/>
  <c r="T794" i="1"/>
  <c r="T2118" i="1"/>
  <c r="T1880" i="1"/>
  <c r="T756" i="1"/>
  <c r="T1581" i="1"/>
  <c r="T2015" i="1"/>
  <c r="T1895" i="1"/>
  <c r="T1133" i="1"/>
  <c r="T1934" i="1"/>
  <c r="T1050" i="1"/>
  <c r="T961" i="1"/>
  <c r="T1571" i="1"/>
  <c r="T678" i="1"/>
  <c r="T1492" i="1"/>
  <c r="T1694" i="1"/>
  <c r="T1449" i="1"/>
  <c r="T721" i="1"/>
  <c r="T2269" i="1"/>
  <c r="T2060" i="1"/>
  <c r="T1041" i="1"/>
  <c r="T647" i="1"/>
  <c r="T1700" i="1"/>
  <c r="T798" i="1"/>
  <c r="T729" i="1"/>
  <c r="T2511" i="1"/>
  <c r="T1204" i="1"/>
  <c r="T2448" i="1"/>
  <c r="T1508" i="1"/>
  <c r="T1126" i="1"/>
  <c r="T958" i="1"/>
  <c r="T2541" i="1"/>
  <c r="T2537" i="1"/>
  <c r="T2271" i="1"/>
  <c r="T1198" i="1"/>
  <c r="T1632" i="1"/>
  <c r="T2325" i="1"/>
  <c r="T1023" i="1"/>
  <c r="T2158" i="1"/>
  <c r="T1014" i="1"/>
  <c r="T692" i="1"/>
  <c r="T2427" i="1"/>
  <c r="T1048" i="1"/>
  <c r="T1084" i="1"/>
  <c r="T1000" i="1"/>
  <c r="T2162" i="1"/>
  <c r="T1597" i="1"/>
  <c r="T872" i="1"/>
  <c r="T772" i="1"/>
  <c r="T663" i="1"/>
  <c r="T2013" i="1"/>
  <c r="T1298" i="1"/>
  <c r="T609" i="1"/>
  <c r="T2075" i="1"/>
  <c r="T1729" i="1"/>
  <c r="T2176" i="1"/>
  <c r="T1308" i="1"/>
  <c r="T2241" i="1"/>
  <c r="T2530" i="1"/>
  <c r="T1483" i="1"/>
  <c r="T621" i="1"/>
  <c r="T1735" i="1"/>
  <c r="T1868" i="1"/>
  <c r="T1285" i="1"/>
  <c r="T1546" i="1"/>
  <c r="T2450" i="1"/>
  <c r="T1073" i="1"/>
  <c r="T1687" i="1"/>
  <c r="T850" i="1"/>
  <c r="T851" i="1"/>
  <c r="T1857" i="1"/>
  <c r="T1741" i="1"/>
  <c r="T1224" i="1"/>
  <c r="T660" i="1"/>
  <c r="T954" i="1"/>
  <c r="T1991" i="1"/>
  <c r="T792" i="1"/>
  <c r="T1356" i="1"/>
  <c r="T1329" i="1"/>
  <c r="T1864" i="1"/>
  <c r="T2543" i="1"/>
  <c r="T634" i="1"/>
  <c r="T700" i="1"/>
  <c r="T1044" i="1"/>
  <c r="T1600" i="1"/>
  <c r="T2029" i="1"/>
  <c r="T2573" i="1"/>
  <c r="T1844" i="1"/>
  <c r="T811" i="1"/>
  <c r="T2092" i="1"/>
  <c r="T1238" i="1"/>
  <c r="T2568" i="1"/>
  <c r="T841" i="1"/>
  <c r="T2447" i="1"/>
  <c r="T983" i="1"/>
  <c r="T1838" i="1"/>
  <c r="T998" i="1"/>
  <c r="T1940" i="1"/>
  <c r="T1544" i="1"/>
  <c r="T1435" i="1"/>
  <c r="T1111" i="1"/>
  <c r="T1374" i="1"/>
  <c r="T2436" i="1"/>
  <c r="T1948" i="1"/>
  <c r="T608" i="1"/>
  <c r="T1715" i="1"/>
  <c r="T895" i="1"/>
  <c r="T2094" i="1"/>
  <c r="T1063" i="1"/>
  <c r="T1272" i="1"/>
  <c r="T730" i="1"/>
  <c r="T1180" i="1"/>
  <c r="T1057" i="1"/>
  <c r="T1326" i="1"/>
  <c r="T1400" i="1"/>
  <c r="T2488" i="1"/>
  <c r="T1628" i="1"/>
  <c r="T1058" i="1"/>
  <c r="T1702" i="1"/>
  <c r="T1497" i="1"/>
  <c r="T726" i="1"/>
  <c r="T1926" i="1"/>
  <c r="T2000" i="1"/>
  <c r="T1375" i="1"/>
  <c r="T1193" i="1"/>
  <c r="T1404" i="1"/>
  <c r="T787" i="1"/>
  <c r="T2102" i="1"/>
  <c r="T2510" i="1"/>
  <c r="T2370" i="1"/>
  <c r="T1907" i="1"/>
  <c r="T2318" i="1"/>
  <c r="T1646" i="1"/>
  <c r="T2312" i="1"/>
  <c r="T2240" i="1"/>
  <c r="T2156" i="1"/>
  <c r="T1837" i="1"/>
  <c r="T1171" i="1"/>
  <c r="T1110" i="1"/>
  <c r="T1697" i="1"/>
  <c r="T1807" i="1"/>
  <c r="T788" i="1"/>
  <c r="T1266" i="1"/>
  <c r="T2085" i="1"/>
  <c r="T1466" i="1"/>
  <c r="T1386" i="1"/>
  <c r="T1602" i="1"/>
  <c r="T615" i="1"/>
  <c r="T754" i="1"/>
  <c r="T2099" i="1"/>
  <c r="T1987" i="1"/>
  <c r="T1642" i="1"/>
  <c r="T2066" i="1"/>
  <c r="T2336" i="1"/>
  <c r="T1168" i="1"/>
  <c r="T943" i="1"/>
  <c r="T1585" i="1"/>
  <c r="T1470" i="1"/>
  <c r="T737" i="1"/>
  <c r="T727" i="1"/>
  <c r="T1490" i="1"/>
  <c r="T918" i="1"/>
  <c r="T2478" i="1"/>
  <c r="T2211" i="1"/>
  <c r="T1345" i="1"/>
  <c r="T725" i="1"/>
  <c r="T1988" i="1"/>
  <c r="T2152" i="1"/>
  <c r="T1479" i="1"/>
  <c r="T1795" i="1"/>
  <c r="T785" i="1"/>
  <c r="T1020" i="1"/>
  <c r="T887" i="1"/>
  <c r="T1824" i="1"/>
  <c r="T1004" i="1"/>
  <c r="T1413" i="1"/>
  <c r="T2498" i="1"/>
  <c r="T1887" i="1"/>
  <c r="T2160" i="1"/>
  <c r="T2279" i="1"/>
  <c r="T1403" i="1"/>
  <c r="T2086" i="1"/>
  <c r="T2524" i="1"/>
  <c r="T1114" i="1"/>
  <c r="T1052" i="1"/>
  <c r="T1141" i="1"/>
  <c r="T1765" i="1"/>
  <c r="T2339" i="1"/>
  <c r="T1899" i="1"/>
  <c r="T1288" i="1"/>
  <c r="T1740" i="1"/>
  <c r="T2579" i="1"/>
  <c r="T1598" i="1"/>
  <c r="T853" i="1"/>
  <c r="T740" i="1"/>
  <c r="T2005" i="1"/>
  <c r="T2545" i="1"/>
  <c r="T2552" i="1"/>
  <c r="T2191" i="1"/>
  <c r="T1235" i="1"/>
  <c r="T760" i="1"/>
  <c r="T1366" i="1"/>
  <c r="T1590" i="1"/>
  <c r="T1043" i="1"/>
  <c r="T2582" i="1"/>
  <c r="T1081" i="1"/>
  <c r="T1361" i="1"/>
  <c r="T613" i="1"/>
  <c r="T2068" i="1"/>
  <c r="T777" i="1"/>
  <c r="T1616" i="1"/>
  <c r="T937" i="1"/>
  <c r="T2129" i="1"/>
  <c r="T1554" i="1"/>
  <c r="T1733" i="1"/>
  <c r="T2134" i="1"/>
  <c r="T1202" i="1"/>
  <c r="T751" i="1"/>
  <c r="T2204" i="1"/>
  <c r="T2044" i="1"/>
  <c r="T1897" i="1"/>
  <c r="T1861" i="1"/>
  <c r="T2183" i="1"/>
  <c r="T776" i="1"/>
  <c r="T806" i="1"/>
  <c r="T2164" i="1"/>
  <c r="T1548" i="1"/>
  <c r="T1164" i="1"/>
  <c r="T1531" i="1"/>
  <c r="T1543" i="1"/>
  <c r="T1617" i="1"/>
  <c r="T786" i="1"/>
  <c r="T2180" i="1"/>
  <c r="T2387" i="1"/>
  <c r="T1558" i="1"/>
  <c r="T1005" i="1"/>
  <c r="T2558" i="1"/>
  <c r="T1706" i="1"/>
  <c r="T1262" i="1"/>
  <c r="T2324" i="1"/>
  <c r="T1469" i="1"/>
  <c r="T1898" i="1"/>
  <c r="T1976" i="1"/>
  <c r="T2378" i="1"/>
  <c r="T1501" i="1"/>
  <c r="T614" i="1"/>
  <c r="T2246" i="1"/>
  <c r="T1932" i="1"/>
  <c r="T1533" i="1"/>
  <c r="T1437" i="1"/>
  <c r="T1739" i="1"/>
  <c r="T977" i="1"/>
  <c r="T1900" i="1"/>
  <c r="T1802" i="1"/>
  <c r="T1123" i="1"/>
  <c r="T1516" i="1"/>
  <c r="T2114" i="1"/>
  <c r="T2340" i="1"/>
  <c r="T2569" i="1"/>
  <c r="T883" i="1"/>
  <c r="T857" i="1"/>
  <c r="T1380" i="1"/>
  <c r="T2341" i="1"/>
  <c r="T1865" i="1"/>
  <c r="T2076" i="1"/>
  <c r="T1767" i="1"/>
  <c r="T2519" i="1"/>
  <c r="T835" i="1"/>
  <c r="T932" i="1"/>
  <c r="T1552" i="1"/>
  <c r="T1025" i="1"/>
  <c r="T1381" i="1"/>
  <c r="T1562" i="1"/>
  <c r="T852" i="1"/>
  <c r="T1939" i="1"/>
  <c r="T1245" i="1"/>
  <c r="T1716" i="1"/>
  <c r="T2024" i="1"/>
  <c r="T2295" i="1"/>
  <c r="T1336" i="1"/>
  <c r="T1461" i="1"/>
  <c r="T1817" i="1"/>
  <c r="T2197" i="1"/>
  <c r="T2259" i="1"/>
  <c r="T2189" i="1"/>
  <c r="T2170" i="1"/>
  <c r="T1644" i="1"/>
  <c r="T2363" i="1"/>
  <c r="T963" i="1"/>
  <c r="T1545" i="1"/>
  <c r="T1249" i="1"/>
  <c r="T1024" i="1"/>
  <c r="T642" i="1"/>
  <c r="T1192" i="1"/>
  <c r="T2432" i="1"/>
  <c r="T1223" i="1"/>
  <c r="T893" i="1"/>
  <c r="T1836" i="1"/>
  <c r="T1129" i="1"/>
  <c r="T1667" i="1"/>
  <c r="T1295" i="1"/>
  <c r="T2555" i="1"/>
  <c r="T997" i="1"/>
  <c r="T1436" i="1"/>
  <c r="T1253" i="1"/>
  <c r="T2167" i="1"/>
  <c r="T1186" i="1"/>
  <c r="T2115" i="1"/>
  <c r="T2460" i="1"/>
  <c r="T2529" i="1"/>
  <c r="T774" i="1"/>
  <c r="T2465" i="1"/>
  <c r="T2136" i="1"/>
  <c r="T1643" i="1"/>
  <c r="T1334" i="1"/>
  <c r="T2309" i="1"/>
  <c r="T1317" i="1"/>
  <c r="T2069" i="1"/>
  <c r="T2491" i="1"/>
  <c r="T1292" i="1"/>
  <c r="T1378" i="1"/>
  <c r="T617" i="1"/>
  <c r="T2317" i="1"/>
  <c r="T2007" i="1"/>
  <c r="T715" i="1"/>
  <c r="T1874" i="1"/>
  <c r="T1424" i="1"/>
  <c r="T888" i="1"/>
  <c r="T1773" i="1"/>
  <c r="T2344" i="1"/>
  <c r="T920" i="1"/>
  <c r="T2496" i="1"/>
  <c r="T2578" i="1"/>
  <c r="T628" i="1"/>
  <c r="T1532" i="1"/>
  <c r="T1879" i="1"/>
  <c r="T2379" i="1"/>
  <c r="T1210" i="1"/>
  <c r="T1827" i="1"/>
  <c r="T2159" i="1"/>
  <c r="T1030" i="1"/>
  <c r="T1815" i="1"/>
  <c r="T2297" i="1"/>
  <c r="T747" i="1"/>
  <c r="T1348" i="1"/>
  <c r="T717" i="1"/>
  <c r="T810" i="1"/>
  <c r="T2135" i="1"/>
  <c r="T1181" i="1"/>
  <c r="T1247" i="1"/>
  <c r="T873" i="1"/>
  <c r="T1255" i="1"/>
  <c r="T1678" i="1"/>
  <c r="T2093" i="1"/>
  <c r="T2357" i="1"/>
  <c r="T1722" i="1"/>
  <c r="T652" i="1"/>
  <c r="T1169" i="1"/>
  <c r="T1908" i="1"/>
  <c r="T2304" i="1"/>
  <c r="T670" i="1"/>
  <c r="T1965" i="1"/>
  <c r="T849" i="1"/>
  <c r="T889" i="1"/>
  <c r="T969" i="1"/>
  <c r="T1212" i="1"/>
  <c r="T1320" i="1"/>
  <c r="T1396" i="1"/>
  <c r="T947" i="1"/>
  <c r="T1886" i="1"/>
  <c r="T2589" i="1"/>
  <c r="T844" i="1"/>
  <c r="T2513" i="1"/>
  <c r="T1433" i="1"/>
  <c r="T2493" i="1"/>
  <c r="T1871" i="1"/>
  <c r="T836" i="1"/>
  <c r="T728" i="1"/>
  <c r="T979" i="1"/>
  <c r="T2397" i="1"/>
  <c r="T2477" i="1"/>
  <c r="T2091" i="1"/>
  <c r="T1414" i="1"/>
  <c r="T2332" i="1"/>
  <c r="T2502" i="1"/>
  <c r="T758" i="1"/>
  <c r="T2122" i="1"/>
  <c r="T752" i="1"/>
  <c r="T1727" i="1"/>
  <c r="T1500" i="1"/>
  <c r="T2233" i="1"/>
  <c r="T736" i="1"/>
  <c r="T2260" i="1"/>
  <c r="T1725" i="1"/>
  <c r="T2181" i="1"/>
  <c r="T829" i="1"/>
  <c r="T1937" i="1"/>
  <c r="T2289" i="1"/>
  <c r="T902" i="1"/>
  <c r="T1610" i="1"/>
  <c r="T1430" i="1"/>
  <c r="T1514" i="1"/>
  <c r="T2141" i="1"/>
  <c r="T1583" i="1"/>
  <c r="T2010" i="1"/>
  <c r="T1820" i="1"/>
  <c r="T1503" i="1"/>
  <c r="T1686" i="1"/>
  <c r="T891" i="1"/>
  <c r="T1439" i="1"/>
  <c r="T996" i="1"/>
  <c r="T939" i="1"/>
  <c r="T2526" i="1"/>
  <c r="T2424" i="1"/>
  <c r="T933" i="1"/>
  <c r="T2077" i="1"/>
  <c r="T2001" i="1"/>
  <c r="T899" i="1"/>
  <c r="T840" i="1"/>
  <c r="T2081" i="1"/>
  <c r="T2234" i="1"/>
  <c r="T1464" i="1"/>
  <c r="T1928" i="1"/>
  <c r="T1434" i="1"/>
  <c r="T978" i="1"/>
  <c r="T800" i="1"/>
  <c r="T1560" i="1"/>
  <c r="T894" i="1"/>
  <c r="T1797" i="1"/>
  <c r="T2327" i="1"/>
  <c r="T2264" i="1"/>
  <c r="T701" i="1"/>
  <c r="T1724" i="1"/>
  <c r="T804" i="1"/>
  <c r="T1649" i="1"/>
  <c r="T2501" i="1"/>
  <c r="T2503" i="1"/>
  <c r="T848" i="1"/>
  <c r="T2532" i="1"/>
  <c r="T807" i="1"/>
  <c r="T1728" i="1"/>
  <c r="T2452" i="1"/>
  <c r="T2469" i="1"/>
  <c r="T1314" i="1"/>
  <c r="T1452" i="1"/>
  <c r="T2174" i="1"/>
  <c r="T1523" i="1"/>
  <c r="T1713" i="1"/>
  <c r="T1159" i="1"/>
  <c r="T2283" i="1"/>
  <c r="T1539" i="1"/>
  <c r="T1882" i="1"/>
  <c r="T1764" i="1"/>
  <c r="T2305" i="1"/>
  <c r="T1429" i="1"/>
  <c r="T1189" i="1"/>
  <c r="T985" i="1"/>
  <c r="T1364" i="1"/>
  <c r="T2101" i="1"/>
  <c r="T941" i="1"/>
  <c r="T1368" i="1"/>
  <c r="T832" i="1"/>
  <c r="T2351" i="1"/>
  <c r="T1485" i="1"/>
  <c r="T2108" i="1"/>
  <c r="T2410" i="1"/>
  <c r="T2062" i="1"/>
  <c r="T959" i="1"/>
  <c r="T2095" i="1"/>
  <c r="T1240" i="1"/>
  <c r="T1032" i="1"/>
  <c r="T2484" i="1"/>
  <c r="T1885" i="1"/>
  <c r="T2052" i="1"/>
  <c r="T955" i="1"/>
  <c r="T2315" i="1"/>
  <c r="T2151" i="1"/>
  <c r="T1028" i="1"/>
  <c r="T689" i="1"/>
  <c r="T1800" i="1"/>
  <c r="T734" i="1"/>
  <c r="T1346" i="1"/>
  <c r="T2443" i="1"/>
  <c r="T1638" i="1"/>
  <c r="T648" i="1"/>
  <c r="T1639" i="1"/>
  <c r="T1477" i="1"/>
  <c r="T1045" i="1"/>
  <c r="T1001" i="1"/>
  <c r="T2202" i="1"/>
  <c r="T1688" i="1"/>
  <c r="T1172" i="1"/>
  <c r="T2597" i="1"/>
  <c r="T659" i="1"/>
  <c r="T1755" i="1"/>
  <c r="T2253" i="1"/>
  <c r="T744" i="1"/>
  <c r="T1957" i="1"/>
  <c r="T2433" i="1"/>
  <c r="T1136" i="1"/>
  <c r="T1318" i="1"/>
  <c r="T2109" i="1"/>
  <c r="T834" i="1"/>
  <c r="T2281" i="1"/>
  <c r="T680" i="1"/>
  <c r="T1843" i="1"/>
  <c r="T2517" i="1"/>
  <c r="T1013" i="1"/>
  <c r="T1321" i="1"/>
  <c r="T2490" i="1"/>
  <c r="T1134" i="1"/>
  <c r="T2356" i="1"/>
  <c r="T1888" i="1"/>
  <c r="T1717" i="1"/>
  <c r="T1608" i="1"/>
  <c r="T2372" i="1"/>
  <c r="T765" i="1"/>
  <c r="T1984" i="1"/>
  <c r="T1222" i="1"/>
  <c r="T702" i="1"/>
  <c r="T1875" i="1"/>
  <c r="T1153" i="1"/>
  <c r="T623" i="1"/>
  <c r="T2319" i="1"/>
  <c r="T1190" i="1"/>
  <c r="T1749" i="1"/>
  <c r="T957" i="1"/>
  <c r="T723" i="1"/>
  <c r="T2355" i="1"/>
  <c r="T1721" i="1"/>
  <c r="T1006" i="1"/>
  <c r="T884" i="1"/>
  <c r="T2229" i="1"/>
  <c r="T1812" i="1"/>
  <c r="T909" i="1"/>
  <c r="T1286" i="1"/>
  <c r="T1507" i="1"/>
  <c r="T2444" i="1"/>
  <c r="T1974" i="1"/>
  <c r="T1612" i="1"/>
  <c r="T1395" i="1"/>
  <c r="T781" i="1"/>
  <c r="T1917" i="1"/>
  <c r="T2288" i="1"/>
  <c r="T1502" i="1"/>
  <c r="T2291" i="1"/>
  <c r="T1969" i="1"/>
  <c r="T1847" i="1"/>
  <c r="T1428" i="1"/>
  <c r="T1505" i="1"/>
  <c r="T1942" i="1"/>
  <c r="T856" i="1"/>
  <c r="T871" i="1"/>
  <c r="T612" i="1"/>
  <c r="T1663" i="1"/>
  <c r="T2398" i="1"/>
  <c r="T1337" i="1"/>
  <c r="T653" i="1"/>
  <c r="T1648" i="1"/>
  <c r="T1102" i="1"/>
  <c r="T1950" i="1"/>
  <c r="T1379" i="1"/>
  <c r="T797" i="1"/>
  <c r="T915" i="1"/>
  <c r="T1653" i="1"/>
  <c r="T1819" i="1"/>
  <c r="T2208" i="1"/>
  <c r="T1423" i="1"/>
  <c r="T1200" i="1"/>
  <c r="T2437" i="1"/>
  <c r="T1251" i="1"/>
  <c r="T1441" i="1"/>
  <c r="T2143" i="1"/>
  <c r="T1510" i="1"/>
  <c r="T1279" i="1"/>
  <c r="T2418" i="1"/>
  <c r="T2428" i="1"/>
  <c r="T1275" i="1"/>
  <c r="T1460" i="1"/>
  <c r="T1344" i="1"/>
  <c r="T2292" i="1"/>
  <c r="T1071" i="1"/>
  <c r="T1679" i="1"/>
  <c r="T2540" i="1"/>
  <c r="T713" i="1"/>
  <c r="T1142" i="1"/>
  <c r="T1432" i="1"/>
  <c r="T679" i="1"/>
  <c r="T1482" i="1"/>
  <c r="T825" i="1"/>
  <c r="T1978" i="1"/>
  <c r="T1359" i="1"/>
  <c r="T944" i="1"/>
  <c r="T1355" i="1"/>
  <c r="T2242" i="1"/>
  <c r="T1480" i="1"/>
  <c r="T656" i="1"/>
  <c r="T2146" i="1"/>
  <c r="T1146" i="1"/>
  <c r="T2048" i="1"/>
  <c r="T1637" i="1"/>
  <c r="T2227" i="1"/>
  <c r="T2414" i="1"/>
  <c r="T2145" i="1"/>
  <c r="T753" i="1"/>
  <c r="T619" i="1"/>
  <c r="T1273" i="1"/>
  <c r="T1394" i="1"/>
  <c r="T1254" i="1"/>
  <c r="T2542" i="1"/>
  <c r="T1873" i="1"/>
  <c r="T1570" i="1"/>
  <c r="T1242" i="1"/>
  <c r="T2402" i="1"/>
  <c r="T2560" i="1"/>
  <c r="T912" i="1"/>
  <c r="T2031" i="1"/>
  <c r="T1029" i="1"/>
  <c r="T1896" i="1"/>
  <c r="T1072" i="1"/>
  <c r="T821" i="1"/>
  <c r="T1313" i="1"/>
  <c r="T801" i="1"/>
  <c r="T2350" i="1"/>
  <c r="T1018" i="1"/>
  <c r="T767" i="1"/>
  <c r="T2330" i="1"/>
  <c r="T662" i="1"/>
  <c r="T2025" i="1"/>
  <c r="T1582" i="1"/>
  <c r="T1766" i="1"/>
  <c r="T1330" i="1"/>
  <c r="T2268" i="1"/>
  <c r="T684" i="1"/>
  <c r="T1022" i="1"/>
  <c r="T1496" i="1"/>
  <c r="T1784" i="1"/>
  <c r="T1803" i="1"/>
  <c r="T1487" i="1"/>
  <c r="T1944" i="1"/>
  <c r="T603" i="1"/>
  <c r="T2580" i="1"/>
  <c r="T1719" i="1"/>
  <c r="T1568" i="1"/>
  <c r="T1656" i="1"/>
  <c r="T1459" i="1"/>
  <c r="T1457" i="1"/>
  <c r="T878" i="1"/>
  <c r="T1139" i="1"/>
  <c r="T1772" i="1"/>
  <c r="T1178" i="1"/>
  <c r="T864" i="1"/>
  <c r="T1208" i="1"/>
  <c r="T2426" i="1"/>
  <c r="T1411" i="1"/>
  <c r="T2467" i="1"/>
  <c r="T2391" i="1"/>
  <c r="T1518" i="1"/>
  <c r="T2505" i="1"/>
  <c r="T1763" i="1"/>
  <c r="T839" i="1"/>
  <c r="T2163" i="1"/>
  <c r="T1578" i="1"/>
  <c r="T1382" i="1"/>
  <c r="T2043" i="1"/>
  <c r="T854" i="1"/>
  <c r="T2116" i="1"/>
  <c r="T666" i="1"/>
  <c r="T1611" i="1"/>
  <c r="T1652" i="1"/>
  <c r="T1811" i="1"/>
  <c r="T2499" i="1"/>
  <c r="T1841" i="1"/>
  <c r="T2064" i="1"/>
  <c r="T2595" i="1"/>
  <c r="T2481" i="1"/>
  <c r="T2489" i="1"/>
  <c r="T1594" i="1"/>
  <c r="T2322" i="1"/>
  <c r="T1515" i="1"/>
  <c r="T2235" i="1"/>
  <c r="T1661" i="1"/>
  <c r="T962" i="1"/>
  <c r="T1047" i="1"/>
  <c r="T1977" i="1"/>
  <c r="T2586" i="1"/>
  <c r="T1491" i="1"/>
  <c r="T1718" i="1"/>
  <c r="T2321" i="1"/>
  <c r="T1444" i="1"/>
  <c r="T1712" i="1"/>
  <c r="T1981" i="1"/>
  <c r="T1668" i="1"/>
  <c r="T2534" i="1"/>
  <c r="T1158" i="1"/>
  <c r="T898" i="1"/>
  <c r="T759" i="1"/>
  <c r="T1127" i="1"/>
  <c r="T966" i="1"/>
  <c r="T1099" i="1"/>
  <c r="T2574" i="1"/>
  <c r="T1563" i="1"/>
  <c r="T2165" i="1"/>
  <c r="T2373" i="1"/>
  <c r="T2455" i="1"/>
  <c r="T1822" i="1"/>
  <c r="T1869" i="1"/>
  <c r="T1850" i="1"/>
  <c r="T1009" i="1"/>
  <c r="T1645" i="1"/>
  <c r="T2439" i="1"/>
  <c r="T696" i="1"/>
  <c r="T1263" i="1"/>
  <c r="T923" i="1"/>
  <c r="T2104" i="1"/>
  <c r="T1256" i="1"/>
  <c r="T2509" i="1"/>
  <c r="T1980" i="1"/>
  <c r="T2267" i="1"/>
  <c r="T1833" i="1"/>
  <c r="T2293" i="1"/>
  <c r="T1152" i="1"/>
  <c r="T1440" i="1"/>
  <c r="T808" i="1"/>
  <c r="T2303" i="1"/>
  <c r="T2417" i="1"/>
  <c r="T2219" i="1"/>
  <c r="T2408" i="1"/>
  <c r="T1790" i="1"/>
  <c r="T1775" i="1"/>
  <c r="T2588" i="1"/>
  <c r="T2054" i="1"/>
  <c r="T1783" i="1"/>
  <c r="T1079" i="1"/>
  <c r="T1147" i="1"/>
  <c r="T1267" i="1"/>
  <c r="T1968" i="1"/>
  <c r="T1328" i="1"/>
  <c r="T1301" i="1"/>
  <c r="T1417" i="1"/>
  <c r="T1163" i="1"/>
  <c r="T789" i="1"/>
  <c r="T1801" i="1"/>
  <c r="T2157" i="1"/>
  <c r="T1219" i="1"/>
  <c r="T2349" i="1"/>
  <c r="T1350" i="1"/>
  <c r="T2385" i="1"/>
  <c r="T1087" i="1"/>
  <c r="T2061" i="1"/>
  <c r="T2550" i="1"/>
  <c r="T2454" i="1"/>
  <c r="T2090" i="1"/>
  <c r="T2173" i="1"/>
  <c r="T1455" i="1"/>
  <c r="T1347" i="1"/>
  <c r="T2294" i="1"/>
  <c r="T1157" i="1"/>
  <c r="T818" i="1"/>
  <c r="T1332" i="1"/>
  <c r="T1176" i="1"/>
  <c r="T2072" i="1"/>
  <c r="T1303" i="1"/>
  <c r="T2111" i="1"/>
  <c r="T1373" i="1"/>
  <c r="T1182" i="1"/>
  <c r="T671" i="1"/>
  <c r="T1989" i="1"/>
  <c r="T1603" i="1"/>
  <c r="T1698" i="1"/>
  <c r="T1475" i="1"/>
  <c r="T2570" i="1"/>
  <c r="T1758" i="1"/>
  <c r="T2393" i="1"/>
  <c r="T1137" i="1"/>
  <c r="T2544" i="1"/>
  <c r="T2449" i="1"/>
  <c r="T1902" i="1"/>
  <c r="T1031" i="1"/>
  <c r="T2559" i="1"/>
  <c r="T2601" i="1"/>
  <c r="T2184" i="1"/>
  <c r="T1246" i="1"/>
  <c r="T1526" i="1"/>
  <c r="T2002" i="1"/>
  <c r="T1690" i="1"/>
  <c r="T1623" i="1"/>
  <c r="T1925" i="1"/>
  <c r="T1039" i="1"/>
  <c r="T1094" i="1"/>
  <c r="T2598" i="1"/>
  <c r="T2366" i="1"/>
  <c r="T618" i="1"/>
  <c r="T2382" i="1"/>
  <c r="T1761" i="1"/>
  <c r="T2300" i="1"/>
  <c r="T2320" i="1"/>
  <c r="T2476" i="1"/>
  <c r="T1248" i="1"/>
  <c r="T908" i="1"/>
  <c r="T2011" i="1"/>
  <c r="T2533" i="1"/>
  <c r="T708" i="1"/>
  <c r="T837" i="1"/>
  <c r="T2480" i="1"/>
  <c r="T990" i="1"/>
  <c r="T1471" i="1"/>
  <c r="T2083" i="1"/>
  <c r="T627" i="1"/>
  <c r="T1456" i="1"/>
  <c r="T1323" i="1"/>
  <c r="T904" i="1"/>
  <c r="T1205" i="1"/>
  <c r="T1291" i="1"/>
  <c r="T1731" i="1"/>
  <c r="T1124" i="1"/>
  <c r="T1909" i="1"/>
  <c r="T2557" i="1"/>
  <c r="T1089" i="1"/>
  <c r="T922" i="1"/>
  <c r="T1872" i="1"/>
  <c r="T1217" i="1"/>
  <c r="T633" i="1"/>
  <c r="T1277" i="1"/>
  <c r="T2446" i="1"/>
  <c r="T1260" i="1"/>
  <c r="T731" i="1"/>
  <c r="T980" i="1"/>
  <c r="T953" i="1"/>
  <c r="T1845" i="1"/>
  <c r="T1408" i="1"/>
  <c r="T1062" i="1"/>
  <c r="T886" i="1"/>
  <c r="T2022" i="1"/>
  <c r="T1737" i="1"/>
  <c r="T1793" i="1"/>
  <c r="T1093" i="1"/>
  <c r="T1211" i="1"/>
  <c r="T1341" i="1"/>
  <c r="T1056" i="1"/>
  <c r="T2067" i="1"/>
  <c r="T2172" i="1"/>
  <c r="T847" i="1"/>
  <c r="T2124" i="1"/>
  <c r="T1118" i="1"/>
  <c r="T2528" i="1"/>
  <c r="T2071" i="1"/>
  <c r="T2409" i="1"/>
  <c r="T1388" i="1"/>
  <c r="T1919" i="1"/>
  <c r="T1930" i="1"/>
  <c r="T2587" i="1"/>
  <c r="T1012" i="1"/>
  <c r="T805" i="1"/>
  <c r="T1458" i="1"/>
  <c r="T1425" i="1"/>
  <c r="T1759" i="1"/>
  <c r="T2230" i="1"/>
  <c r="T2059" i="1"/>
  <c r="T956" i="1"/>
  <c r="T879" i="1"/>
  <c r="T795" i="1"/>
  <c r="T643" i="1"/>
  <c r="T2185" i="1"/>
  <c r="T1658" i="1"/>
  <c r="T2506" i="1"/>
  <c r="T1519" i="1"/>
  <c r="T1393" i="1"/>
  <c r="T877" i="1"/>
  <c r="T1335" i="1"/>
  <c r="T2047" i="1"/>
  <c r="T688" i="1"/>
  <c r="T867" i="1"/>
  <c r="T607" i="1"/>
  <c r="T2395" i="1"/>
  <c r="T1183" i="1"/>
  <c r="T817" i="1"/>
  <c r="T1821" i="1"/>
  <c r="T2057" i="1"/>
  <c r="T2203" i="1"/>
  <c r="T1293" i="1"/>
  <c r="T1621" i="1"/>
  <c r="T2150" i="1"/>
  <c r="T2215" i="1"/>
  <c r="T770" i="1"/>
  <c r="T2255" i="1"/>
  <c r="T650" i="1"/>
  <c r="T1304" i="1"/>
  <c r="T1462" i="1"/>
  <c r="T1714" i="1"/>
  <c r="T1264" i="1"/>
  <c r="T2549" i="1"/>
  <c r="T1534" i="1"/>
  <c r="T1007" i="1"/>
  <c r="T1232" i="1"/>
  <c r="T1593" i="1"/>
  <c r="T1672" i="1"/>
  <c r="T1387" i="1"/>
  <c r="T673" i="1"/>
  <c r="T1213" i="1"/>
  <c r="T1420" i="1"/>
  <c r="T2306" i="1"/>
  <c r="T1791" i="1"/>
  <c r="T906" i="1"/>
  <c r="T2475" i="1"/>
  <c r="T1998" i="1"/>
  <c r="T1061" i="1"/>
  <c r="T1270" i="1"/>
  <c r="T1622" i="1"/>
  <c r="T1218" i="1"/>
  <c r="T2411" i="1"/>
  <c r="T1002" i="1"/>
  <c r="T1195" i="1"/>
  <c r="T1903" i="1"/>
  <c r="T2347" i="1"/>
  <c r="T1914" i="1"/>
  <c r="T1068" i="1"/>
  <c r="T2250" i="1"/>
  <c r="T1964" i="1"/>
  <c r="T1112" i="1"/>
  <c r="T934" i="1"/>
  <c r="T1732" i="1"/>
  <c r="T1584" i="1"/>
  <c r="T1963" i="1"/>
  <c r="T1511" i="1"/>
  <c r="T1786" i="1"/>
  <c r="T1214" i="1"/>
  <c r="T2462" i="1"/>
  <c r="T1799" i="1"/>
  <c r="T1931" i="1"/>
  <c r="T2244" i="1"/>
  <c r="T2041" i="1"/>
  <c r="T1067" i="1"/>
  <c r="T1782" i="1"/>
  <c r="T2599" i="1"/>
  <c r="T1103" i="1"/>
  <c r="T1113" i="1"/>
  <c r="T1412" i="1"/>
  <c r="T1614" i="1"/>
  <c r="T2082" i="1"/>
  <c r="T1117" i="1"/>
  <c r="T1278" i="1"/>
  <c r="T913" i="1"/>
  <c r="T1488" i="1"/>
  <c r="T2521" i="1"/>
  <c r="T1465" i="1"/>
  <c r="T2119" i="1"/>
  <c r="T991" i="1"/>
  <c r="T1187" i="1"/>
  <c r="T2265" i="1"/>
  <c r="T866" i="1"/>
  <c r="T1933" i="1"/>
  <c r="T1055" i="1"/>
  <c r="T876" i="1"/>
  <c r="T2403" i="1"/>
  <c r="T1769" i="1"/>
  <c r="T2603" i="1"/>
  <c r="T2459" i="1"/>
  <c r="T1371" i="1"/>
  <c r="T1650" i="1"/>
  <c r="T1097" i="1"/>
  <c r="T2034" i="1"/>
  <c r="T1555" i="1"/>
  <c r="T1985" i="1"/>
  <c r="T2106" i="1"/>
  <c r="T1108" i="1"/>
  <c r="T1894" i="1"/>
  <c r="T755" i="1"/>
  <c r="T2474" i="1"/>
  <c r="T1121" i="1"/>
  <c r="T2456" i="1"/>
  <c r="T1630" i="1"/>
  <c r="T1042" i="1"/>
  <c r="T2040" i="1"/>
  <c r="T2018" i="1"/>
  <c r="T946" i="1"/>
  <c r="T693" i="1"/>
  <c r="T1504" i="1"/>
  <c r="T1107" i="1"/>
  <c r="T831" i="1"/>
  <c r="T1625" i="1"/>
  <c r="T1003" i="1"/>
  <c r="T1830" i="1"/>
  <c r="T2004" i="1"/>
  <c r="T2080" i="1"/>
  <c r="T1953" i="1"/>
  <c r="T1151" i="1"/>
  <c r="T1054" i="1"/>
  <c r="T2551" i="1"/>
  <c r="T1884" i="1"/>
  <c r="T1676" i="1"/>
  <c r="T833" i="1"/>
  <c r="T1175" i="1"/>
  <c r="T683" i="1"/>
  <c r="T2298" i="1"/>
  <c r="T2389" i="1"/>
  <c r="T1340" i="1"/>
  <c r="T2236" i="1"/>
  <c r="T2023" i="1"/>
  <c r="T2518" i="1"/>
  <c r="T1651" i="1"/>
  <c r="T2333" i="1"/>
  <c r="T778" i="1"/>
  <c r="T2442" i="1"/>
  <c r="T2272" i="1"/>
  <c r="T1851" i="1"/>
  <c r="T2440" i="1"/>
  <c r="T1586" i="1"/>
  <c r="T775" i="1"/>
  <c r="T1561" i="1"/>
  <c r="T766" i="1"/>
  <c r="T2485" i="1"/>
  <c r="T1274" i="1"/>
  <c r="T2538" i="1"/>
  <c r="T2021" i="1"/>
  <c r="T1474" i="1"/>
  <c r="T2220" i="1"/>
  <c r="T1996" i="1"/>
  <c r="T703" i="1"/>
  <c r="T1870" i="1"/>
  <c r="T2247" i="1"/>
  <c r="T2263" i="1"/>
  <c r="T925" i="1"/>
  <c r="T2088" i="1"/>
  <c r="T1046" i="1"/>
  <c r="T1538" i="1"/>
  <c r="T986" i="1"/>
  <c r="T632" i="1"/>
  <c r="T1961" i="1"/>
  <c r="T1372" i="1"/>
  <c r="T1010" i="1"/>
  <c r="T1206" i="1"/>
  <c r="T773" i="1"/>
  <c r="T2352" i="1"/>
  <c r="T1640" i="1"/>
  <c r="T1943" i="1"/>
  <c r="T664" i="1"/>
  <c r="T1011" i="1"/>
  <c r="T1576" i="1"/>
  <c r="T1082" i="1"/>
  <c r="T1814" i="1"/>
  <c r="T733" i="1"/>
  <c r="T2546" i="1"/>
  <c r="T1660" i="1"/>
  <c r="T1883" i="1"/>
  <c r="T2405" i="1"/>
  <c r="T1743" i="1"/>
  <c r="T1410" i="1"/>
  <c r="T1818" i="1"/>
  <c r="T2407" i="1"/>
  <c r="T1407" i="1"/>
  <c r="T1659" i="1"/>
  <c r="T1331" i="1"/>
  <c r="T1959" i="1"/>
  <c r="T2566" i="1"/>
  <c r="T2206" i="1"/>
  <c r="T1034" i="1"/>
  <c r="T2070" i="1"/>
  <c r="T750" i="1"/>
  <c r="T1319" i="1"/>
  <c r="T1527" i="1"/>
  <c r="T1060" i="1"/>
  <c r="T940" i="1"/>
  <c r="T1473" i="1"/>
  <c r="T1215" i="1"/>
  <c r="T2486" i="1"/>
  <c r="T1225" i="1"/>
  <c r="T1074" i="1"/>
  <c r="T2466" i="1"/>
  <c r="T1972" i="1"/>
  <c r="T803" i="1"/>
  <c r="T2399" i="1"/>
  <c r="T1445" i="1"/>
  <c r="T1831" i="1"/>
  <c r="T2278" i="1"/>
  <c r="T2266" i="1"/>
  <c r="T2224" i="1"/>
  <c r="T1920" i="1"/>
  <c r="T1975" i="1"/>
  <c r="T2073" i="1"/>
  <c r="T705" i="1"/>
  <c r="T2507" i="1"/>
  <c r="T988" i="1"/>
  <c r="T2280" i="1"/>
  <c r="T739" i="1"/>
  <c r="T2461" i="1"/>
  <c r="T1399" i="1"/>
  <c r="T1754" i="1"/>
  <c r="T1685" i="1"/>
  <c r="T1834" i="1"/>
  <c r="T1904" i="1"/>
  <c r="T1549" i="1"/>
  <c r="T1421" i="1"/>
  <c r="T2154" i="1"/>
  <c r="T2027" i="1"/>
  <c r="T921" i="1"/>
  <c r="T2186" i="1"/>
  <c r="T1027" i="1"/>
  <c r="T793" i="1"/>
  <c r="T1467" i="1"/>
  <c r="T1131" i="1"/>
  <c r="T707" i="1"/>
  <c r="T1866" i="1"/>
  <c r="T1257" i="1"/>
  <c r="T1956" i="1"/>
  <c r="T2535" i="1"/>
  <c r="T783" i="1"/>
  <c r="T874" i="1"/>
  <c r="T1785" i="1"/>
  <c r="T1349" i="1"/>
  <c r="T917" i="1"/>
  <c r="T649" i="1"/>
  <c r="T1122" i="1"/>
  <c r="T845" i="1"/>
  <c r="T604" i="1"/>
  <c r="T2495" i="1"/>
  <c r="T1699" i="1"/>
  <c r="T1669" i="1"/>
  <c r="T1307" i="1"/>
  <c r="T1591" i="1"/>
  <c r="T1629" i="1"/>
  <c r="T1757" i="1"/>
  <c r="T1106" i="1"/>
  <c r="T2256" i="1"/>
  <c r="T830" i="1"/>
  <c r="T2585" i="1"/>
  <c r="T1194" i="1"/>
  <c r="T1162" i="1"/>
  <c r="T1777" i="1"/>
  <c r="T1852" i="1"/>
  <c r="T1499" i="1"/>
  <c r="T2137" i="1"/>
  <c r="T2213" i="1"/>
  <c r="T2252" i="1"/>
  <c r="T1038" i="1"/>
  <c r="T2006" i="1"/>
  <c r="T1695" i="1"/>
  <c r="T965" i="1"/>
  <c r="T1848" i="1"/>
  <c r="T881" i="1"/>
  <c r="T2243" i="1"/>
  <c r="T950" i="1"/>
  <c r="T960" i="1"/>
  <c r="T1138" i="1"/>
  <c r="T2346" i="1"/>
  <c r="T1858" i="1"/>
  <c r="T2500" i="1"/>
  <c r="T1891" i="1"/>
  <c r="T1559" i="1"/>
  <c r="T2358" i="1"/>
  <c r="T1674" i="1"/>
  <c r="T2354" i="1"/>
  <c r="T2223" i="1"/>
  <c r="T2120" i="1"/>
  <c r="T626" i="1"/>
  <c r="T676" i="1"/>
  <c r="T1486" i="1"/>
  <c r="T2016" i="1"/>
  <c r="T1095" i="1"/>
  <c r="T1557" i="1"/>
  <c r="T699" i="1"/>
  <c r="T942" i="1"/>
  <c r="T1915" i="1"/>
  <c r="T1995" i="1"/>
  <c r="T1261" i="1"/>
  <c r="T1829" i="1"/>
  <c r="T842" i="1"/>
  <c r="T780" i="1"/>
  <c r="T2155" i="1"/>
  <c r="T1952" i="1"/>
  <c r="T1832" i="1"/>
  <c r="T1468" i="1"/>
  <c r="T1877" i="1"/>
  <c r="T2394" i="1"/>
  <c r="T2139" i="1"/>
  <c r="T1567" i="1"/>
  <c r="T687" i="1"/>
  <c r="T2178" i="1"/>
  <c r="T1683" i="1"/>
  <c r="T1080" i="1"/>
  <c r="T1297" i="1"/>
  <c r="T1339" i="1"/>
  <c r="T1305" i="1"/>
  <c r="T2596" i="1"/>
  <c r="T2420" i="1"/>
  <c r="T1599" i="1"/>
  <c r="T1280" i="1"/>
  <c r="T2419" i="1"/>
  <c r="T1472" i="1"/>
  <c r="T846" i="1"/>
  <c r="T1342" i="1"/>
  <c r="T1259" i="1"/>
  <c r="T640" i="1"/>
  <c r="T2296" i="1"/>
  <c r="T855" i="1"/>
  <c r="T2087" i="1"/>
  <c r="T1666" i="1"/>
  <c r="T2577" i="1"/>
  <c r="T1167" i="1"/>
  <c r="T2222" i="1"/>
  <c r="T1227" i="1"/>
  <c r="T2602" i="1"/>
  <c r="T1258" i="1"/>
  <c r="T1636" i="1"/>
  <c r="T1941" i="1"/>
  <c r="T2226" i="1"/>
  <c r="T2556" i="1"/>
  <c r="T1840" i="1"/>
  <c r="T1634" i="1"/>
  <c r="T1927" i="1"/>
  <c r="T1391" i="1"/>
  <c r="T1281" i="1"/>
  <c r="T1748" i="1"/>
  <c r="T1065" i="1"/>
  <c r="T2362" i="1"/>
  <c r="T1170" i="1"/>
  <c r="T2179" i="1"/>
  <c r="T1476" i="1"/>
  <c r="T903" i="1"/>
  <c r="T1398" i="1"/>
  <c r="T1322" i="1"/>
  <c r="T2482" i="1"/>
  <c r="T1709" i="1"/>
  <c r="T1343" i="1"/>
  <c r="T718" i="1"/>
  <c r="T1358" i="1"/>
  <c r="T869" i="1"/>
  <c r="T764" i="1"/>
  <c r="T1064" i="1"/>
  <c r="T1565" i="1"/>
  <c r="T1738" i="1"/>
  <c r="T828" i="1"/>
  <c r="T1708" i="1"/>
  <c r="T875" i="1"/>
  <c r="T1481" i="1"/>
  <c r="T1311" i="1"/>
  <c r="T1161" i="1"/>
  <c r="T2380" i="1"/>
  <c r="T2079" i="1"/>
  <c r="T2365" i="1"/>
  <c r="T1229" i="1"/>
  <c r="T1327" i="1"/>
  <c r="T1083" i="1"/>
  <c r="T2194" i="1"/>
  <c r="T2078" i="1"/>
  <c r="T1569" i="1"/>
  <c r="T2323" i="1"/>
  <c r="T1442" i="1"/>
  <c r="T748" i="1"/>
  <c r="T1711" i="1"/>
  <c r="T2063" i="1"/>
  <c r="T790" i="1"/>
  <c r="T1592" i="1"/>
  <c r="T2575" i="1"/>
  <c r="T1370" i="1"/>
  <c r="T1365" i="1"/>
  <c r="T981" i="1"/>
  <c r="T2221" i="1"/>
  <c r="T698" i="1"/>
  <c r="T1982" i="1"/>
  <c r="T2214" i="1"/>
  <c r="T1947" i="1"/>
  <c r="T1547" i="1"/>
  <c r="T1788" i="1"/>
  <c r="T2133" i="1"/>
  <c r="T1609" i="1"/>
  <c r="T1924" i="1"/>
  <c r="T1185" i="1"/>
  <c r="T1128" i="1"/>
  <c r="T668" i="1"/>
  <c r="T2290" i="1"/>
  <c r="T2142" i="1"/>
  <c r="T1289" i="1"/>
  <c r="T1315" i="1"/>
  <c r="T669" i="1"/>
  <c r="T2249" i="1"/>
  <c r="T1923" i="1"/>
  <c r="T711" i="1"/>
  <c r="T971" i="1"/>
  <c r="T2406" i="1"/>
  <c r="T910" i="1"/>
  <c r="T1241" i="1"/>
  <c r="T2591" i="1"/>
  <c r="T992" i="1"/>
  <c r="T1654" i="1"/>
  <c r="T1144" i="1"/>
  <c r="T1997" i="1"/>
  <c r="T2100" i="1"/>
  <c r="T1747" i="1"/>
  <c r="T824" i="1"/>
  <c r="T2110" i="1"/>
  <c r="T1026" i="1"/>
  <c r="T951" i="1"/>
  <c r="T1309" i="1"/>
  <c r="T1493" i="1"/>
  <c r="T1199" i="1"/>
  <c r="T838" i="1"/>
  <c r="T2275" i="1"/>
  <c r="T2464" i="1"/>
  <c r="T1040" i="1"/>
  <c r="T2359" i="1"/>
  <c r="T745" i="1"/>
  <c r="T949" i="1"/>
  <c r="T2342" i="1"/>
  <c r="T2161" i="1"/>
  <c r="T1231" i="1"/>
  <c r="T2328" i="1"/>
  <c r="T897" i="1"/>
  <c r="T2553" i="1"/>
  <c r="T1935" i="1"/>
  <c r="T1929" i="1"/>
  <c r="T694" i="1"/>
  <c r="T1954" i="1"/>
  <c r="T2515" i="1"/>
  <c r="T1574" i="1"/>
  <c r="T2049" i="1"/>
  <c r="T1145" i="1"/>
  <c r="T1805" i="1"/>
  <c r="T809" i="1"/>
  <c r="T936" i="1"/>
  <c r="T1862" i="1"/>
  <c r="T1970" i="1"/>
  <c r="T646" i="1"/>
  <c r="T1316" i="1"/>
  <c r="T931" i="1"/>
  <c r="T2277" i="1"/>
  <c r="T2149" i="1"/>
  <c r="T1967" i="1"/>
  <c r="T1154" i="1"/>
  <c r="T2131" i="1"/>
  <c r="T976" i="1"/>
  <c r="T2144" i="1"/>
  <c r="T974" i="1"/>
  <c r="T862" i="1"/>
  <c r="T2166" i="1"/>
  <c r="T1299" i="1"/>
  <c r="T1390" i="1"/>
  <c r="T1389" i="1"/>
  <c r="T2512" i="1"/>
  <c r="T1418" i="1"/>
  <c r="T2353" i="1"/>
  <c r="T2175" i="1"/>
  <c r="T2600" i="1"/>
  <c r="T1580" i="1"/>
  <c r="T2084" i="1"/>
  <c r="T952" i="1"/>
  <c r="T1115" i="1"/>
  <c r="T1239" i="1"/>
  <c r="T2453" i="1"/>
  <c r="T2169" i="1"/>
  <c r="T2282" i="1"/>
  <c r="T2190" i="1"/>
  <c r="T2561" i="1"/>
  <c r="T2565" i="1"/>
  <c r="T1751" i="1"/>
  <c r="T722" i="1"/>
  <c r="T1302" i="1"/>
  <c r="T1451" i="1"/>
  <c r="T890" i="1"/>
  <c r="T1419" i="1"/>
  <c r="T1692" i="1"/>
  <c r="T1177" i="1"/>
  <c r="T2209" i="1"/>
  <c r="T1595" i="1"/>
  <c r="T2571" i="1"/>
  <c r="T1244" i="1"/>
  <c r="T2523" i="1"/>
  <c r="T1696" i="1"/>
  <c r="T870" i="1"/>
  <c r="T1657" i="1"/>
  <c r="T1522" i="1"/>
  <c r="T2210" i="1"/>
  <c r="T1092" i="1"/>
  <c r="T2313" i="1"/>
  <c r="T1294" i="1"/>
  <c r="T1966" i="1"/>
  <c r="T2042" i="1"/>
  <c r="T1132" i="1"/>
  <c r="T868" i="1"/>
  <c r="T1892" i="1"/>
  <c r="T1684" i="1"/>
  <c r="T2471" i="1"/>
  <c r="T1401" i="1"/>
  <c r="T677" i="1"/>
  <c r="T1300" i="1"/>
  <c r="T2188" i="1"/>
  <c r="T1237" i="1"/>
  <c r="T1397" i="1"/>
  <c r="T2425" i="1"/>
  <c r="T1906" i="1"/>
  <c r="T2096" i="1"/>
  <c r="T1673" i="1"/>
  <c r="T1076" i="1"/>
  <c r="T1104" i="1"/>
  <c r="T1601" i="1"/>
  <c r="T2438" i="1"/>
  <c r="T743" i="1"/>
  <c r="T1086" i="1"/>
  <c r="T1360" i="1"/>
  <c r="T1463" i="1"/>
  <c r="T1384" i="1"/>
  <c r="T1859" i="1"/>
  <c r="T2329" i="1"/>
  <c r="T1619" i="1"/>
  <c r="T1524" i="1"/>
  <c r="T1446" i="1"/>
  <c r="T1605" i="1"/>
  <c r="T2198" i="1"/>
  <c r="T827" i="1"/>
  <c r="T661" i="1"/>
  <c r="T1779" i="1"/>
  <c r="T2285" i="1"/>
  <c r="T709" i="1"/>
  <c r="T1521" i="1"/>
  <c r="T1409" i="1"/>
  <c r="T1890" i="1"/>
  <c r="T2284" i="1"/>
  <c r="T2376" i="1"/>
  <c r="T880" i="1"/>
  <c r="T1994" i="1"/>
  <c r="T2117" i="1"/>
  <c r="T1453" i="1"/>
  <c r="T1156" i="1"/>
  <c r="T916" i="1"/>
  <c r="T2065" i="1"/>
  <c r="T1804" i="1"/>
  <c r="T2205" i="1"/>
  <c r="T1856" i="1"/>
  <c r="T935" i="1"/>
  <c r="T1489" i="1"/>
  <c r="T611" i="1"/>
  <c r="T1250" i="1"/>
  <c r="T796" i="1"/>
  <c r="T2310" i="1"/>
  <c r="T1367" i="1"/>
  <c r="T1143" i="1"/>
  <c r="T885" i="1"/>
  <c r="T2326" i="1"/>
  <c r="T1196" i="1"/>
  <c r="T655" i="1"/>
  <c r="T1478" i="1"/>
  <c r="T1916" i="1"/>
  <c r="T1091" i="1"/>
  <c r="T1701" i="1"/>
  <c r="T1893" i="1"/>
  <c r="T757" i="1"/>
  <c r="T1536" i="1"/>
  <c r="T712" i="1"/>
  <c r="T1385" i="1"/>
  <c r="T2434" i="1"/>
  <c r="T2274" i="1"/>
  <c r="T1209" i="1"/>
  <c r="T639" i="1"/>
  <c r="T1494" i="1"/>
  <c r="T2383" i="1"/>
  <c r="T1760" i="1"/>
  <c r="T2508" i="1"/>
  <c r="T1778" i="1"/>
  <c r="T1647" i="1"/>
  <c r="T1537" i="1"/>
  <c r="T2584" i="1"/>
  <c r="T2218" i="1"/>
  <c r="T606" i="1"/>
  <c r="T2374" i="1"/>
  <c r="T762" i="1"/>
  <c r="T2472" i="1"/>
  <c r="T2479" i="1"/>
  <c r="T2504" i="1"/>
  <c r="T2140" i="1"/>
  <c r="T1149" i="1"/>
  <c r="T1075" i="1"/>
  <c r="T1631" i="1"/>
  <c r="T1746" i="1"/>
  <c r="T2583" i="1"/>
  <c r="T622" i="1"/>
  <c r="T1243" i="1"/>
  <c r="T1876" i="1"/>
  <c r="T2128" i="1"/>
  <c r="T2576" i="1"/>
  <c r="T1090" i="1"/>
  <c r="T967" i="1"/>
  <c r="T1613" i="1"/>
  <c r="T1362" i="1"/>
  <c r="T1130" i="1"/>
  <c r="T1484" i="1"/>
  <c r="T769" i="1"/>
  <c r="T2251" i="1"/>
  <c r="T1596" i="1"/>
  <c r="Y626" i="1" l="1"/>
  <c r="V628" i="1"/>
  <c r="W627" i="1"/>
  <c r="X625" i="1"/>
  <c r="Y627" i="1" l="1"/>
  <c r="V629" i="1"/>
  <c r="W628" i="1"/>
  <c r="X626" i="1"/>
  <c r="I500" i="1"/>
  <c r="Y628" i="1" l="1"/>
  <c r="V630" i="1"/>
  <c r="W629" i="1"/>
  <c r="X627" i="1"/>
  <c r="I517" i="1"/>
  <c r="B58" i="1"/>
  <c r="B57" i="1"/>
  <c r="B59" i="1"/>
  <c r="B56" i="1"/>
  <c r="D58" i="1"/>
  <c r="D59" i="1"/>
  <c r="E59" i="1"/>
  <c r="C57" i="1"/>
  <c r="C59" i="1"/>
  <c r="C58" i="1"/>
  <c r="Y629" i="1" l="1"/>
  <c r="V631" i="1"/>
  <c r="W630" i="1"/>
  <c r="X628" i="1"/>
  <c r="H517" i="1"/>
  <c r="G486" i="1"/>
  <c r="G517" i="1"/>
  <c r="V632" i="1" l="1"/>
  <c r="W631" i="1"/>
  <c r="X630" i="1" s="1"/>
  <c r="Y630" i="1"/>
  <c r="X629" i="1"/>
  <c r="G518" i="1"/>
  <c r="I518" i="1"/>
  <c r="H518" i="1"/>
  <c r="V633" i="1" l="1"/>
  <c r="W632" i="1"/>
  <c r="X631" i="1" s="1"/>
  <c r="Y631" i="1"/>
  <c r="G485" i="1"/>
  <c r="G494" i="1" s="1"/>
  <c r="C494" i="1"/>
  <c r="E43" i="1" s="1"/>
  <c r="C493" i="1"/>
  <c r="C43" i="1" s="1"/>
  <c r="Y632" i="1" l="1"/>
  <c r="V634" i="1"/>
  <c r="W633" i="1"/>
  <c r="AE133" i="1"/>
  <c r="V635" i="1" l="1"/>
  <c r="W634" i="1"/>
  <c r="X633" i="1" s="1"/>
  <c r="Y633" i="1"/>
  <c r="X632" i="1"/>
  <c r="Z203" i="1"/>
  <c r="D162" i="1"/>
  <c r="D163" i="1"/>
  <c r="Z204" i="1"/>
  <c r="D159" i="1"/>
  <c r="Z200" i="1"/>
  <c r="Z165" i="1"/>
  <c r="D150" i="1"/>
  <c r="Z166" i="1"/>
  <c r="D148" i="1"/>
  <c r="Z167" i="1"/>
  <c r="D149" i="1"/>
  <c r="Z194" i="1"/>
  <c r="D153" i="1"/>
  <c r="Z202" i="1"/>
  <c r="D161" i="1"/>
  <c r="Z199" i="1"/>
  <c r="D158" i="1"/>
  <c r="D160" i="1"/>
  <c r="Z201" i="1"/>
  <c r="Z196" i="1"/>
  <c r="D155" i="1"/>
  <c r="D156" i="1"/>
  <c r="Z197" i="1"/>
  <c r="Z195" i="1"/>
  <c r="D154" i="1"/>
  <c r="Z198" i="1"/>
  <c r="D157" i="1"/>
  <c r="D151" i="1"/>
  <c r="Z192" i="1"/>
  <c r="D152" i="1"/>
  <c r="Z193" i="1"/>
  <c r="D164" i="1"/>
  <c r="Z205" i="1"/>
  <c r="D166" i="1" l="1"/>
  <c r="C82" i="1" s="1"/>
  <c r="Y634" i="1"/>
  <c r="V636" i="1"/>
  <c r="W635" i="1"/>
  <c r="Z135" i="1"/>
  <c r="AA167" i="1"/>
  <c r="AA197" i="1"/>
  <c r="Z142" i="1"/>
  <c r="AB198" i="1"/>
  <c r="AB193" i="1"/>
  <c r="AB167" i="1"/>
  <c r="AB202" i="1"/>
  <c r="Z141" i="1"/>
  <c r="AA196" i="1"/>
  <c r="AB196" i="1"/>
  <c r="AB204" i="1"/>
  <c r="AA193" i="1"/>
  <c r="Z138" i="1"/>
  <c r="AB200" i="1"/>
  <c r="AA194" i="1"/>
  <c r="Z139" i="1"/>
  <c r="AB194" i="1"/>
  <c r="AA195" i="1"/>
  <c r="Z140" i="1"/>
  <c r="AB199" i="1"/>
  <c r="Z147" i="1"/>
  <c r="AA202" i="1"/>
  <c r="Z134" i="1"/>
  <c r="AA166" i="1"/>
  <c r="AB166" i="1"/>
  <c r="AB192" i="1"/>
  <c r="AA199" i="1"/>
  <c r="Z144" i="1"/>
  <c r="Z148" i="1"/>
  <c r="AA203" i="1"/>
  <c r="AB165" i="1"/>
  <c r="E254" i="1"/>
  <c r="AA165" i="1"/>
  <c r="Z145" i="1"/>
  <c r="AA200" i="1"/>
  <c r="AB205" i="1"/>
  <c r="AB201" i="1"/>
  <c r="Z149" i="1"/>
  <c r="AA204" i="1"/>
  <c r="Z137" i="1"/>
  <c r="AA192" i="1"/>
  <c r="AA201" i="1"/>
  <c r="Z146" i="1"/>
  <c r="AA205" i="1"/>
  <c r="Z150" i="1"/>
  <c r="AB195" i="1"/>
  <c r="Z136" i="1"/>
  <c r="AB197" i="1"/>
  <c r="Z143" i="1"/>
  <c r="AA198" i="1"/>
  <c r="AB203" i="1"/>
  <c r="E270" i="1" l="1"/>
  <c r="E264" i="1"/>
  <c r="E262" i="1"/>
  <c r="E269" i="1"/>
  <c r="E266" i="1"/>
  <c r="E268" i="1"/>
  <c r="E258" i="1"/>
  <c r="B76" i="1"/>
  <c r="E265" i="1"/>
  <c r="E259" i="1"/>
  <c r="E263" i="1"/>
  <c r="E271" i="1"/>
  <c r="E255" i="1"/>
  <c r="E256" i="1"/>
  <c r="E260" i="1"/>
  <c r="E267" i="1"/>
  <c r="E257" i="1"/>
  <c r="E261" i="1"/>
  <c r="Y635" i="1"/>
  <c r="V637" i="1"/>
  <c r="W636" i="1"/>
  <c r="X634" i="1"/>
  <c r="AC197" i="1"/>
  <c r="AC198" i="1"/>
  <c r="AC192" i="1"/>
  <c r="Z133" i="1"/>
  <c r="AE167" i="1"/>
  <c r="AH164" i="1" s="1"/>
  <c r="AC165" i="1"/>
  <c r="AC195" i="1"/>
  <c r="AC193" i="1"/>
  <c r="AE193" i="1"/>
  <c r="AK164" i="1" s="1"/>
  <c r="AC167" i="1"/>
  <c r="AE202" i="1"/>
  <c r="AT164" i="1" s="1"/>
  <c r="AE198" i="1"/>
  <c r="AP164" i="1" s="1"/>
  <c r="AC205" i="1"/>
  <c r="AE194" i="1"/>
  <c r="AL164" i="1" s="1"/>
  <c r="AC199" i="1"/>
  <c r="AC202" i="1"/>
  <c r="AE192" i="1"/>
  <c r="AJ164" i="1" s="1"/>
  <c r="AC194" i="1"/>
  <c r="AE204" i="1"/>
  <c r="AV164" i="1" s="1"/>
  <c r="AC204" i="1"/>
  <c r="AE165" i="1"/>
  <c r="AF164" i="1" s="1"/>
  <c r="AE203" i="1"/>
  <c r="AU164" i="1" s="1"/>
  <c r="AE166" i="1"/>
  <c r="AG164" i="1" s="1"/>
  <c r="AC196" i="1"/>
  <c r="AC200" i="1"/>
  <c r="AI164" i="1"/>
  <c r="AE199" i="1"/>
  <c r="AQ164" i="1" s="1"/>
  <c r="AE196" i="1"/>
  <c r="AN164" i="1" s="1"/>
  <c r="AE201" i="1"/>
  <c r="AS164" i="1" s="1"/>
  <c r="AC203" i="1"/>
  <c r="AE195" i="1"/>
  <c r="AM164" i="1" s="1"/>
  <c r="AC201" i="1"/>
  <c r="AC166" i="1"/>
  <c r="AE197" i="1"/>
  <c r="AO164" i="1" s="1"/>
  <c r="AE205" i="1"/>
  <c r="AW164" i="1" s="1"/>
  <c r="AE200" i="1"/>
  <c r="AR164" i="1" s="1"/>
  <c r="C268" i="1" l="1"/>
  <c r="D268" i="1" s="1"/>
  <c r="F174" i="1"/>
  <c r="F186" i="1"/>
  <c r="F187" i="1"/>
  <c r="F176" i="1"/>
  <c r="F170" i="1"/>
  <c r="F177" i="1"/>
  <c r="F178" i="1"/>
  <c r="F183" i="1"/>
  <c r="F175" i="1"/>
  <c r="F179" i="1"/>
  <c r="F180" i="1"/>
  <c r="F181" i="1"/>
  <c r="F182" i="1"/>
  <c r="F171" i="1"/>
  <c r="F172" i="1"/>
  <c r="F184" i="1"/>
  <c r="F173" i="1"/>
  <c r="F185" i="1"/>
  <c r="Y636" i="1"/>
  <c r="V638" i="1"/>
  <c r="W637" i="1"/>
  <c r="X635" i="1"/>
  <c r="AG167" i="1" a="1"/>
  <c r="AG167" i="1" s="1"/>
  <c r="AG193" i="1" s="1" a="1"/>
  <c r="AG193" i="1" s="1"/>
  <c r="AG196" i="1" a="1"/>
  <c r="AG196" i="1" s="1"/>
  <c r="C259" i="1"/>
  <c r="D259" i="1" s="1"/>
  <c r="C266" i="1"/>
  <c r="D266" i="1" s="1"/>
  <c r="C269" i="1"/>
  <c r="D269" i="1" s="1"/>
  <c r="C261" i="1"/>
  <c r="D261" i="1" s="1"/>
  <c r="C262" i="1"/>
  <c r="D262" i="1" s="1"/>
  <c r="C263" i="1"/>
  <c r="D263" i="1" s="1"/>
  <c r="C265" i="1"/>
  <c r="D265" i="1" s="1"/>
  <c r="C257" i="1"/>
  <c r="D257" i="1" s="1"/>
  <c r="C258" i="1"/>
  <c r="D258" i="1" s="1"/>
  <c r="C260" i="1"/>
  <c r="D260" i="1" s="1"/>
  <c r="C267" i="1"/>
  <c r="D267" i="1" s="1"/>
  <c r="C270" i="1"/>
  <c r="D270" i="1" s="1"/>
  <c r="C271" i="1"/>
  <c r="D271" i="1" s="1"/>
  <c r="C256" i="1"/>
  <c r="D256" i="1" s="1"/>
  <c r="C264" i="1"/>
  <c r="D264" i="1" s="1"/>
  <c r="C255" i="1"/>
  <c r="D255" i="1" s="1"/>
  <c r="D92" i="1"/>
  <c r="E92" i="1" s="1"/>
  <c r="D90" i="1"/>
  <c r="E90" i="1" s="1"/>
  <c r="D89" i="1"/>
  <c r="D91" i="1"/>
  <c r="E91" i="1" s="1"/>
  <c r="D88" i="1"/>
  <c r="D87" i="1"/>
  <c r="E87" i="1" s="1"/>
  <c r="D83" i="1"/>
  <c r="F254" i="1" s="1"/>
  <c r="X92" i="1" l="1"/>
  <c r="I255" i="1" s="1"/>
  <c r="X98" i="1"/>
  <c r="I261" i="1" s="1"/>
  <c r="X107" i="1"/>
  <c r="I270" i="1" s="1"/>
  <c r="X106" i="1"/>
  <c r="I269" i="1" s="1"/>
  <c r="X108" i="1"/>
  <c r="I271" i="1" s="1"/>
  <c r="X105" i="1"/>
  <c r="I268" i="1" s="1"/>
  <c r="X100" i="1"/>
  <c r="I263" i="1" s="1"/>
  <c r="X95" i="1"/>
  <c r="I258" i="1" s="1"/>
  <c r="X94" i="1"/>
  <c r="I257" i="1" s="1"/>
  <c r="X103" i="1"/>
  <c r="I266" i="1" s="1"/>
  <c r="X96" i="1"/>
  <c r="I259" i="1" s="1"/>
  <c r="X104" i="1"/>
  <c r="I267" i="1" s="1"/>
  <c r="X93" i="1"/>
  <c r="I256" i="1" s="1"/>
  <c r="X102" i="1"/>
  <c r="I265" i="1" s="1"/>
  <c r="X97" i="1"/>
  <c r="I260" i="1" s="1"/>
  <c r="X101" i="1"/>
  <c r="I264" i="1" s="1"/>
  <c r="X99" i="1"/>
  <c r="I262" i="1" s="1"/>
  <c r="X91" i="1"/>
  <c r="I254" i="1" s="1"/>
  <c r="E88" i="1"/>
  <c r="E89" i="1"/>
  <c r="F266" i="1"/>
  <c r="F255" i="1"/>
  <c r="F258" i="1"/>
  <c r="F256" i="1"/>
  <c r="F264" i="1"/>
  <c r="F265" i="1"/>
  <c r="F260" i="1"/>
  <c r="F262" i="1"/>
  <c r="F259" i="1"/>
  <c r="F267" i="1"/>
  <c r="F269" i="1"/>
  <c r="F257" i="1"/>
  <c r="F271" i="1"/>
  <c r="F261" i="1"/>
  <c r="F268" i="1"/>
  <c r="F270" i="1"/>
  <c r="F263" i="1"/>
  <c r="L26" i="1"/>
  <c r="K165" i="1"/>
  <c r="L17" i="1"/>
  <c r="K156" i="1"/>
  <c r="L13" i="1"/>
  <c r="K152" i="1"/>
  <c r="L22" i="1"/>
  <c r="K161" i="1"/>
  <c r="L20" i="1"/>
  <c r="K159" i="1"/>
  <c r="L16" i="1"/>
  <c r="K155" i="1"/>
  <c r="L12" i="1"/>
  <c r="K151" i="1"/>
  <c r="L23" i="1"/>
  <c r="K162" i="1"/>
  <c r="L28" i="1"/>
  <c r="K167" i="1"/>
  <c r="L24" i="1"/>
  <c r="K163" i="1"/>
  <c r="L27" i="1"/>
  <c r="K166" i="1"/>
  <c r="L21" i="1"/>
  <c r="K160" i="1"/>
  <c r="L19" i="1"/>
  <c r="K158" i="1"/>
  <c r="L18" i="1"/>
  <c r="K157" i="1"/>
  <c r="L14" i="1"/>
  <c r="K153" i="1"/>
  <c r="L25" i="1"/>
  <c r="K164" i="1"/>
  <c r="L15" i="1"/>
  <c r="K154" i="1"/>
  <c r="Y637" i="1"/>
  <c r="V639" i="1"/>
  <c r="W638" i="1"/>
  <c r="X636" i="1"/>
  <c r="AA141" i="1"/>
  <c r="AB141" i="1" s="1"/>
  <c r="AC141" i="1" s="1"/>
  <c r="AF141" i="1" s="1"/>
  <c r="AA144" i="1"/>
  <c r="AA134" i="1"/>
  <c r="AA146" i="1"/>
  <c r="AA145" i="1"/>
  <c r="AA135" i="1"/>
  <c r="AB135" i="1" s="1"/>
  <c r="AC135" i="1" s="1"/>
  <c r="AF135" i="1" s="1"/>
  <c r="AA147" i="1"/>
  <c r="AA137" i="1"/>
  <c r="AA149" i="1"/>
  <c r="AA136" i="1"/>
  <c r="AA148" i="1"/>
  <c r="AA138" i="1"/>
  <c r="AA150" i="1"/>
  <c r="AB150" i="1" s="1"/>
  <c r="AC150" i="1" s="1"/>
  <c r="AF150" i="1" s="1"/>
  <c r="AA139" i="1"/>
  <c r="AB139" i="1" s="1"/>
  <c r="AC139" i="1" s="1"/>
  <c r="AF139" i="1" s="1"/>
  <c r="AA133" i="1"/>
  <c r="AA140" i="1"/>
  <c r="AB140" i="1" s="1"/>
  <c r="AC140" i="1" s="1"/>
  <c r="AF140" i="1" s="1"/>
  <c r="AA142" i="1"/>
  <c r="AB142" i="1" s="1"/>
  <c r="AC142" i="1" s="1"/>
  <c r="AF142" i="1" s="1"/>
  <c r="AA143" i="1"/>
  <c r="AG199" i="1" a="1"/>
  <c r="AG199" i="1" s="1"/>
  <c r="E531" i="1"/>
  <c r="F87" i="1"/>
  <c r="L11" i="1"/>
  <c r="C254" i="1"/>
  <c r="D254" i="1" s="1"/>
  <c r="D82" i="1"/>
  <c r="E82" i="1" s="1"/>
  <c r="F82" i="1" s="1"/>
  <c r="B68" i="1"/>
  <c r="B67" i="1" s="1"/>
  <c r="U603" i="1" l="1"/>
  <c r="U606" i="1" s="1"/>
  <c r="Z602" i="1" s="1"/>
  <c r="I309" i="1"/>
  <c r="K283" i="1"/>
  <c r="P28" i="1"/>
  <c r="K272" i="1"/>
  <c r="P17" i="1"/>
  <c r="Y638" i="1"/>
  <c r="K268" i="1"/>
  <c r="P13" i="1"/>
  <c r="V640" i="1"/>
  <c r="W639" i="1"/>
  <c r="K275" i="1"/>
  <c r="P20" i="1"/>
  <c r="X637" i="1"/>
  <c r="K274" i="1"/>
  <c r="P19" i="1"/>
  <c r="K273" i="1"/>
  <c r="P18" i="1"/>
  <c r="AB137" i="1"/>
  <c r="AC137" i="1" s="1"/>
  <c r="AF137" i="1" s="1"/>
  <c r="M15" i="1" s="1"/>
  <c r="AB147" i="1"/>
  <c r="AC147" i="1" s="1"/>
  <c r="AF147" i="1" s="1"/>
  <c r="AB138" i="1"/>
  <c r="AC138" i="1" s="1"/>
  <c r="AF138" i="1" s="1"/>
  <c r="AB149" i="1"/>
  <c r="AC149" i="1" s="1"/>
  <c r="AF149" i="1" s="1"/>
  <c r="AB145" i="1"/>
  <c r="AC145" i="1" s="1"/>
  <c r="AF145" i="1" s="1"/>
  <c r="AB136" i="1"/>
  <c r="AC136" i="1" s="1"/>
  <c r="AF136" i="1" s="1"/>
  <c r="AB143" i="1"/>
  <c r="AC143" i="1" s="1"/>
  <c r="AF143" i="1" s="1"/>
  <c r="AB146" i="1"/>
  <c r="AC146" i="1" s="1"/>
  <c r="AF146" i="1" s="1"/>
  <c r="AB148" i="1"/>
  <c r="AC148" i="1" s="1"/>
  <c r="AF148" i="1" s="1"/>
  <c r="AB133" i="1"/>
  <c r="AC133" i="1" s="1"/>
  <c r="AF133" i="1" s="1"/>
  <c r="AB134" i="1"/>
  <c r="AC134" i="1" s="1"/>
  <c r="AF134" i="1" s="1"/>
  <c r="AB144" i="1"/>
  <c r="AC144" i="1" s="1"/>
  <c r="AF144" i="1" s="1"/>
  <c r="J87" i="1"/>
  <c r="M17" i="1"/>
  <c r="M13" i="1"/>
  <c r="F90" i="1"/>
  <c r="N39" i="1" s="1"/>
  <c r="C356" i="1"/>
  <c r="E356" i="1" s="1"/>
  <c r="M20" i="1"/>
  <c r="C355" i="1"/>
  <c r="E355" i="1" s="1"/>
  <c r="F89" i="1"/>
  <c r="M18" i="1"/>
  <c r="C358" i="1"/>
  <c r="E358" i="1" s="1"/>
  <c r="F92" i="1"/>
  <c r="M19" i="1"/>
  <c r="C357" i="1"/>
  <c r="E357" i="1" s="1"/>
  <c r="F91" i="1"/>
  <c r="K150" i="1"/>
  <c r="C354" i="1"/>
  <c r="E354" i="1" s="1"/>
  <c r="F88" i="1"/>
  <c r="N35" i="1" s="1"/>
  <c r="M28" i="1"/>
  <c r="Q13" i="1" l="1"/>
  <c r="R13" i="1" s="1"/>
  <c r="Q19" i="1"/>
  <c r="R19" i="1" s="1"/>
  <c r="Q28" i="1"/>
  <c r="R28" i="1" s="1"/>
  <c r="Q18" i="1"/>
  <c r="R18" i="1" s="1"/>
  <c r="Q17" i="1"/>
  <c r="R17" i="1" s="1"/>
  <c r="Q20" i="1"/>
  <c r="R20" i="1" s="1"/>
  <c r="N41" i="1"/>
  <c r="O35" i="1" s="1"/>
  <c r="O41" i="1"/>
  <c r="N43" i="1"/>
  <c r="O37" i="1" s="1"/>
  <c r="O43" i="1"/>
  <c r="Z600" i="1"/>
  <c r="Z599" i="1"/>
  <c r="Z632" i="1"/>
  <c r="Z624" i="1"/>
  <c r="Z601" i="1"/>
  <c r="Z598" i="1"/>
  <c r="R310" i="1"/>
  <c r="R309" i="1"/>
  <c r="Z597" i="1"/>
  <c r="Z596" i="1"/>
  <c r="Z631" i="1"/>
  <c r="Z634" i="1"/>
  <c r="Z633" i="1"/>
  <c r="Z625" i="1"/>
  <c r="Z623" i="1"/>
  <c r="Z622" i="1"/>
  <c r="J82" i="1"/>
  <c r="Z621" i="1"/>
  <c r="Z620" i="1"/>
  <c r="Z636" i="1"/>
  <c r="N33" i="1"/>
  <c r="Z619" i="1"/>
  <c r="Z635" i="1"/>
  <c r="Z612" i="1"/>
  <c r="Z613" i="1"/>
  <c r="Z611" i="1"/>
  <c r="Z610" i="1"/>
  <c r="Z609" i="1"/>
  <c r="Z608" i="1"/>
  <c r="Z607" i="1"/>
  <c r="Z606" i="1"/>
  <c r="Z617" i="1"/>
  <c r="Z605" i="1"/>
  <c r="Z603" i="1"/>
  <c r="Z629" i="1"/>
  <c r="Z630" i="1"/>
  <c r="Z616" i="1"/>
  <c r="Z627" i="1"/>
  <c r="Z615" i="1"/>
  <c r="Z604" i="1"/>
  <c r="Z637" i="1"/>
  <c r="Z618" i="1"/>
  <c r="Z628" i="1"/>
  <c r="I303" i="1"/>
  <c r="Z626" i="1"/>
  <c r="Z614" i="1"/>
  <c r="H311" i="1"/>
  <c r="H312" i="1"/>
  <c r="K279" i="1"/>
  <c r="P24" i="1"/>
  <c r="Y639" i="1"/>
  <c r="K281" i="1"/>
  <c r="P26" i="1"/>
  <c r="K276" i="1"/>
  <c r="P21" i="1"/>
  <c r="V641" i="1"/>
  <c r="W640" i="1"/>
  <c r="K269" i="1"/>
  <c r="P14" i="1"/>
  <c r="K278" i="1"/>
  <c r="P23" i="1"/>
  <c r="K282" i="1"/>
  <c r="P27" i="1"/>
  <c r="X638" i="1"/>
  <c r="Z638" i="1" s="1"/>
  <c r="K271" i="1"/>
  <c r="P16" i="1"/>
  <c r="K280" i="1"/>
  <c r="P25" i="1"/>
  <c r="K270" i="1"/>
  <c r="P15" i="1"/>
  <c r="K277" i="1"/>
  <c r="P22" i="1"/>
  <c r="K267" i="1"/>
  <c r="P12" i="1"/>
  <c r="K266" i="1"/>
  <c r="P11" i="1"/>
  <c r="O33" i="1"/>
  <c r="N37" i="1"/>
  <c r="M24" i="1"/>
  <c r="M21" i="1"/>
  <c r="M14" i="1"/>
  <c r="M23" i="1"/>
  <c r="M27" i="1"/>
  <c r="M22" i="1"/>
  <c r="M16" i="1"/>
  <c r="M12" i="1"/>
  <c r="M25" i="1"/>
  <c r="M11" i="1"/>
  <c r="M26" i="1"/>
  <c r="J92" i="1"/>
  <c r="K392" i="1"/>
  <c r="H358" i="1"/>
  <c r="F358" i="1"/>
  <c r="J89" i="1"/>
  <c r="J90" i="1"/>
  <c r="F355" i="1"/>
  <c r="H355" i="1"/>
  <c r="K389" i="1"/>
  <c r="J88" i="1"/>
  <c r="J91" i="1"/>
  <c r="H354" i="1"/>
  <c r="K388" i="1"/>
  <c r="F354" i="1"/>
  <c r="H357" i="1"/>
  <c r="K391" i="1"/>
  <c r="F357" i="1"/>
  <c r="H356" i="1"/>
  <c r="K390" i="1"/>
  <c r="F356" i="1"/>
  <c r="Q21" i="1" l="1"/>
  <c r="R21" i="1" s="1"/>
  <c r="Q25" i="1"/>
  <c r="R25" i="1" s="1"/>
  <c r="Q16" i="1"/>
  <c r="R16" i="1" s="1"/>
  <c r="Q27" i="1"/>
  <c r="R27" i="1" s="1"/>
  <c r="Q23" i="1"/>
  <c r="R23" i="1" s="1"/>
  <c r="Q12" i="1"/>
  <c r="R12" i="1" s="1"/>
  <c r="Q24" i="1"/>
  <c r="R24" i="1" s="1"/>
  <c r="Q14" i="1"/>
  <c r="R14" i="1" s="1"/>
  <c r="Q26" i="1"/>
  <c r="R26" i="1" s="1"/>
  <c r="Q11" i="1"/>
  <c r="R11" i="1" s="1"/>
  <c r="Q22" i="1"/>
  <c r="R22" i="1" s="1"/>
  <c r="Q15" i="1"/>
  <c r="R15" i="1" s="1"/>
  <c r="A299" i="1"/>
  <c r="N27" i="1"/>
  <c r="N23" i="1"/>
  <c r="N14" i="1"/>
  <c r="N11" i="1"/>
  <c r="N20" i="1"/>
  <c r="N21" i="1"/>
  <c r="N24" i="1"/>
  <c r="N15" i="1"/>
  <c r="N18" i="1"/>
  <c r="N25" i="1"/>
  <c r="N12" i="1"/>
  <c r="N13" i="1"/>
  <c r="N16" i="1"/>
  <c r="N19" i="1"/>
  <c r="N26" i="1"/>
  <c r="N17" i="1"/>
  <c r="N22" i="1"/>
  <c r="N28" i="1"/>
  <c r="Y640" i="1"/>
  <c r="V642" i="1"/>
  <c r="W641" i="1"/>
  <c r="X639" i="1"/>
  <c r="Z639" i="1" s="1"/>
  <c r="V643" i="1" l="1"/>
  <c r="W642" i="1"/>
  <c r="X641" i="1" s="1"/>
  <c r="Y641" i="1"/>
  <c r="X640" i="1"/>
  <c r="Z640" i="1" s="1"/>
  <c r="Z641" i="1" l="1"/>
  <c r="Y642" i="1"/>
  <c r="V644" i="1"/>
  <c r="W643" i="1"/>
  <c r="Y643" i="1" l="1"/>
  <c r="V645" i="1"/>
  <c r="W644" i="1"/>
  <c r="X642" i="1"/>
  <c r="Z642" i="1" s="1"/>
  <c r="Y644" i="1" l="1"/>
  <c r="V646" i="1"/>
  <c r="W645" i="1"/>
  <c r="X643" i="1"/>
  <c r="Z643" i="1" s="1"/>
  <c r="Y645" i="1" l="1"/>
  <c r="V647" i="1"/>
  <c r="W646" i="1"/>
  <c r="X644" i="1"/>
  <c r="Z644" i="1" s="1"/>
  <c r="Y646" i="1" l="1"/>
  <c r="V648" i="1"/>
  <c r="W647" i="1"/>
  <c r="X645" i="1"/>
  <c r="Z645" i="1" s="1"/>
  <c r="I501" i="1"/>
  <c r="I502" i="1"/>
  <c r="Y647" i="1" l="1"/>
  <c r="X646" i="1"/>
  <c r="Z646" i="1" s="1"/>
  <c r="V649" i="1"/>
  <c r="W648" i="1"/>
  <c r="I506" i="1"/>
  <c r="I510" i="1" s="1"/>
  <c r="AB24" i="1" a="1"/>
  <c r="AB24" i="1" s="1"/>
  <c r="AB26" i="1" s="1" a="1"/>
  <c r="AB26" i="1" s="1"/>
  <c r="AB27" i="1" s="1"/>
  <c r="E532" i="1" s="1"/>
  <c r="E534" i="1" s="1"/>
  <c r="H520" i="1" l="1"/>
  <c r="I520" i="1"/>
  <c r="G520" i="1"/>
  <c r="Y648" i="1"/>
  <c r="V650" i="1"/>
  <c r="W649" i="1"/>
  <c r="X647" i="1"/>
  <c r="Z647" i="1" s="1"/>
  <c r="E535" i="1"/>
  <c r="H531" i="1"/>
  <c r="I573" i="1"/>
  <c r="I570" i="1" s="1"/>
  <c r="I571" i="1" s="1"/>
  <c r="J569" i="1" s="1"/>
  <c r="H534" i="1" l="1"/>
  <c r="B548" i="1" s="1"/>
  <c r="C550" i="1"/>
  <c r="D548" i="1"/>
  <c r="D547" i="1"/>
  <c r="Y649" i="1"/>
  <c r="V651" i="1"/>
  <c r="W650" i="1"/>
  <c r="X648" i="1"/>
  <c r="Z648" i="1" s="1"/>
  <c r="H536" i="1"/>
  <c r="H533" i="1"/>
  <c r="B547" i="1" s="1"/>
  <c r="N45" i="1" l="1"/>
  <c r="O39" i="1" s="1"/>
  <c r="A539" i="1" a="1"/>
  <c r="A539" i="1" s="1"/>
  <c r="B552" i="1"/>
  <c r="F547" i="1"/>
  <c r="B554" i="1" s="1"/>
  <c r="Y650" i="1"/>
  <c r="V652" i="1"/>
  <c r="W651" i="1"/>
  <c r="X649" i="1"/>
  <c r="Z649" i="1" s="1"/>
  <c r="R576" i="1"/>
  <c r="F548" i="1"/>
  <c r="G552" i="1"/>
  <c r="Y651" i="1" l="1"/>
  <c r="V653" i="1"/>
  <c r="W652" i="1"/>
  <c r="X651" i="1" s="1"/>
  <c r="Z651" i="1" s="1"/>
  <c r="X650" i="1"/>
  <c r="Z650" i="1" s="1"/>
  <c r="G554" i="1"/>
  <c r="S576" i="1"/>
  <c r="B69" i="1"/>
  <c r="V654" i="1" l="1"/>
  <c r="W653" i="1"/>
  <c r="X652" i="1" s="1"/>
  <c r="Y652" i="1"/>
  <c r="Z652" i="1" l="1"/>
  <c r="Y653" i="1"/>
  <c r="V655" i="1"/>
  <c r="W654" i="1"/>
  <c r="X653" i="1" s="1"/>
  <c r="Z653" i="1" s="1"/>
  <c r="Y654" i="1" l="1"/>
  <c r="V656" i="1"/>
  <c r="W655" i="1"/>
  <c r="V657" i="1" l="1"/>
  <c r="W656" i="1"/>
  <c r="X655" i="1" s="1"/>
  <c r="Y655" i="1"/>
  <c r="X654" i="1"/>
  <c r="Z654" i="1" s="1"/>
  <c r="Z655" i="1" l="1"/>
  <c r="Y656" i="1"/>
  <c r="V658" i="1"/>
  <c r="W657" i="1"/>
  <c r="Y657" i="1" l="1"/>
  <c r="X656" i="1"/>
  <c r="Z656" i="1" s="1"/>
  <c r="V659" i="1"/>
  <c r="W658" i="1"/>
  <c r="V660" i="1" l="1"/>
  <c r="W659" i="1"/>
  <c r="X658" i="1" s="1"/>
  <c r="Y658" i="1"/>
  <c r="X657" i="1"/>
  <c r="Z657" i="1" s="1"/>
  <c r="Z658" i="1" l="1"/>
  <c r="Y659" i="1"/>
  <c r="V661" i="1"/>
  <c r="W660" i="1"/>
  <c r="X659" i="1" s="1"/>
  <c r="Z659" i="1" s="1"/>
  <c r="V662" i="1" l="1"/>
  <c r="W661" i="1"/>
  <c r="X660" i="1" s="1"/>
  <c r="Y660" i="1"/>
  <c r="Z660" i="1" l="1"/>
  <c r="Y661" i="1"/>
  <c r="V663" i="1"/>
  <c r="W662" i="1"/>
  <c r="Y662" i="1" l="1"/>
  <c r="X661" i="1"/>
  <c r="Z661" i="1" s="1"/>
  <c r="V664" i="1"/>
  <c r="W663" i="1"/>
  <c r="X662" i="1" s="1"/>
  <c r="Z662" i="1" s="1"/>
  <c r="Y663" i="1" l="1"/>
  <c r="V665" i="1"/>
  <c r="W664" i="1"/>
  <c r="X663" i="1" s="1"/>
  <c r="Z663" i="1" l="1"/>
  <c r="V666" i="1"/>
  <c r="W665" i="1"/>
  <c r="Y664" i="1"/>
  <c r="Y665" i="1" l="1"/>
  <c r="X664" i="1"/>
  <c r="Z664" i="1" s="1"/>
  <c r="V667" i="1"/>
  <c r="W666" i="1"/>
  <c r="Y666" i="1" l="1"/>
  <c r="V668" i="1"/>
  <c r="W667" i="1"/>
  <c r="X666" i="1" s="1"/>
  <c r="Z666" i="1" s="1"/>
  <c r="X665" i="1"/>
  <c r="Z665" i="1" s="1"/>
  <c r="V669" i="1" l="1"/>
  <c r="W668" i="1"/>
  <c r="Y667" i="1"/>
  <c r="Y668" i="1" l="1"/>
  <c r="X667" i="1"/>
  <c r="Z667" i="1" s="1"/>
  <c r="V670" i="1"/>
  <c r="W669" i="1"/>
  <c r="V671" i="1" l="1"/>
  <c r="W670" i="1"/>
  <c r="X669" i="1" s="1"/>
  <c r="Z669" i="1" s="1"/>
  <c r="Y669" i="1"/>
  <c r="X668" i="1"/>
  <c r="Z668" i="1" s="1"/>
  <c r="Y670" i="1" l="1"/>
  <c r="V672" i="1"/>
  <c r="W671" i="1"/>
  <c r="Y671" i="1" l="1"/>
  <c r="V673" i="1"/>
  <c r="W672" i="1"/>
  <c r="X671" i="1" s="1"/>
  <c r="Z671" i="1" s="1"/>
  <c r="X670" i="1"/>
  <c r="Z670" i="1" s="1"/>
  <c r="V674" i="1" l="1"/>
  <c r="W673" i="1"/>
  <c r="Y672" i="1"/>
  <c r="Y673" i="1" l="1"/>
  <c r="X672" i="1"/>
  <c r="Z672" i="1" s="1"/>
  <c r="V675" i="1"/>
  <c r="W674" i="1"/>
  <c r="X673" i="1" s="1"/>
  <c r="Z673" i="1" s="1"/>
  <c r="Y674" i="1" l="1"/>
  <c r="V676" i="1"/>
  <c r="W675" i="1"/>
  <c r="X674" i="1" s="1"/>
  <c r="Z674" i="1" s="1"/>
  <c r="V677" i="1" l="1"/>
  <c r="W676" i="1"/>
  <c r="X675" i="1" s="1"/>
  <c r="Y675" i="1"/>
  <c r="Z675" i="1" l="1"/>
  <c r="Y676" i="1"/>
  <c r="V678" i="1"/>
  <c r="W677" i="1"/>
  <c r="Y677" i="1" l="1"/>
  <c r="V679" i="1"/>
  <c r="W678" i="1"/>
  <c r="X676" i="1"/>
  <c r="Z676" i="1" s="1"/>
  <c r="Y678" i="1" l="1"/>
  <c r="V680" i="1"/>
  <c r="W679" i="1"/>
  <c r="X677" i="1"/>
  <c r="Z677" i="1" s="1"/>
  <c r="Y679" i="1" l="1"/>
  <c r="V681" i="1"/>
  <c r="W680" i="1"/>
  <c r="X679" i="1" s="1"/>
  <c r="Z679" i="1" s="1"/>
  <c r="X678" i="1"/>
  <c r="Z678" i="1" s="1"/>
  <c r="V682" i="1" l="1"/>
  <c r="W681" i="1"/>
  <c r="X680" i="1" s="1"/>
  <c r="Z680" i="1" s="1"/>
  <c r="Y680" i="1"/>
  <c r="Y681" i="1" l="1"/>
  <c r="V683" i="1"/>
  <c r="W682" i="1"/>
  <c r="Y682" i="1" l="1"/>
  <c r="V684" i="1"/>
  <c r="W683" i="1"/>
  <c r="X681" i="1"/>
  <c r="Z681" i="1" s="1"/>
  <c r="Y683" i="1" l="1"/>
  <c r="V685" i="1"/>
  <c r="W684" i="1"/>
  <c r="X683" i="1" s="1"/>
  <c r="Z683" i="1" s="1"/>
  <c r="X682" i="1"/>
  <c r="Z682" i="1" s="1"/>
  <c r="V686" i="1" l="1"/>
  <c r="W685" i="1"/>
  <c r="X684" i="1" s="1"/>
  <c r="Y684" i="1"/>
  <c r="Z684" i="1" l="1"/>
  <c r="Y685" i="1"/>
  <c r="V687" i="1"/>
  <c r="W686" i="1"/>
  <c r="Y686" i="1" l="1"/>
  <c r="V688" i="1"/>
  <c r="W687" i="1"/>
  <c r="X686" i="1" s="1"/>
  <c r="X685" i="1"/>
  <c r="Z685" i="1" s="1"/>
  <c r="Z686" i="1" l="1"/>
  <c r="V689" i="1"/>
  <c r="W688" i="1"/>
  <c r="Y687" i="1"/>
  <c r="Y688" i="1" l="1"/>
  <c r="X687" i="1"/>
  <c r="Z687" i="1" s="1"/>
  <c r="V690" i="1"/>
  <c r="W689" i="1"/>
  <c r="Y689" i="1" l="1"/>
  <c r="V691" i="1"/>
  <c r="W690" i="1"/>
  <c r="X688" i="1"/>
  <c r="Z688" i="1" s="1"/>
  <c r="Y690" i="1" l="1"/>
  <c r="X689" i="1"/>
  <c r="Z689" i="1" s="1"/>
  <c r="V692" i="1"/>
  <c r="W691" i="1"/>
  <c r="V693" i="1" l="1"/>
  <c r="W692" i="1"/>
  <c r="X691" i="1" s="1"/>
  <c r="Y691" i="1"/>
  <c r="X690" i="1"/>
  <c r="Z690" i="1" s="1"/>
  <c r="Z691" i="1" l="1"/>
  <c r="Y692" i="1"/>
  <c r="V694" i="1"/>
  <c r="W693" i="1"/>
  <c r="Y693" i="1" l="1"/>
  <c r="V695" i="1"/>
  <c r="W694" i="1"/>
  <c r="X692" i="1"/>
  <c r="Z692" i="1" s="1"/>
  <c r="Y694" i="1" l="1"/>
  <c r="V696" i="1"/>
  <c r="W695" i="1"/>
  <c r="X693" i="1"/>
  <c r="Z693" i="1" s="1"/>
  <c r="Y695" i="1" l="1"/>
  <c r="V697" i="1"/>
  <c r="W696" i="1"/>
  <c r="X694" i="1"/>
  <c r="Z694" i="1" s="1"/>
  <c r="Y696" i="1" l="1"/>
  <c r="V698" i="1"/>
  <c r="W697" i="1"/>
  <c r="X695" i="1"/>
  <c r="Z695" i="1" s="1"/>
  <c r="Y697" i="1" l="1"/>
  <c r="V699" i="1"/>
  <c r="W698" i="1"/>
  <c r="X696" i="1"/>
  <c r="Z696" i="1" s="1"/>
  <c r="Y698" i="1" l="1"/>
  <c r="V700" i="1"/>
  <c r="W699" i="1"/>
  <c r="X697" i="1"/>
  <c r="Z697" i="1" s="1"/>
  <c r="Y699" i="1" l="1"/>
  <c r="V701" i="1"/>
  <c r="W700" i="1"/>
  <c r="X698" i="1"/>
  <c r="Z698" i="1" s="1"/>
  <c r="Y700" i="1" l="1"/>
  <c r="V702" i="1"/>
  <c r="W701" i="1"/>
  <c r="X699" i="1"/>
  <c r="Z699" i="1" s="1"/>
  <c r="Y701" i="1" l="1"/>
  <c r="V703" i="1"/>
  <c r="W702" i="1"/>
  <c r="X700" i="1"/>
  <c r="Z700" i="1" s="1"/>
  <c r="Y702" i="1" l="1"/>
  <c r="V704" i="1"/>
  <c r="W703" i="1"/>
  <c r="X701" i="1"/>
  <c r="Z701" i="1" s="1"/>
  <c r="Y703" i="1" l="1"/>
  <c r="V705" i="1"/>
  <c r="W704" i="1"/>
  <c r="X702" i="1"/>
  <c r="Z702" i="1" s="1"/>
  <c r="Y704" i="1" l="1"/>
  <c r="V706" i="1"/>
  <c r="W705" i="1"/>
  <c r="X703" i="1"/>
  <c r="Z703" i="1" s="1"/>
  <c r="Y705" i="1" l="1"/>
  <c r="V707" i="1"/>
  <c r="W706" i="1"/>
  <c r="X704" i="1"/>
  <c r="Z704" i="1" s="1"/>
  <c r="Y706" i="1" l="1"/>
  <c r="V708" i="1"/>
  <c r="W707" i="1"/>
  <c r="X705" i="1"/>
  <c r="Z705" i="1" s="1"/>
  <c r="Y707" i="1" l="1"/>
  <c r="V709" i="1"/>
  <c r="W708" i="1"/>
  <c r="X706" i="1"/>
  <c r="Z706" i="1" s="1"/>
  <c r="Y708" i="1" l="1"/>
  <c r="V710" i="1"/>
  <c r="W709" i="1"/>
  <c r="X707" i="1"/>
  <c r="Z707" i="1" s="1"/>
  <c r="Y709" i="1" l="1"/>
  <c r="V711" i="1"/>
  <c r="W710" i="1"/>
  <c r="X708" i="1"/>
  <c r="Z708" i="1" s="1"/>
  <c r="Y710" i="1" l="1"/>
  <c r="V712" i="1"/>
  <c r="W711" i="1"/>
  <c r="X709" i="1"/>
  <c r="Z709" i="1" s="1"/>
  <c r="Y711" i="1" l="1"/>
  <c r="V713" i="1"/>
  <c r="W712" i="1"/>
  <c r="X710" i="1"/>
  <c r="Z710" i="1" s="1"/>
  <c r="Y712" i="1" l="1"/>
  <c r="V714" i="1"/>
  <c r="W713" i="1"/>
  <c r="X711" i="1"/>
  <c r="Z711" i="1" s="1"/>
  <c r="Y713" i="1" l="1"/>
  <c r="V715" i="1"/>
  <c r="W714" i="1"/>
  <c r="X712" i="1"/>
  <c r="Z712" i="1" s="1"/>
  <c r="Y714" i="1" l="1"/>
  <c r="V716" i="1"/>
  <c r="W715" i="1"/>
  <c r="X713" i="1"/>
  <c r="Z713" i="1" s="1"/>
  <c r="Y715" i="1" l="1"/>
  <c r="V717" i="1"/>
  <c r="W716" i="1"/>
  <c r="X714" i="1"/>
  <c r="Z714" i="1" s="1"/>
  <c r="Y716" i="1" l="1"/>
  <c r="V718" i="1"/>
  <c r="W717" i="1"/>
  <c r="X715" i="1"/>
  <c r="Z715" i="1" s="1"/>
  <c r="Y717" i="1" l="1"/>
  <c r="V719" i="1"/>
  <c r="W718" i="1"/>
  <c r="X716" i="1"/>
  <c r="Z716" i="1" s="1"/>
  <c r="Y718" i="1" l="1"/>
  <c r="V720" i="1"/>
  <c r="W719" i="1"/>
  <c r="X717" i="1"/>
  <c r="Z717" i="1" s="1"/>
  <c r="Y719" i="1" l="1"/>
  <c r="V721" i="1"/>
  <c r="W720" i="1"/>
  <c r="X718" i="1"/>
  <c r="Z718" i="1" s="1"/>
  <c r="Y720" i="1" l="1"/>
  <c r="V722" i="1"/>
  <c r="W721" i="1"/>
  <c r="X719" i="1"/>
  <c r="Z719" i="1" s="1"/>
  <c r="Y721" i="1" l="1"/>
  <c r="V723" i="1"/>
  <c r="W722" i="1"/>
  <c r="X720" i="1"/>
  <c r="Z720" i="1" s="1"/>
  <c r="V724" i="1" l="1"/>
  <c r="W723" i="1"/>
  <c r="X722" i="1" s="1"/>
  <c r="Y722" i="1"/>
  <c r="X721" i="1"/>
  <c r="Z721" i="1" s="1"/>
  <c r="Z722" i="1" l="1"/>
  <c r="Y723" i="1"/>
  <c r="V725" i="1"/>
  <c r="W724" i="1"/>
  <c r="Y724" i="1" l="1"/>
  <c r="V726" i="1"/>
  <c r="W725" i="1"/>
  <c r="X723" i="1"/>
  <c r="Z723" i="1" s="1"/>
  <c r="Y725" i="1" l="1"/>
  <c r="V727" i="1"/>
  <c r="W726" i="1"/>
  <c r="X724" i="1"/>
  <c r="Z724" i="1" s="1"/>
  <c r="Y726" i="1" l="1"/>
  <c r="V728" i="1"/>
  <c r="W727" i="1"/>
  <c r="X725" i="1"/>
  <c r="Z725" i="1" s="1"/>
  <c r="Y727" i="1" l="1"/>
  <c r="V729" i="1"/>
  <c r="W728" i="1"/>
  <c r="X726" i="1"/>
  <c r="Z726" i="1" s="1"/>
  <c r="Y728" i="1" l="1"/>
  <c r="V730" i="1"/>
  <c r="W729" i="1"/>
  <c r="X727" i="1"/>
  <c r="Z727" i="1" s="1"/>
  <c r="Y729" i="1" l="1"/>
  <c r="V731" i="1"/>
  <c r="W730" i="1"/>
  <c r="X728" i="1"/>
  <c r="Z728" i="1" s="1"/>
  <c r="Y730" i="1" l="1"/>
  <c r="V732" i="1"/>
  <c r="W731" i="1"/>
  <c r="X729" i="1"/>
  <c r="Z729" i="1" s="1"/>
  <c r="Y731" i="1" l="1"/>
  <c r="V733" i="1"/>
  <c r="W732" i="1"/>
  <c r="X730" i="1"/>
  <c r="Z730" i="1" s="1"/>
  <c r="Y732" i="1" l="1"/>
  <c r="V734" i="1"/>
  <c r="W733" i="1"/>
  <c r="X731" i="1"/>
  <c r="Z731" i="1" s="1"/>
  <c r="Y733" i="1" l="1"/>
  <c r="V735" i="1"/>
  <c r="W734" i="1"/>
  <c r="X732" i="1"/>
  <c r="Z732" i="1" s="1"/>
  <c r="Y734" i="1" l="1"/>
  <c r="V736" i="1"/>
  <c r="W735" i="1"/>
  <c r="X733" i="1"/>
  <c r="Z733" i="1" s="1"/>
  <c r="Y735" i="1" l="1"/>
  <c r="V737" i="1"/>
  <c r="W736" i="1"/>
  <c r="X734" i="1"/>
  <c r="Z734" i="1" s="1"/>
  <c r="Y736" i="1" l="1"/>
  <c r="V738" i="1"/>
  <c r="W737" i="1"/>
  <c r="X735" i="1"/>
  <c r="Z735" i="1" s="1"/>
  <c r="Y737" i="1" l="1"/>
  <c r="V739" i="1"/>
  <c r="W738" i="1"/>
  <c r="X736" i="1"/>
  <c r="Z736" i="1" s="1"/>
  <c r="Y738" i="1" l="1"/>
  <c r="V740" i="1"/>
  <c r="W739" i="1"/>
  <c r="X737" i="1"/>
  <c r="Z737" i="1" s="1"/>
  <c r="Y739" i="1" l="1"/>
  <c r="V741" i="1"/>
  <c r="W740" i="1"/>
  <c r="X738" i="1"/>
  <c r="Z738" i="1" s="1"/>
  <c r="Y740" i="1" l="1"/>
  <c r="V742" i="1"/>
  <c r="W741" i="1"/>
  <c r="X739" i="1"/>
  <c r="Z739" i="1" s="1"/>
  <c r="Y741" i="1" l="1"/>
  <c r="V743" i="1"/>
  <c r="W742" i="1"/>
  <c r="X740" i="1"/>
  <c r="Z740" i="1" s="1"/>
  <c r="Y742" i="1" l="1"/>
  <c r="V744" i="1"/>
  <c r="W743" i="1"/>
  <c r="X741" i="1"/>
  <c r="Z741" i="1" s="1"/>
  <c r="Y743" i="1" l="1"/>
  <c r="V745" i="1"/>
  <c r="W744" i="1"/>
  <c r="X742" i="1"/>
  <c r="Z742" i="1" s="1"/>
  <c r="Y744" i="1" l="1"/>
  <c r="V746" i="1"/>
  <c r="W745" i="1"/>
  <c r="X743" i="1"/>
  <c r="Z743" i="1" s="1"/>
  <c r="Y745" i="1" l="1"/>
  <c r="V747" i="1"/>
  <c r="W746" i="1"/>
  <c r="X744" i="1"/>
  <c r="Z744" i="1" s="1"/>
  <c r="Y746" i="1" l="1"/>
  <c r="V748" i="1"/>
  <c r="W747" i="1"/>
  <c r="X745" i="1"/>
  <c r="Z745" i="1" s="1"/>
  <c r="Y747" i="1" l="1"/>
  <c r="V749" i="1"/>
  <c r="W748" i="1"/>
  <c r="X746" i="1"/>
  <c r="Z746" i="1" s="1"/>
  <c r="Y748" i="1" l="1"/>
  <c r="V750" i="1"/>
  <c r="W749" i="1"/>
  <c r="X747" i="1"/>
  <c r="Z747" i="1" s="1"/>
  <c r="Y749" i="1" l="1"/>
  <c r="V751" i="1"/>
  <c r="W750" i="1"/>
  <c r="X748" i="1"/>
  <c r="Z748" i="1" s="1"/>
  <c r="Y750" i="1" l="1"/>
  <c r="V752" i="1"/>
  <c r="W751" i="1"/>
  <c r="X749" i="1"/>
  <c r="Z749" i="1" s="1"/>
  <c r="Y751" i="1" l="1"/>
  <c r="V753" i="1"/>
  <c r="W752" i="1"/>
  <c r="X750" i="1"/>
  <c r="Z750" i="1" s="1"/>
  <c r="Y752" i="1" l="1"/>
  <c r="V754" i="1"/>
  <c r="W753" i="1"/>
  <c r="X751" i="1"/>
  <c r="Z751" i="1" s="1"/>
  <c r="Y753" i="1" l="1"/>
  <c r="V755" i="1"/>
  <c r="W754" i="1"/>
  <c r="X752" i="1"/>
  <c r="Z752" i="1" s="1"/>
  <c r="Y754" i="1" l="1"/>
  <c r="V756" i="1"/>
  <c r="W755" i="1"/>
  <c r="X753" i="1"/>
  <c r="Z753" i="1" s="1"/>
  <c r="Y755" i="1" l="1"/>
  <c r="V757" i="1"/>
  <c r="W756" i="1"/>
  <c r="X754" i="1"/>
  <c r="Z754" i="1" s="1"/>
  <c r="Y756" i="1" l="1"/>
  <c r="V758" i="1"/>
  <c r="W757" i="1"/>
  <c r="X755" i="1"/>
  <c r="Z755" i="1" s="1"/>
  <c r="Y757" i="1" l="1"/>
  <c r="V759" i="1"/>
  <c r="W758" i="1"/>
  <c r="X756" i="1"/>
  <c r="Z756" i="1" s="1"/>
  <c r="Y758" i="1" l="1"/>
  <c r="V760" i="1"/>
  <c r="W759" i="1"/>
  <c r="X757" i="1"/>
  <c r="Z757" i="1" s="1"/>
  <c r="Y759" i="1" l="1"/>
  <c r="V761" i="1"/>
  <c r="W760" i="1"/>
  <c r="X758" i="1"/>
  <c r="Z758" i="1" s="1"/>
  <c r="Y760" i="1" l="1"/>
  <c r="V762" i="1"/>
  <c r="W761" i="1"/>
  <c r="X759" i="1"/>
  <c r="Z759" i="1" s="1"/>
  <c r="Y761" i="1" l="1"/>
  <c r="V763" i="1"/>
  <c r="W762" i="1"/>
  <c r="X760" i="1"/>
  <c r="Z760" i="1" s="1"/>
  <c r="Y762" i="1" l="1"/>
  <c r="V764" i="1"/>
  <c r="W763" i="1"/>
  <c r="X761" i="1"/>
  <c r="Z761" i="1" s="1"/>
  <c r="Y763" i="1" l="1"/>
  <c r="V765" i="1"/>
  <c r="W764" i="1"/>
  <c r="X762" i="1"/>
  <c r="Z762" i="1" s="1"/>
  <c r="Y764" i="1" l="1"/>
  <c r="V766" i="1"/>
  <c r="W765" i="1"/>
  <c r="X763" i="1"/>
  <c r="Z763" i="1" s="1"/>
  <c r="Y765" i="1" l="1"/>
  <c r="V767" i="1"/>
  <c r="W766" i="1"/>
  <c r="X764" i="1"/>
  <c r="Z764" i="1" s="1"/>
  <c r="Y766" i="1" l="1"/>
  <c r="V768" i="1"/>
  <c r="W767" i="1"/>
  <c r="X765" i="1"/>
  <c r="Z765" i="1" s="1"/>
  <c r="Y767" i="1" l="1"/>
  <c r="V769" i="1"/>
  <c r="W768" i="1"/>
  <c r="X766" i="1"/>
  <c r="Z766" i="1" s="1"/>
  <c r="Y768" i="1" l="1"/>
  <c r="V770" i="1"/>
  <c r="W769" i="1"/>
  <c r="X767" i="1"/>
  <c r="Z767" i="1" s="1"/>
  <c r="Y769" i="1" l="1"/>
  <c r="V771" i="1"/>
  <c r="W770" i="1"/>
  <c r="X768" i="1"/>
  <c r="Z768" i="1" s="1"/>
  <c r="Y770" i="1" l="1"/>
  <c r="V772" i="1"/>
  <c r="W771" i="1"/>
  <c r="X769" i="1"/>
  <c r="Z769" i="1" s="1"/>
  <c r="Y771" i="1" l="1"/>
  <c r="V773" i="1"/>
  <c r="W772" i="1"/>
  <c r="X770" i="1"/>
  <c r="Z770" i="1" s="1"/>
  <c r="Y772" i="1" l="1"/>
  <c r="V774" i="1"/>
  <c r="W773" i="1"/>
  <c r="X771" i="1"/>
  <c r="Z771" i="1" s="1"/>
  <c r="Y773" i="1" l="1"/>
  <c r="V775" i="1"/>
  <c r="W774" i="1"/>
  <c r="X772" i="1"/>
  <c r="Z772" i="1" s="1"/>
  <c r="Y774" i="1" l="1"/>
  <c r="V776" i="1"/>
  <c r="W775" i="1"/>
  <c r="X773" i="1"/>
  <c r="Z773" i="1" s="1"/>
  <c r="Y775" i="1" l="1"/>
  <c r="V777" i="1"/>
  <c r="W776" i="1"/>
  <c r="X774" i="1"/>
  <c r="Z774" i="1" s="1"/>
  <c r="Y776" i="1" l="1"/>
  <c r="V778" i="1"/>
  <c r="W777" i="1"/>
  <c r="X775" i="1"/>
  <c r="Z775" i="1" s="1"/>
  <c r="Y777" i="1" l="1"/>
  <c r="V779" i="1"/>
  <c r="W778" i="1"/>
  <c r="X776" i="1"/>
  <c r="Z776" i="1" s="1"/>
  <c r="Y778" i="1" l="1"/>
  <c r="V780" i="1"/>
  <c r="W779" i="1"/>
  <c r="X777" i="1"/>
  <c r="Z777" i="1" s="1"/>
  <c r="Y779" i="1" l="1"/>
  <c r="V781" i="1"/>
  <c r="W780" i="1"/>
  <c r="X778" i="1"/>
  <c r="Z778" i="1" s="1"/>
  <c r="Y780" i="1" l="1"/>
  <c r="V782" i="1"/>
  <c r="W781" i="1"/>
  <c r="X779" i="1"/>
  <c r="Z779" i="1" s="1"/>
  <c r="Y781" i="1" l="1"/>
  <c r="V783" i="1"/>
  <c r="W782" i="1"/>
  <c r="X780" i="1"/>
  <c r="Z780" i="1" s="1"/>
  <c r="Y782" i="1" l="1"/>
  <c r="V784" i="1"/>
  <c r="W783" i="1"/>
  <c r="X781" i="1"/>
  <c r="Z781" i="1" s="1"/>
  <c r="Y783" i="1" l="1"/>
  <c r="V785" i="1"/>
  <c r="W784" i="1"/>
  <c r="X782" i="1"/>
  <c r="Z782" i="1" s="1"/>
  <c r="Y784" i="1" l="1"/>
  <c r="V786" i="1"/>
  <c r="W785" i="1"/>
  <c r="X783" i="1"/>
  <c r="Z783" i="1" s="1"/>
  <c r="Y785" i="1" l="1"/>
  <c r="V787" i="1"/>
  <c r="W786" i="1"/>
  <c r="X784" i="1"/>
  <c r="Z784" i="1" s="1"/>
  <c r="Y786" i="1" l="1"/>
  <c r="V788" i="1"/>
  <c r="W787" i="1"/>
  <c r="X785" i="1"/>
  <c r="Z785" i="1" s="1"/>
  <c r="Y787" i="1" l="1"/>
  <c r="V789" i="1"/>
  <c r="W788" i="1"/>
  <c r="X786" i="1"/>
  <c r="Z786" i="1" s="1"/>
  <c r="Y788" i="1" l="1"/>
  <c r="V790" i="1"/>
  <c r="W789" i="1"/>
  <c r="X787" i="1"/>
  <c r="Z787" i="1" s="1"/>
  <c r="Y789" i="1" l="1"/>
  <c r="V791" i="1"/>
  <c r="W790" i="1"/>
  <c r="X788" i="1"/>
  <c r="Z788" i="1" s="1"/>
  <c r="Y790" i="1" l="1"/>
  <c r="V792" i="1"/>
  <c r="W791" i="1"/>
  <c r="X789" i="1"/>
  <c r="Z789" i="1" s="1"/>
  <c r="Y791" i="1" l="1"/>
  <c r="V793" i="1"/>
  <c r="W792" i="1"/>
  <c r="X790" i="1"/>
  <c r="Z790" i="1" s="1"/>
  <c r="Y792" i="1" l="1"/>
  <c r="V794" i="1"/>
  <c r="W793" i="1"/>
  <c r="X791" i="1"/>
  <c r="Z791" i="1" s="1"/>
  <c r="Y793" i="1" l="1"/>
  <c r="V795" i="1"/>
  <c r="W794" i="1"/>
  <c r="X792" i="1"/>
  <c r="Z792" i="1" s="1"/>
  <c r="Y794" i="1" l="1"/>
  <c r="V796" i="1"/>
  <c r="W795" i="1"/>
  <c r="X793" i="1"/>
  <c r="Z793" i="1" s="1"/>
  <c r="Y795" i="1" l="1"/>
  <c r="V797" i="1"/>
  <c r="W796" i="1"/>
  <c r="X794" i="1"/>
  <c r="Z794" i="1" s="1"/>
  <c r="Y796" i="1" l="1"/>
  <c r="V798" i="1"/>
  <c r="W797" i="1"/>
  <c r="X795" i="1"/>
  <c r="Z795" i="1" s="1"/>
  <c r="Y797" i="1" l="1"/>
  <c r="V799" i="1"/>
  <c r="W798" i="1"/>
  <c r="X796" i="1"/>
  <c r="Z796" i="1" s="1"/>
  <c r="Y798" i="1" l="1"/>
  <c r="V800" i="1"/>
  <c r="W799" i="1"/>
  <c r="X797" i="1"/>
  <c r="Z797" i="1" s="1"/>
  <c r="Y799" i="1" l="1"/>
  <c r="V801" i="1"/>
  <c r="W800" i="1"/>
  <c r="X798" i="1"/>
  <c r="Z798" i="1" s="1"/>
  <c r="Y800" i="1" l="1"/>
  <c r="V802" i="1"/>
  <c r="W801" i="1"/>
  <c r="X799" i="1"/>
  <c r="Z799" i="1" s="1"/>
  <c r="Y801" i="1" l="1"/>
  <c r="V803" i="1"/>
  <c r="W802" i="1"/>
  <c r="X800" i="1"/>
  <c r="Z800" i="1" s="1"/>
  <c r="Y802" i="1" l="1"/>
  <c r="V804" i="1"/>
  <c r="W803" i="1"/>
  <c r="X801" i="1"/>
  <c r="Z801" i="1" s="1"/>
  <c r="Y803" i="1" l="1"/>
  <c r="V805" i="1"/>
  <c r="W804" i="1"/>
  <c r="X802" i="1"/>
  <c r="Z802" i="1" s="1"/>
  <c r="Y804" i="1" l="1"/>
  <c r="V806" i="1"/>
  <c r="W805" i="1"/>
  <c r="X803" i="1"/>
  <c r="Z803" i="1" s="1"/>
  <c r="Y805" i="1" l="1"/>
  <c r="V807" i="1"/>
  <c r="W806" i="1"/>
  <c r="X804" i="1"/>
  <c r="Z804" i="1" s="1"/>
  <c r="Y806" i="1" l="1"/>
  <c r="V808" i="1"/>
  <c r="W807" i="1"/>
  <c r="X805" i="1"/>
  <c r="Z805" i="1" s="1"/>
  <c r="Y807" i="1" l="1"/>
  <c r="V809" i="1"/>
  <c r="W808" i="1"/>
  <c r="X806" i="1"/>
  <c r="Z806" i="1" s="1"/>
  <c r="Y808" i="1" l="1"/>
  <c r="V810" i="1"/>
  <c r="W809" i="1"/>
  <c r="X807" i="1"/>
  <c r="Z807" i="1" s="1"/>
  <c r="Y809" i="1" l="1"/>
  <c r="V811" i="1"/>
  <c r="W810" i="1"/>
  <c r="X808" i="1"/>
  <c r="Z808" i="1" s="1"/>
  <c r="Y810" i="1" l="1"/>
  <c r="V812" i="1"/>
  <c r="W811" i="1"/>
  <c r="X809" i="1"/>
  <c r="Z809" i="1" s="1"/>
  <c r="Y811" i="1" l="1"/>
  <c r="V813" i="1"/>
  <c r="W812" i="1"/>
  <c r="X810" i="1"/>
  <c r="Z810" i="1" s="1"/>
  <c r="Y812" i="1" l="1"/>
  <c r="V814" i="1"/>
  <c r="W813" i="1"/>
  <c r="X811" i="1"/>
  <c r="Z811" i="1" s="1"/>
  <c r="Y813" i="1" l="1"/>
  <c r="V815" i="1"/>
  <c r="W814" i="1"/>
  <c r="X812" i="1"/>
  <c r="Z812" i="1" s="1"/>
  <c r="Y814" i="1" l="1"/>
  <c r="V816" i="1"/>
  <c r="W815" i="1"/>
  <c r="X813" i="1"/>
  <c r="Z813" i="1" s="1"/>
  <c r="Y815" i="1" l="1"/>
  <c r="V817" i="1"/>
  <c r="W816" i="1"/>
  <c r="X814" i="1"/>
  <c r="Z814" i="1" s="1"/>
  <c r="Y816" i="1" l="1"/>
  <c r="V818" i="1"/>
  <c r="W817" i="1"/>
  <c r="X815" i="1"/>
  <c r="Z815" i="1" s="1"/>
  <c r="Y817" i="1" l="1"/>
  <c r="V819" i="1"/>
  <c r="W818" i="1"/>
  <c r="X816" i="1"/>
  <c r="Z816" i="1" s="1"/>
  <c r="Y818" i="1" l="1"/>
  <c r="V820" i="1"/>
  <c r="W819" i="1"/>
  <c r="X817" i="1"/>
  <c r="Z817" i="1" s="1"/>
  <c r="Y819" i="1" l="1"/>
  <c r="V821" i="1"/>
  <c r="W820" i="1"/>
  <c r="X818" i="1"/>
  <c r="Z818" i="1" s="1"/>
  <c r="Y820" i="1" l="1"/>
  <c r="V822" i="1"/>
  <c r="W821" i="1"/>
  <c r="X819" i="1"/>
  <c r="Z819" i="1" s="1"/>
  <c r="Y821" i="1" l="1"/>
  <c r="V823" i="1"/>
  <c r="W822" i="1"/>
  <c r="X820" i="1"/>
  <c r="Z820" i="1" s="1"/>
  <c r="Y822" i="1" l="1"/>
  <c r="V824" i="1"/>
  <c r="W823" i="1"/>
  <c r="X821" i="1"/>
  <c r="Z821" i="1" s="1"/>
  <c r="Y823" i="1" l="1"/>
  <c r="V825" i="1"/>
  <c r="W824" i="1"/>
  <c r="X822" i="1"/>
  <c r="Z822" i="1" s="1"/>
  <c r="Y824" i="1" l="1"/>
  <c r="V826" i="1"/>
  <c r="W825" i="1"/>
  <c r="X823" i="1"/>
  <c r="Z823" i="1" s="1"/>
  <c r="Y825" i="1" l="1"/>
  <c r="V827" i="1"/>
  <c r="W826" i="1"/>
  <c r="X824" i="1"/>
  <c r="Z824" i="1" s="1"/>
  <c r="Y826" i="1" l="1"/>
  <c r="V828" i="1"/>
  <c r="W827" i="1"/>
  <c r="X825" i="1"/>
  <c r="Z825" i="1" s="1"/>
  <c r="Y827" i="1" l="1"/>
  <c r="V829" i="1"/>
  <c r="W828" i="1"/>
  <c r="X826" i="1"/>
  <c r="Z826" i="1" s="1"/>
  <c r="Y828" i="1" l="1"/>
  <c r="V830" i="1"/>
  <c r="W829" i="1"/>
  <c r="X827" i="1"/>
  <c r="Z827" i="1" s="1"/>
  <c r="Y829" i="1" l="1"/>
  <c r="V831" i="1"/>
  <c r="W830" i="1"/>
  <c r="X828" i="1"/>
  <c r="Z828" i="1" s="1"/>
  <c r="Y830" i="1" l="1"/>
  <c r="V832" i="1"/>
  <c r="W831" i="1"/>
  <c r="X829" i="1"/>
  <c r="Z829" i="1" s="1"/>
  <c r="Y831" i="1" l="1"/>
  <c r="V833" i="1"/>
  <c r="W832" i="1"/>
  <c r="X830" i="1"/>
  <c r="Z830" i="1" s="1"/>
  <c r="Y832" i="1" l="1"/>
  <c r="V834" i="1"/>
  <c r="W833" i="1"/>
  <c r="X831" i="1"/>
  <c r="Z831" i="1" s="1"/>
  <c r="Y833" i="1" l="1"/>
  <c r="V835" i="1"/>
  <c r="W834" i="1"/>
  <c r="X832" i="1"/>
  <c r="Z832" i="1" s="1"/>
  <c r="Y834" i="1" l="1"/>
  <c r="V836" i="1"/>
  <c r="W835" i="1"/>
  <c r="X833" i="1"/>
  <c r="Z833" i="1" s="1"/>
  <c r="Y835" i="1" l="1"/>
  <c r="V837" i="1"/>
  <c r="W836" i="1"/>
  <c r="X834" i="1"/>
  <c r="Z834" i="1" s="1"/>
  <c r="Y836" i="1" l="1"/>
  <c r="V838" i="1"/>
  <c r="W837" i="1"/>
  <c r="X835" i="1"/>
  <c r="Z835" i="1" s="1"/>
  <c r="Y837" i="1" l="1"/>
  <c r="V839" i="1"/>
  <c r="W838" i="1"/>
  <c r="X836" i="1"/>
  <c r="Z836" i="1" s="1"/>
  <c r="Y838" i="1" l="1"/>
  <c r="V840" i="1"/>
  <c r="W839" i="1"/>
  <c r="X837" i="1"/>
  <c r="Z837" i="1" s="1"/>
  <c r="Y839" i="1" l="1"/>
  <c r="V841" i="1"/>
  <c r="W840" i="1"/>
  <c r="X838" i="1"/>
  <c r="Z838" i="1" s="1"/>
  <c r="Y840" i="1" l="1"/>
  <c r="V842" i="1"/>
  <c r="W841" i="1"/>
  <c r="X839" i="1"/>
  <c r="Z839" i="1" s="1"/>
  <c r="Y841" i="1" l="1"/>
  <c r="V843" i="1"/>
  <c r="W842" i="1"/>
  <c r="X840" i="1"/>
  <c r="Z840" i="1" s="1"/>
  <c r="Y842" i="1" l="1"/>
  <c r="V844" i="1"/>
  <c r="W843" i="1"/>
  <c r="X841" i="1"/>
  <c r="Z841" i="1" s="1"/>
  <c r="Y843" i="1" l="1"/>
  <c r="V845" i="1"/>
  <c r="W844" i="1"/>
  <c r="X842" i="1"/>
  <c r="Z842" i="1" s="1"/>
  <c r="Y844" i="1" l="1"/>
  <c r="V846" i="1"/>
  <c r="W845" i="1"/>
  <c r="X843" i="1"/>
  <c r="Z843" i="1" s="1"/>
  <c r="Y845" i="1" l="1"/>
  <c r="V847" i="1"/>
  <c r="W846" i="1"/>
  <c r="X844" i="1"/>
  <c r="Z844" i="1" s="1"/>
  <c r="Y846" i="1" l="1"/>
  <c r="V848" i="1"/>
  <c r="W847" i="1"/>
  <c r="X845" i="1"/>
  <c r="Z845" i="1" s="1"/>
  <c r="Y847" i="1" l="1"/>
  <c r="V849" i="1"/>
  <c r="W848" i="1"/>
  <c r="X846" i="1"/>
  <c r="Z846" i="1" s="1"/>
  <c r="Y848" i="1" l="1"/>
  <c r="V850" i="1"/>
  <c r="W849" i="1"/>
  <c r="X847" i="1"/>
  <c r="Z847" i="1" s="1"/>
  <c r="Y849" i="1" l="1"/>
  <c r="V851" i="1"/>
  <c r="W850" i="1"/>
  <c r="X848" i="1"/>
  <c r="Z848" i="1" s="1"/>
  <c r="Y850" i="1" l="1"/>
  <c r="V852" i="1"/>
  <c r="W851" i="1"/>
  <c r="X849" i="1"/>
  <c r="Z849" i="1" s="1"/>
  <c r="Y851" i="1" l="1"/>
  <c r="V853" i="1"/>
  <c r="W852" i="1"/>
  <c r="X850" i="1"/>
  <c r="Z850" i="1" s="1"/>
  <c r="Y852" i="1" l="1"/>
  <c r="V854" i="1"/>
  <c r="W853" i="1"/>
  <c r="X851" i="1"/>
  <c r="Z851" i="1" s="1"/>
  <c r="Y853" i="1" l="1"/>
  <c r="V855" i="1"/>
  <c r="W854" i="1"/>
  <c r="X852" i="1"/>
  <c r="Z852" i="1" s="1"/>
  <c r="Y854" i="1" l="1"/>
  <c r="V856" i="1"/>
  <c r="W855" i="1"/>
  <c r="X853" i="1"/>
  <c r="Z853" i="1" s="1"/>
  <c r="Y855" i="1" l="1"/>
  <c r="V857" i="1"/>
  <c r="W856" i="1"/>
  <c r="X854" i="1"/>
  <c r="Z854" i="1" s="1"/>
  <c r="Y856" i="1" l="1"/>
  <c r="V858" i="1"/>
  <c r="W857" i="1"/>
  <c r="X855" i="1"/>
  <c r="Z855" i="1" s="1"/>
  <c r="Y857" i="1" l="1"/>
  <c r="V859" i="1"/>
  <c r="W858" i="1"/>
  <c r="X856" i="1"/>
  <c r="Z856" i="1" s="1"/>
  <c r="Y858" i="1" l="1"/>
  <c r="V860" i="1"/>
  <c r="W859" i="1"/>
  <c r="X857" i="1"/>
  <c r="Z857" i="1" s="1"/>
  <c r="Y859" i="1" l="1"/>
  <c r="V861" i="1"/>
  <c r="W860" i="1"/>
  <c r="X858" i="1"/>
  <c r="Z858" i="1" s="1"/>
  <c r="Y860" i="1" l="1"/>
  <c r="V862" i="1"/>
  <c r="W861" i="1"/>
  <c r="X859" i="1"/>
  <c r="Z859" i="1" s="1"/>
  <c r="Y861" i="1" l="1"/>
  <c r="V863" i="1"/>
  <c r="W862" i="1"/>
  <c r="X860" i="1"/>
  <c r="Z860" i="1" s="1"/>
  <c r="Y862" i="1" l="1"/>
  <c r="V864" i="1"/>
  <c r="W863" i="1"/>
  <c r="X861" i="1"/>
  <c r="Z861" i="1" s="1"/>
  <c r="Y863" i="1" l="1"/>
  <c r="V865" i="1"/>
  <c r="W864" i="1"/>
  <c r="X862" i="1"/>
  <c r="Z862" i="1" s="1"/>
  <c r="Y864" i="1" l="1"/>
  <c r="V866" i="1"/>
  <c r="W865" i="1"/>
  <c r="X863" i="1"/>
  <c r="Z863" i="1" s="1"/>
  <c r="Y865" i="1" l="1"/>
  <c r="V867" i="1"/>
  <c r="V868" i="1" s="1"/>
  <c r="V869" i="1" s="1"/>
  <c r="V870" i="1" s="1"/>
  <c r="V871" i="1" s="1"/>
  <c r="V872" i="1" s="1"/>
  <c r="W866" i="1"/>
  <c r="X864" i="1"/>
  <c r="Z864" i="1" s="1"/>
  <c r="Y866" i="1" l="1"/>
  <c r="W867" i="1"/>
  <c r="X865" i="1"/>
  <c r="Z865" i="1" s="1"/>
  <c r="X866" i="1" l="1"/>
  <c r="Z866" i="1" s="1"/>
  <c r="Y867" i="1"/>
  <c r="W868" i="1"/>
  <c r="X867" i="1" l="1"/>
  <c r="Z867" i="1" s="1"/>
  <c r="Y868" i="1"/>
  <c r="W869" i="1" l="1"/>
  <c r="X868" i="1" l="1"/>
  <c r="Z868" i="1" s="1"/>
  <c r="Y869" i="1"/>
  <c r="W870" i="1"/>
  <c r="X869" i="1" l="1"/>
  <c r="Z869" i="1" s="1"/>
  <c r="Y870" i="1"/>
  <c r="W871" i="1"/>
  <c r="X870" i="1" l="1"/>
  <c r="Z870" i="1" s="1"/>
  <c r="Y871" i="1"/>
  <c r="V873" i="1"/>
  <c r="W872" i="1"/>
  <c r="X871" i="1" l="1"/>
  <c r="Z871" i="1" s="1"/>
  <c r="Y872" i="1"/>
  <c r="V874" i="1"/>
  <c r="W873" i="1"/>
  <c r="X872" i="1" l="1"/>
  <c r="Z872" i="1" s="1"/>
  <c r="Y873" i="1"/>
  <c r="V875" i="1"/>
  <c r="W874" i="1"/>
  <c r="X873" i="1" s="1"/>
  <c r="Y874" i="1" l="1"/>
  <c r="V876" i="1"/>
  <c r="W875" i="1"/>
  <c r="Z873" i="1"/>
  <c r="Y875" i="1" l="1"/>
  <c r="V877" i="1"/>
  <c r="W876" i="1"/>
  <c r="X874" i="1"/>
  <c r="Z874" i="1" s="1"/>
  <c r="Y876" i="1" l="1"/>
  <c r="V878" i="1"/>
  <c r="W877" i="1"/>
  <c r="X875" i="1"/>
  <c r="Z875" i="1" s="1"/>
  <c r="Y877" i="1" l="1"/>
  <c r="V879" i="1"/>
  <c r="W878" i="1"/>
  <c r="X876" i="1"/>
  <c r="Z876" i="1" s="1"/>
  <c r="Y878" i="1" l="1"/>
  <c r="V880" i="1"/>
  <c r="W879" i="1"/>
  <c r="X877" i="1"/>
  <c r="Z877" i="1" s="1"/>
  <c r="Y879" i="1" l="1"/>
  <c r="V881" i="1"/>
  <c r="W880" i="1"/>
  <c r="X878" i="1"/>
  <c r="Z878" i="1" s="1"/>
  <c r="Y880" i="1" l="1"/>
  <c r="V882" i="1"/>
  <c r="W881" i="1"/>
  <c r="X879" i="1"/>
  <c r="Z879" i="1" s="1"/>
  <c r="Y881" i="1" l="1"/>
  <c r="V883" i="1"/>
  <c r="W882" i="1"/>
  <c r="X880" i="1"/>
  <c r="Z880" i="1" s="1"/>
  <c r="Y882" i="1" l="1"/>
  <c r="V884" i="1"/>
  <c r="W883" i="1"/>
  <c r="X881" i="1"/>
  <c r="Z881" i="1" s="1"/>
  <c r="Y883" i="1" l="1"/>
  <c r="V885" i="1"/>
  <c r="W884" i="1"/>
  <c r="X882" i="1"/>
  <c r="Z882" i="1" s="1"/>
  <c r="Y884" i="1" l="1"/>
  <c r="V886" i="1"/>
  <c r="W885" i="1"/>
  <c r="X883" i="1"/>
  <c r="Z883" i="1" s="1"/>
  <c r="Y885" i="1" l="1"/>
  <c r="V887" i="1"/>
  <c r="W886" i="1"/>
  <c r="X884" i="1"/>
  <c r="Z884" i="1" s="1"/>
  <c r="Y886" i="1" l="1"/>
  <c r="V888" i="1"/>
  <c r="W887" i="1"/>
  <c r="X885" i="1"/>
  <c r="Z885" i="1" s="1"/>
  <c r="Y887" i="1" l="1"/>
  <c r="V889" i="1"/>
  <c r="W888" i="1"/>
  <c r="X886" i="1"/>
  <c r="Z886" i="1" s="1"/>
  <c r="Y888" i="1" l="1"/>
  <c r="V890" i="1"/>
  <c r="W889" i="1"/>
  <c r="X887" i="1"/>
  <c r="Z887" i="1" s="1"/>
  <c r="Y889" i="1" l="1"/>
  <c r="V891" i="1"/>
  <c r="W890" i="1"/>
  <c r="X888" i="1"/>
  <c r="Z888" i="1" s="1"/>
  <c r="Y890" i="1" l="1"/>
  <c r="V892" i="1"/>
  <c r="W891" i="1"/>
  <c r="X889" i="1"/>
  <c r="Z889" i="1" s="1"/>
  <c r="Y891" i="1" l="1"/>
  <c r="V893" i="1"/>
  <c r="W892" i="1"/>
  <c r="X890" i="1"/>
  <c r="Z890" i="1" s="1"/>
  <c r="Y892" i="1" l="1"/>
  <c r="V894" i="1"/>
  <c r="W893" i="1"/>
  <c r="X891" i="1"/>
  <c r="Z891" i="1" s="1"/>
  <c r="Y893" i="1" l="1"/>
  <c r="V895" i="1"/>
  <c r="W894" i="1"/>
  <c r="X892" i="1"/>
  <c r="Z892" i="1" s="1"/>
  <c r="Y894" i="1" l="1"/>
  <c r="V896" i="1"/>
  <c r="W895" i="1"/>
  <c r="X893" i="1"/>
  <c r="Z893" i="1" s="1"/>
  <c r="Y895" i="1" l="1"/>
  <c r="V897" i="1"/>
  <c r="W896" i="1"/>
  <c r="X894" i="1"/>
  <c r="Z894" i="1" s="1"/>
  <c r="Y896" i="1" l="1"/>
  <c r="V898" i="1"/>
  <c r="W897" i="1"/>
  <c r="X895" i="1"/>
  <c r="Z895" i="1" s="1"/>
  <c r="Y897" i="1" l="1"/>
  <c r="V899" i="1"/>
  <c r="W898" i="1"/>
  <c r="X896" i="1"/>
  <c r="Z896" i="1" s="1"/>
  <c r="Y898" i="1" l="1"/>
  <c r="V900" i="1"/>
  <c r="W899" i="1"/>
  <c r="X897" i="1"/>
  <c r="Z897" i="1" s="1"/>
  <c r="Y899" i="1" l="1"/>
  <c r="V901" i="1"/>
  <c r="W900" i="1"/>
  <c r="X898" i="1"/>
  <c r="Z898" i="1" s="1"/>
  <c r="Y900" i="1" l="1"/>
  <c r="V902" i="1"/>
  <c r="W901" i="1"/>
  <c r="X899" i="1"/>
  <c r="Z899" i="1" s="1"/>
  <c r="Y901" i="1" l="1"/>
  <c r="V903" i="1"/>
  <c r="W902" i="1"/>
  <c r="X900" i="1"/>
  <c r="Z900" i="1" s="1"/>
  <c r="Y902" i="1" l="1"/>
  <c r="V904" i="1"/>
  <c r="W903" i="1"/>
  <c r="X901" i="1"/>
  <c r="Z901" i="1" s="1"/>
  <c r="Y903" i="1" l="1"/>
  <c r="V905" i="1"/>
  <c r="W904" i="1"/>
  <c r="X903" i="1" s="1"/>
  <c r="X902" i="1"/>
  <c r="Z902" i="1" s="1"/>
  <c r="Z903" i="1" l="1"/>
  <c r="V906" i="1"/>
  <c r="W905" i="1"/>
  <c r="X904" i="1" s="1"/>
  <c r="Y904" i="1"/>
  <c r="Z904" i="1" l="1"/>
  <c r="Y905" i="1"/>
  <c r="V907" i="1"/>
  <c r="W906" i="1"/>
  <c r="X905" i="1" s="1"/>
  <c r="Z905" i="1" l="1"/>
  <c r="V908" i="1"/>
  <c r="W907" i="1"/>
  <c r="Y906" i="1"/>
  <c r="Y907" i="1" l="1"/>
  <c r="X906" i="1"/>
  <c r="Z906" i="1" s="1"/>
  <c r="V909" i="1"/>
  <c r="W908" i="1"/>
  <c r="X907" i="1" s="1"/>
  <c r="Z907" i="1" s="1"/>
  <c r="Y908" i="1" l="1"/>
  <c r="V910" i="1"/>
  <c r="W909" i="1"/>
  <c r="X908" i="1" s="1"/>
  <c r="Z908" i="1" s="1"/>
  <c r="V911" i="1" l="1"/>
  <c r="W910" i="1"/>
  <c r="X909" i="1" s="1"/>
  <c r="Y909" i="1"/>
  <c r="Z909" i="1" l="1"/>
  <c r="Y910" i="1"/>
  <c r="V912" i="1"/>
  <c r="W911" i="1"/>
  <c r="X910" i="1" s="1"/>
  <c r="Z910" i="1" l="1"/>
  <c r="V913" i="1"/>
  <c r="W912" i="1"/>
  <c r="Y911" i="1"/>
  <c r="Y912" i="1" l="1"/>
  <c r="X911" i="1"/>
  <c r="Z911" i="1" s="1"/>
  <c r="V914" i="1"/>
  <c r="W913" i="1"/>
  <c r="X912" i="1" s="1"/>
  <c r="Z912" i="1" s="1"/>
  <c r="Y913" i="1" l="1"/>
  <c r="V915" i="1"/>
  <c r="W914" i="1"/>
  <c r="Y914" i="1" l="1"/>
  <c r="V916" i="1"/>
  <c r="W915" i="1"/>
  <c r="X914" i="1" s="1"/>
  <c r="Z914" i="1" s="1"/>
  <c r="X913" i="1"/>
  <c r="Z913" i="1" s="1"/>
  <c r="V917" i="1" l="1"/>
  <c r="W916" i="1"/>
  <c r="Y915" i="1"/>
  <c r="Y916" i="1" l="1"/>
  <c r="X915" i="1"/>
  <c r="Z915" i="1" s="1"/>
  <c r="V918" i="1"/>
  <c r="W917" i="1"/>
  <c r="X916" i="1" s="1"/>
  <c r="Z916" i="1" s="1"/>
  <c r="Y917" i="1" l="1"/>
  <c r="V919" i="1"/>
  <c r="W918" i="1"/>
  <c r="X917" i="1" s="1"/>
  <c r="Z917" i="1" s="1"/>
  <c r="V920" i="1" l="1"/>
  <c r="W919" i="1"/>
  <c r="Y918" i="1"/>
  <c r="Y919" i="1" l="1"/>
  <c r="X918" i="1"/>
  <c r="Z918" i="1" s="1"/>
  <c r="V921" i="1"/>
  <c r="W920" i="1"/>
  <c r="X919" i="1" s="1"/>
  <c r="Z919" i="1" s="1"/>
  <c r="Y920" i="1" l="1"/>
  <c r="V922" i="1"/>
  <c r="W921" i="1"/>
  <c r="V923" i="1" l="1"/>
  <c r="W922" i="1"/>
  <c r="X921" i="1" s="1"/>
  <c r="Y921" i="1"/>
  <c r="X920" i="1"/>
  <c r="Z920" i="1" s="1"/>
  <c r="Z921" i="1" l="1"/>
  <c r="Y922" i="1"/>
  <c r="V924" i="1"/>
  <c r="W923" i="1"/>
  <c r="V925" i="1" l="1"/>
  <c r="W924" i="1"/>
  <c r="X923" i="1" s="1"/>
  <c r="Y923" i="1"/>
  <c r="X922" i="1"/>
  <c r="Z922" i="1" s="1"/>
  <c r="Z923" i="1" l="1"/>
  <c r="Y924" i="1"/>
  <c r="V926" i="1"/>
  <c r="W925" i="1"/>
  <c r="V927" i="1" l="1"/>
  <c r="W926" i="1"/>
  <c r="X925" i="1" s="1"/>
  <c r="Z925" i="1" s="1"/>
  <c r="Y925" i="1"/>
  <c r="X924" i="1"/>
  <c r="Z924" i="1" s="1"/>
  <c r="Y926" i="1" l="1"/>
  <c r="V928" i="1"/>
  <c r="W927" i="1"/>
  <c r="Y927" i="1" l="1"/>
  <c r="X926" i="1"/>
  <c r="Z926" i="1" s="1"/>
  <c r="V929" i="1"/>
  <c r="W928" i="1"/>
  <c r="Y928" i="1" l="1"/>
  <c r="X927" i="1"/>
  <c r="Z927" i="1" s="1"/>
  <c r="V930" i="1"/>
  <c r="W929" i="1"/>
  <c r="Y929" i="1" l="1"/>
  <c r="V931" i="1"/>
  <c r="W930" i="1"/>
  <c r="X928" i="1"/>
  <c r="Z928" i="1" s="1"/>
  <c r="Y930" i="1" l="1"/>
  <c r="V932" i="1"/>
  <c r="W931" i="1"/>
  <c r="X930" i="1" s="1"/>
  <c r="X929" i="1"/>
  <c r="Z929" i="1" s="1"/>
  <c r="Z930" i="1" l="1"/>
  <c r="V933" i="1"/>
  <c r="W932" i="1"/>
  <c r="X931" i="1" s="1"/>
  <c r="Y931" i="1"/>
  <c r="Z931" i="1" l="1"/>
  <c r="Y932" i="1"/>
  <c r="V934" i="1"/>
  <c r="W933" i="1"/>
  <c r="Y933" i="1" l="1"/>
  <c r="V935" i="1"/>
  <c r="W934" i="1"/>
  <c r="X932" i="1"/>
  <c r="Z932" i="1" s="1"/>
  <c r="V936" i="1" l="1"/>
  <c r="W935" i="1"/>
  <c r="Y934" i="1"/>
  <c r="X933" i="1"/>
  <c r="Z933" i="1" s="1"/>
  <c r="Y935" i="1" l="1"/>
  <c r="X934" i="1"/>
  <c r="Z934" i="1" s="1"/>
  <c r="V937" i="1"/>
  <c r="W936" i="1"/>
  <c r="X935" i="1" s="1"/>
  <c r="Z935" i="1" s="1"/>
  <c r="V938" i="1" l="1"/>
  <c r="W937" i="1"/>
  <c r="X936" i="1" s="1"/>
  <c r="Y936" i="1"/>
  <c r="Z936" i="1" l="1"/>
  <c r="Y937" i="1"/>
  <c r="V939" i="1"/>
  <c r="W938" i="1"/>
  <c r="V940" i="1" l="1"/>
  <c r="W939" i="1"/>
  <c r="X938" i="1" s="1"/>
  <c r="Y938" i="1"/>
  <c r="X937" i="1"/>
  <c r="Z937" i="1" s="1"/>
  <c r="Z938" i="1" l="1"/>
  <c r="Y939" i="1"/>
  <c r="V941" i="1"/>
  <c r="W940" i="1"/>
  <c r="Y940" i="1" l="1"/>
  <c r="V942" i="1"/>
  <c r="W941" i="1"/>
  <c r="X940" i="1" s="1"/>
  <c r="X939" i="1"/>
  <c r="Z939" i="1" s="1"/>
  <c r="Z940" i="1" l="1"/>
  <c r="V943" i="1"/>
  <c r="W942" i="1"/>
  <c r="X941" i="1" s="1"/>
  <c r="Y941" i="1"/>
  <c r="Z941" i="1" l="1"/>
  <c r="Y942" i="1"/>
  <c r="V944" i="1"/>
  <c r="W943" i="1"/>
  <c r="V945" i="1" l="1"/>
  <c r="W944" i="1"/>
  <c r="X943" i="1" s="1"/>
  <c r="Z943" i="1" s="1"/>
  <c r="Y943" i="1"/>
  <c r="X942" i="1"/>
  <c r="Z942" i="1" s="1"/>
  <c r="Y944" i="1" l="1"/>
  <c r="V946" i="1"/>
  <c r="W945" i="1"/>
  <c r="X944" i="1" s="1"/>
  <c r="Z944" i="1" s="1"/>
  <c r="V947" i="1" l="1"/>
  <c r="W946" i="1"/>
  <c r="X945" i="1" s="1"/>
  <c r="Y945" i="1"/>
  <c r="Z945" i="1" l="1"/>
  <c r="Y946" i="1"/>
  <c r="V948" i="1"/>
  <c r="W947" i="1"/>
  <c r="Y947" i="1" l="1"/>
  <c r="X946" i="1"/>
  <c r="Z946" i="1" s="1"/>
  <c r="V949" i="1"/>
  <c r="W948" i="1"/>
  <c r="Y948" i="1" l="1"/>
  <c r="X947" i="1"/>
  <c r="Z947" i="1" s="1"/>
  <c r="V950" i="1"/>
  <c r="W949" i="1"/>
  <c r="Y949" i="1" l="1"/>
  <c r="X948" i="1"/>
  <c r="Z948" i="1" s="1"/>
  <c r="V951" i="1"/>
  <c r="W950" i="1"/>
  <c r="X949" i="1" s="1"/>
  <c r="Z949" i="1" s="1"/>
  <c r="V952" i="1" l="1"/>
  <c r="W951" i="1"/>
  <c r="X950" i="1" s="1"/>
  <c r="Y950" i="1"/>
  <c r="Z950" i="1" l="1"/>
  <c r="Y951" i="1"/>
  <c r="V953" i="1"/>
  <c r="W952" i="1"/>
  <c r="Y952" i="1" l="1"/>
  <c r="X951" i="1"/>
  <c r="Z951" i="1" s="1"/>
  <c r="V954" i="1"/>
  <c r="W953" i="1"/>
  <c r="Y953" i="1" l="1"/>
  <c r="V955" i="1"/>
  <c r="W954" i="1"/>
  <c r="X953" i="1" s="1"/>
  <c r="Z953" i="1" s="1"/>
  <c r="X952" i="1"/>
  <c r="Z952" i="1" s="1"/>
  <c r="V956" i="1" l="1"/>
  <c r="W955" i="1"/>
  <c r="X954" i="1" s="1"/>
  <c r="Y954" i="1"/>
  <c r="Z954" i="1" l="1"/>
  <c r="Y955" i="1"/>
  <c r="V957" i="1"/>
  <c r="W956" i="1"/>
  <c r="X955" i="1" s="1"/>
  <c r="Z955" i="1" l="1"/>
  <c r="V958" i="1"/>
  <c r="W957" i="1"/>
  <c r="X956" i="1" s="1"/>
  <c r="Y956" i="1"/>
  <c r="Z956" i="1" l="1"/>
  <c r="Y957" i="1"/>
  <c r="V959" i="1"/>
  <c r="W958" i="1"/>
  <c r="X957" i="1" s="1"/>
  <c r="Z957" i="1" l="1"/>
  <c r="V960" i="1"/>
  <c r="W959" i="1"/>
  <c r="X958" i="1" s="1"/>
  <c r="Y958" i="1"/>
  <c r="Z958" i="1" l="1"/>
  <c r="Y959" i="1"/>
  <c r="V961" i="1"/>
  <c r="W960" i="1"/>
  <c r="V962" i="1" l="1"/>
  <c r="W961" i="1"/>
  <c r="X960" i="1" s="1"/>
  <c r="Y960" i="1"/>
  <c r="X959" i="1"/>
  <c r="Z959" i="1" s="1"/>
  <c r="Z960" i="1" l="1"/>
  <c r="Y961" i="1"/>
  <c r="V963" i="1"/>
  <c r="W962" i="1"/>
  <c r="Y962" i="1" l="1"/>
  <c r="X961" i="1"/>
  <c r="Z961" i="1" s="1"/>
  <c r="V964" i="1"/>
  <c r="W963" i="1"/>
  <c r="X962" i="1" s="1"/>
  <c r="Z962" i="1" s="1"/>
  <c r="V965" i="1" l="1"/>
  <c r="W964" i="1"/>
  <c r="X963" i="1" s="1"/>
  <c r="Y963" i="1"/>
  <c r="Z963" i="1" l="1"/>
  <c r="Y964" i="1"/>
  <c r="V966" i="1"/>
  <c r="W965" i="1"/>
  <c r="Y965" i="1" l="1"/>
  <c r="V967" i="1"/>
  <c r="W966" i="1"/>
  <c r="X965" i="1" s="1"/>
  <c r="Z965" i="1" s="1"/>
  <c r="X964" i="1"/>
  <c r="Z964" i="1" s="1"/>
  <c r="V968" i="1" l="1"/>
  <c r="W967" i="1"/>
  <c r="Y966" i="1"/>
  <c r="Y967" i="1" l="1"/>
  <c r="X966" i="1"/>
  <c r="Z966" i="1" s="1"/>
  <c r="V969" i="1"/>
  <c r="W968" i="1"/>
  <c r="Y968" i="1" l="1"/>
  <c r="X967" i="1"/>
  <c r="Z967" i="1" s="1"/>
  <c r="V970" i="1"/>
  <c r="W969" i="1"/>
  <c r="Y969" i="1" l="1"/>
  <c r="X968" i="1"/>
  <c r="Z968" i="1" s="1"/>
  <c r="V971" i="1"/>
  <c r="W970" i="1"/>
  <c r="X969" i="1" s="1"/>
  <c r="Z969" i="1" s="1"/>
  <c r="V972" i="1" l="1"/>
  <c r="W971" i="1"/>
  <c r="X970" i="1" s="1"/>
  <c r="Y970" i="1"/>
  <c r="Z970" i="1" l="1"/>
  <c r="Y971" i="1"/>
  <c r="V973" i="1"/>
  <c r="W972" i="1"/>
  <c r="X971" i="1" s="1"/>
  <c r="Z971" i="1" l="1"/>
  <c r="V974" i="1"/>
  <c r="W973" i="1"/>
  <c r="X972" i="1" s="1"/>
  <c r="Y972" i="1"/>
  <c r="Z972" i="1" l="1"/>
  <c r="Y973" i="1"/>
  <c r="V975" i="1"/>
  <c r="W974" i="1"/>
  <c r="V976" i="1" l="1"/>
  <c r="W975" i="1"/>
  <c r="X974" i="1" s="1"/>
  <c r="Y974" i="1"/>
  <c r="X973" i="1"/>
  <c r="Z973" i="1" s="1"/>
  <c r="Z974" i="1" l="1"/>
  <c r="Y975" i="1"/>
  <c r="V977" i="1"/>
  <c r="W976" i="1"/>
  <c r="X975" i="1" s="1"/>
  <c r="Z975" i="1" l="1"/>
  <c r="Y976" i="1"/>
  <c r="V978" i="1"/>
  <c r="W977" i="1"/>
  <c r="Y977" i="1" l="1"/>
  <c r="X976" i="1"/>
  <c r="Z976" i="1" s="1"/>
  <c r="V979" i="1"/>
  <c r="W978" i="1"/>
  <c r="Y978" i="1" l="1"/>
  <c r="X977" i="1"/>
  <c r="Z977" i="1" s="1"/>
  <c r="V980" i="1"/>
  <c r="W979" i="1"/>
  <c r="X978" i="1" s="1"/>
  <c r="Z978" i="1" s="1"/>
  <c r="V981" i="1" l="1"/>
  <c r="W980" i="1"/>
  <c r="X979" i="1" s="1"/>
  <c r="Z979" i="1" s="1"/>
  <c r="Y979" i="1"/>
  <c r="Y980" i="1" l="1"/>
  <c r="V982" i="1"/>
  <c r="W981" i="1"/>
  <c r="Y981" i="1" l="1"/>
  <c r="X980" i="1"/>
  <c r="Z980" i="1" s="1"/>
  <c r="V983" i="1"/>
  <c r="W982" i="1"/>
  <c r="X981" i="1" s="1"/>
  <c r="Z981" i="1" s="1"/>
  <c r="V984" i="1" l="1"/>
  <c r="W983" i="1"/>
  <c r="X982" i="1" s="1"/>
  <c r="Z982" i="1" s="1"/>
  <c r="Y982" i="1"/>
  <c r="Y983" i="1" l="1"/>
  <c r="V985" i="1"/>
  <c r="W984" i="1"/>
  <c r="X983" i="1" s="1"/>
  <c r="Z983" i="1" s="1"/>
  <c r="V986" i="1" l="1"/>
  <c r="W985" i="1"/>
  <c r="X984" i="1" s="1"/>
  <c r="Z984" i="1" s="1"/>
  <c r="Y984" i="1"/>
  <c r="Y985" i="1" l="1"/>
  <c r="V987" i="1"/>
  <c r="W986" i="1"/>
  <c r="X985" i="1" s="1"/>
  <c r="Z985" i="1" s="1"/>
  <c r="Y986" i="1" l="1"/>
  <c r="V988" i="1"/>
  <c r="W987" i="1"/>
  <c r="Y987" i="1" l="1"/>
  <c r="V989" i="1"/>
  <c r="W988" i="1"/>
  <c r="X986" i="1"/>
  <c r="Z986" i="1" s="1"/>
  <c r="Y988" i="1" l="1"/>
  <c r="V990" i="1"/>
  <c r="W989" i="1"/>
  <c r="X987" i="1"/>
  <c r="Z987" i="1" s="1"/>
  <c r="Y989" i="1" l="1"/>
  <c r="V991" i="1"/>
  <c r="W990" i="1"/>
  <c r="X988" i="1"/>
  <c r="Z988" i="1" s="1"/>
  <c r="Y990" i="1" l="1"/>
  <c r="V992" i="1"/>
  <c r="W991" i="1"/>
  <c r="X989" i="1"/>
  <c r="Z989" i="1" s="1"/>
  <c r="Y991" i="1" l="1"/>
  <c r="V993" i="1"/>
  <c r="W992" i="1"/>
  <c r="X990" i="1"/>
  <c r="Z990" i="1" s="1"/>
  <c r="Y992" i="1" l="1"/>
  <c r="V994" i="1"/>
  <c r="W993" i="1"/>
  <c r="X991" i="1"/>
  <c r="Z991" i="1" s="1"/>
  <c r="Y993" i="1" l="1"/>
  <c r="V995" i="1"/>
  <c r="W994" i="1"/>
  <c r="X992" i="1"/>
  <c r="Z992" i="1" s="1"/>
  <c r="Y994" i="1" l="1"/>
  <c r="V996" i="1"/>
  <c r="W995" i="1"/>
  <c r="X993" i="1"/>
  <c r="Z993" i="1" s="1"/>
  <c r="Y995" i="1" l="1"/>
  <c r="V997" i="1"/>
  <c r="W996" i="1"/>
  <c r="X994" i="1"/>
  <c r="Z994" i="1" s="1"/>
  <c r="Y996" i="1" l="1"/>
  <c r="V998" i="1"/>
  <c r="W997" i="1"/>
  <c r="X995" i="1"/>
  <c r="Z995" i="1" s="1"/>
  <c r="Y997" i="1" l="1"/>
  <c r="V999" i="1"/>
  <c r="W998" i="1"/>
  <c r="X996" i="1"/>
  <c r="Z996" i="1" s="1"/>
  <c r="Y998" i="1" l="1"/>
  <c r="V1000" i="1"/>
  <c r="W999" i="1"/>
  <c r="X997" i="1"/>
  <c r="Z997" i="1" s="1"/>
  <c r="Y999" i="1" l="1"/>
  <c r="V1001" i="1"/>
  <c r="W1000" i="1"/>
  <c r="X998" i="1"/>
  <c r="Z998" i="1" s="1"/>
  <c r="Y1000" i="1" l="1"/>
  <c r="V1002" i="1"/>
  <c r="W1001" i="1"/>
  <c r="X999" i="1"/>
  <c r="Z999" i="1" s="1"/>
  <c r="Y1001" i="1" l="1"/>
  <c r="V1003" i="1"/>
  <c r="W1002" i="1"/>
  <c r="X1000" i="1"/>
  <c r="Z1000" i="1" s="1"/>
  <c r="Y1002" i="1" l="1"/>
  <c r="V1004" i="1"/>
  <c r="W1003" i="1"/>
  <c r="X1001" i="1"/>
  <c r="Z1001" i="1" s="1"/>
  <c r="Y1003" i="1" l="1"/>
  <c r="V1005" i="1"/>
  <c r="W1004" i="1"/>
  <c r="X1003" i="1" s="1"/>
  <c r="X1002" i="1"/>
  <c r="Z1002" i="1" s="1"/>
  <c r="Z1003" i="1" l="1"/>
  <c r="Y1004" i="1"/>
  <c r="V1006" i="1"/>
  <c r="W1005" i="1"/>
  <c r="Y1005" i="1" l="1"/>
  <c r="V1007" i="1"/>
  <c r="W1006" i="1"/>
  <c r="X1004" i="1"/>
  <c r="Z1004" i="1" s="1"/>
  <c r="Y1006" i="1" l="1"/>
  <c r="V1008" i="1"/>
  <c r="W1007" i="1"/>
  <c r="X1005" i="1"/>
  <c r="Z1005" i="1" s="1"/>
  <c r="Y1007" i="1" l="1"/>
  <c r="V1009" i="1"/>
  <c r="W1008" i="1"/>
  <c r="X1006" i="1"/>
  <c r="Z1006" i="1" s="1"/>
  <c r="Y1008" i="1" l="1"/>
  <c r="V1010" i="1"/>
  <c r="W1009" i="1"/>
  <c r="X1007" i="1"/>
  <c r="Z1007" i="1" s="1"/>
  <c r="Y1009" i="1" l="1"/>
  <c r="V1011" i="1"/>
  <c r="W1010" i="1"/>
  <c r="X1008" i="1"/>
  <c r="Z1008" i="1" s="1"/>
  <c r="Y1010" i="1" l="1"/>
  <c r="V1012" i="1"/>
  <c r="W1011" i="1"/>
  <c r="X1009" i="1"/>
  <c r="Z1009" i="1" s="1"/>
  <c r="Y1011" i="1" l="1"/>
  <c r="V1013" i="1"/>
  <c r="W1012" i="1"/>
  <c r="X1010" i="1"/>
  <c r="Z1010" i="1" s="1"/>
  <c r="Y1012" i="1" l="1"/>
  <c r="V1014" i="1"/>
  <c r="W1013" i="1"/>
  <c r="X1011" i="1"/>
  <c r="Z1011" i="1" s="1"/>
  <c r="Y1013" i="1" l="1"/>
  <c r="V1015" i="1"/>
  <c r="W1014" i="1"/>
  <c r="X1012" i="1"/>
  <c r="Z1012" i="1" s="1"/>
  <c r="Y1014" i="1" l="1"/>
  <c r="V1016" i="1"/>
  <c r="W1015" i="1"/>
  <c r="X1013" i="1"/>
  <c r="Z1013" i="1" s="1"/>
  <c r="Y1015" i="1" l="1"/>
  <c r="V1017" i="1"/>
  <c r="W1016" i="1"/>
  <c r="X1014" i="1"/>
  <c r="Z1014" i="1" s="1"/>
  <c r="Y1016" i="1" l="1"/>
  <c r="V1018" i="1"/>
  <c r="W1017" i="1"/>
  <c r="X1015" i="1"/>
  <c r="Z1015" i="1" s="1"/>
  <c r="Y1017" i="1" l="1"/>
  <c r="V1019" i="1"/>
  <c r="W1018" i="1"/>
  <c r="X1016" i="1"/>
  <c r="Z1016" i="1" s="1"/>
  <c r="Y1018" i="1" l="1"/>
  <c r="V1020" i="1"/>
  <c r="W1019" i="1"/>
  <c r="X1017" i="1"/>
  <c r="Z1017" i="1" s="1"/>
  <c r="Y1019" i="1" l="1"/>
  <c r="V1021" i="1"/>
  <c r="W1020" i="1"/>
  <c r="X1018" i="1"/>
  <c r="Z1018" i="1" s="1"/>
  <c r="Y1020" i="1" l="1"/>
  <c r="V1022" i="1"/>
  <c r="W1021" i="1"/>
  <c r="X1019" i="1"/>
  <c r="Z1019" i="1" s="1"/>
  <c r="Y1021" i="1" l="1"/>
  <c r="X1020" i="1"/>
  <c r="Z1020" i="1" s="1"/>
  <c r="V1023" i="1"/>
  <c r="W1022" i="1"/>
  <c r="Y1022" i="1" l="1"/>
  <c r="V1024" i="1"/>
  <c r="W1023" i="1"/>
  <c r="X1022" i="1" s="1"/>
  <c r="X1021" i="1"/>
  <c r="Z1021" i="1" s="1"/>
  <c r="Z1022" i="1" l="1"/>
  <c r="Y1023" i="1"/>
  <c r="V1025" i="1"/>
  <c r="W1024" i="1"/>
  <c r="Y1024" i="1" l="1"/>
  <c r="V1026" i="1"/>
  <c r="W1025" i="1"/>
  <c r="X1023" i="1"/>
  <c r="Z1023" i="1" s="1"/>
  <c r="Y1025" i="1" l="1"/>
  <c r="V1027" i="1"/>
  <c r="W1026" i="1"/>
  <c r="X1024" i="1"/>
  <c r="Z1024" i="1" s="1"/>
  <c r="Y1026" i="1" l="1"/>
  <c r="V1028" i="1"/>
  <c r="W1027" i="1"/>
  <c r="X1025" i="1"/>
  <c r="Z1025" i="1" s="1"/>
  <c r="Y1027" i="1" l="1"/>
  <c r="V1029" i="1"/>
  <c r="W1028" i="1"/>
  <c r="X1026" i="1"/>
  <c r="Z1026" i="1" s="1"/>
  <c r="Y1028" i="1" l="1"/>
  <c r="V1030" i="1"/>
  <c r="W1029" i="1"/>
  <c r="X1027" i="1"/>
  <c r="Z1027" i="1" s="1"/>
  <c r="Y1029" i="1" l="1"/>
  <c r="V1031" i="1"/>
  <c r="W1030" i="1"/>
  <c r="X1028" i="1"/>
  <c r="Z1028" i="1" s="1"/>
  <c r="Y1030" i="1" l="1"/>
  <c r="V1032" i="1"/>
  <c r="W1031" i="1"/>
  <c r="X1029" i="1"/>
  <c r="Z1029" i="1" s="1"/>
  <c r="Y1031" i="1" l="1"/>
  <c r="V1033" i="1"/>
  <c r="W1032" i="1"/>
  <c r="X1030" i="1"/>
  <c r="Z1030" i="1" s="1"/>
  <c r="Y1032" i="1" l="1"/>
  <c r="V1034" i="1"/>
  <c r="W1033" i="1"/>
  <c r="X1031" i="1"/>
  <c r="Z1031" i="1" s="1"/>
  <c r="Y1033" i="1" l="1"/>
  <c r="V1035" i="1"/>
  <c r="W1034" i="1"/>
  <c r="X1032" i="1"/>
  <c r="Z1032" i="1" s="1"/>
  <c r="Y1034" i="1" l="1"/>
  <c r="V1036" i="1"/>
  <c r="W1035" i="1"/>
  <c r="X1033" i="1"/>
  <c r="Z1033" i="1" s="1"/>
  <c r="Y1035" i="1" l="1"/>
  <c r="V1037" i="1"/>
  <c r="W1036" i="1"/>
  <c r="X1034" i="1"/>
  <c r="Z1034" i="1" s="1"/>
  <c r="Y1036" i="1" l="1"/>
  <c r="V1038" i="1"/>
  <c r="W1037" i="1"/>
  <c r="X1035" i="1"/>
  <c r="Z1035" i="1" s="1"/>
  <c r="Y1037" i="1" l="1"/>
  <c r="V1039" i="1"/>
  <c r="W1038" i="1"/>
  <c r="X1036" i="1"/>
  <c r="Z1036" i="1" s="1"/>
  <c r="Y1038" i="1" l="1"/>
  <c r="V1040" i="1"/>
  <c r="W1039" i="1"/>
  <c r="X1037" i="1"/>
  <c r="Z1037" i="1" s="1"/>
  <c r="Y1039" i="1" l="1"/>
  <c r="V1041" i="1"/>
  <c r="W1040" i="1"/>
  <c r="X1038" i="1"/>
  <c r="Z1038" i="1" s="1"/>
  <c r="Y1040" i="1" l="1"/>
  <c r="V1042" i="1"/>
  <c r="W1041" i="1"/>
  <c r="X1039" i="1"/>
  <c r="Z1039" i="1" s="1"/>
  <c r="Y1041" i="1" l="1"/>
  <c r="V1043" i="1"/>
  <c r="W1042" i="1"/>
  <c r="X1040" i="1"/>
  <c r="Z1040" i="1" s="1"/>
  <c r="Y1042" i="1" l="1"/>
  <c r="V1044" i="1"/>
  <c r="W1043" i="1"/>
  <c r="X1041" i="1"/>
  <c r="Z1041" i="1" s="1"/>
  <c r="Y1043" i="1" l="1"/>
  <c r="V1045" i="1"/>
  <c r="W1044" i="1"/>
  <c r="X1042" i="1"/>
  <c r="Z1042" i="1" s="1"/>
  <c r="Y1044" i="1" l="1"/>
  <c r="V1046" i="1"/>
  <c r="W1045" i="1"/>
  <c r="X1043" i="1"/>
  <c r="Z1043" i="1" s="1"/>
  <c r="Y1045" i="1" l="1"/>
  <c r="V1047" i="1"/>
  <c r="W1046" i="1"/>
  <c r="X1044" i="1"/>
  <c r="Z1044" i="1" s="1"/>
  <c r="Y1046" i="1" l="1"/>
  <c r="V1048" i="1"/>
  <c r="W1047" i="1"/>
  <c r="X1045" i="1"/>
  <c r="Z1045" i="1" s="1"/>
  <c r="Y1047" i="1" l="1"/>
  <c r="V1049" i="1"/>
  <c r="W1048" i="1"/>
  <c r="X1046" i="1"/>
  <c r="Z1046" i="1" s="1"/>
  <c r="Y1048" i="1" l="1"/>
  <c r="V1050" i="1"/>
  <c r="W1049" i="1"/>
  <c r="X1047" i="1"/>
  <c r="Z1047" i="1" s="1"/>
  <c r="Y1049" i="1" l="1"/>
  <c r="V1051" i="1"/>
  <c r="W1050" i="1"/>
  <c r="X1048" i="1"/>
  <c r="Z1048" i="1" s="1"/>
  <c r="Y1050" i="1" l="1"/>
  <c r="V1052" i="1"/>
  <c r="W1051" i="1"/>
  <c r="X1049" i="1"/>
  <c r="Z1049" i="1" s="1"/>
  <c r="Y1051" i="1" l="1"/>
  <c r="V1053" i="1"/>
  <c r="W1052" i="1"/>
  <c r="X1050" i="1"/>
  <c r="Z1050" i="1" s="1"/>
  <c r="Y1052" i="1" l="1"/>
  <c r="V1054" i="1"/>
  <c r="W1053" i="1"/>
  <c r="X1051" i="1"/>
  <c r="Z1051" i="1" s="1"/>
  <c r="Y1053" i="1" l="1"/>
  <c r="V1055" i="1"/>
  <c r="W1054" i="1"/>
  <c r="X1052" i="1"/>
  <c r="Z1052" i="1" s="1"/>
  <c r="Y1054" i="1" l="1"/>
  <c r="V1056" i="1"/>
  <c r="W1055" i="1"/>
  <c r="X1053" i="1"/>
  <c r="Z1053" i="1" s="1"/>
  <c r="Y1055" i="1" l="1"/>
  <c r="V1057" i="1"/>
  <c r="W1056" i="1"/>
  <c r="X1054" i="1"/>
  <c r="Z1054" i="1" s="1"/>
  <c r="V1058" i="1" l="1"/>
  <c r="W1057" i="1"/>
  <c r="X1056" i="1" s="1"/>
  <c r="Y1056" i="1"/>
  <c r="X1055" i="1"/>
  <c r="Z1055" i="1" s="1"/>
  <c r="Z1056" i="1" l="1"/>
  <c r="Y1057" i="1"/>
  <c r="V1059" i="1"/>
  <c r="W1058" i="1"/>
  <c r="Y1058" i="1" l="1"/>
  <c r="V1060" i="1"/>
  <c r="W1059" i="1"/>
  <c r="X1057" i="1"/>
  <c r="Z1057" i="1" s="1"/>
  <c r="Y1059" i="1" l="1"/>
  <c r="V1061" i="1"/>
  <c r="W1060" i="1"/>
  <c r="X1058" i="1"/>
  <c r="Z1058" i="1" s="1"/>
  <c r="Y1060" i="1" l="1"/>
  <c r="V1062" i="1"/>
  <c r="W1061" i="1"/>
  <c r="X1059" i="1"/>
  <c r="Z1059" i="1" s="1"/>
  <c r="Y1061" i="1" l="1"/>
  <c r="V1063" i="1"/>
  <c r="W1062" i="1"/>
  <c r="X1060" i="1"/>
  <c r="Z1060" i="1" s="1"/>
  <c r="Y1062" i="1" l="1"/>
  <c r="V1064" i="1"/>
  <c r="W1063" i="1"/>
  <c r="X1061" i="1"/>
  <c r="Z1061" i="1" s="1"/>
  <c r="Y1063" i="1" l="1"/>
  <c r="V1065" i="1"/>
  <c r="W1064" i="1"/>
  <c r="X1062" i="1"/>
  <c r="Z1062" i="1" s="1"/>
  <c r="Y1064" i="1" l="1"/>
  <c r="V1066" i="1"/>
  <c r="W1065" i="1"/>
  <c r="X1063" i="1"/>
  <c r="Z1063" i="1" s="1"/>
  <c r="Y1065" i="1" l="1"/>
  <c r="V1067" i="1"/>
  <c r="W1066" i="1"/>
  <c r="X1064" i="1"/>
  <c r="Z1064" i="1" s="1"/>
  <c r="Y1066" i="1" l="1"/>
  <c r="V1068" i="1"/>
  <c r="W1067" i="1"/>
  <c r="X1065" i="1"/>
  <c r="Z1065" i="1" s="1"/>
  <c r="Y1067" i="1" l="1"/>
  <c r="V1069" i="1"/>
  <c r="W1068" i="1"/>
  <c r="X1066" i="1"/>
  <c r="Z1066" i="1" s="1"/>
  <c r="Y1068" i="1" l="1"/>
  <c r="V1070" i="1"/>
  <c r="W1069" i="1"/>
  <c r="X1067" i="1"/>
  <c r="Z1067" i="1" s="1"/>
  <c r="Y1069" i="1" l="1"/>
  <c r="V1071" i="1"/>
  <c r="W1070" i="1"/>
  <c r="X1068" i="1"/>
  <c r="Z1068" i="1" s="1"/>
  <c r="Y1070" i="1" l="1"/>
  <c r="V1072" i="1"/>
  <c r="W1071" i="1"/>
  <c r="X1069" i="1"/>
  <c r="Z1069" i="1" s="1"/>
  <c r="Y1071" i="1" l="1"/>
  <c r="V1073" i="1"/>
  <c r="W1072" i="1"/>
  <c r="X1070" i="1"/>
  <c r="Z1070" i="1" s="1"/>
  <c r="Y1072" i="1" l="1"/>
  <c r="V1074" i="1"/>
  <c r="W1073" i="1"/>
  <c r="X1071" i="1"/>
  <c r="Z1071" i="1" s="1"/>
  <c r="Y1073" i="1" l="1"/>
  <c r="V1075" i="1"/>
  <c r="W1074" i="1"/>
  <c r="X1072" i="1"/>
  <c r="Z1072" i="1" s="1"/>
  <c r="Y1074" i="1" l="1"/>
  <c r="V1076" i="1"/>
  <c r="W1075" i="1"/>
  <c r="X1073" i="1"/>
  <c r="Z1073" i="1" s="1"/>
  <c r="Y1075" i="1" l="1"/>
  <c r="V1077" i="1"/>
  <c r="W1076" i="1"/>
  <c r="X1074" i="1"/>
  <c r="Z1074" i="1" s="1"/>
  <c r="Y1076" i="1" l="1"/>
  <c r="V1078" i="1"/>
  <c r="W1077" i="1"/>
  <c r="X1075" i="1"/>
  <c r="Z1075" i="1" s="1"/>
  <c r="Y1077" i="1" l="1"/>
  <c r="V1079" i="1"/>
  <c r="W1078" i="1"/>
  <c r="X1076" i="1"/>
  <c r="Z1076" i="1" s="1"/>
  <c r="Y1078" i="1" l="1"/>
  <c r="V1080" i="1"/>
  <c r="W1079" i="1"/>
  <c r="X1077" i="1"/>
  <c r="Z1077" i="1" s="1"/>
  <c r="Y1079" i="1" l="1"/>
  <c r="V1081" i="1"/>
  <c r="W1080" i="1"/>
  <c r="X1078" i="1"/>
  <c r="Z1078" i="1" s="1"/>
  <c r="Y1080" i="1" l="1"/>
  <c r="V1082" i="1"/>
  <c r="W1081" i="1"/>
  <c r="X1079" i="1"/>
  <c r="Z1079" i="1" s="1"/>
  <c r="Y1081" i="1" l="1"/>
  <c r="V1083" i="1"/>
  <c r="W1082" i="1"/>
  <c r="X1080" i="1"/>
  <c r="Z1080" i="1" s="1"/>
  <c r="Y1082" i="1" l="1"/>
  <c r="V1084" i="1"/>
  <c r="W1083" i="1"/>
  <c r="X1081" i="1"/>
  <c r="Z1081" i="1" s="1"/>
  <c r="Y1083" i="1" l="1"/>
  <c r="V1085" i="1"/>
  <c r="W1084" i="1"/>
  <c r="X1082" i="1"/>
  <c r="Z1082" i="1" s="1"/>
  <c r="Y1084" i="1" l="1"/>
  <c r="V1086" i="1"/>
  <c r="W1085" i="1"/>
  <c r="X1083" i="1"/>
  <c r="Z1083" i="1" s="1"/>
  <c r="Y1085" i="1" l="1"/>
  <c r="V1087" i="1"/>
  <c r="W1086" i="1"/>
  <c r="X1084" i="1"/>
  <c r="Z1084" i="1" s="1"/>
  <c r="Y1086" i="1" l="1"/>
  <c r="V1088" i="1"/>
  <c r="W1087" i="1"/>
  <c r="X1085" i="1"/>
  <c r="Z1085" i="1" s="1"/>
  <c r="Y1087" i="1" l="1"/>
  <c r="V1089" i="1"/>
  <c r="W1088" i="1"/>
  <c r="X1086" i="1"/>
  <c r="Z1086" i="1" s="1"/>
  <c r="Y1088" i="1" l="1"/>
  <c r="V1090" i="1"/>
  <c r="W1089" i="1"/>
  <c r="X1087" i="1"/>
  <c r="Z1087" i="1" s="1"/>
  <c r="Y1089" i="1" l="1"/>
  <c r="V1091" i="1"/>
  <c r="W1090" i="1"/>
  <c r="X1088" i="1"/>
  <c r="Z1088" i="1" s="1"/>
  <c r="Y1090" i="1" l="1"/>
  <c r="V1092" i="1"/>
  <c r="W1091" i="1"/>
  <c r="X1089" i="1"/>
  <c r="Z1089" i="1" s="1"/>
  <c r="Y1091" i="1" l="1"/>
  <c r="V1093" i="1"/>
  <c r="W1092" i="1"/>
  <c r="X1090" i="1"/>
  <c r="Z1090" i="1" s="1"/>
  <c r="Y1092" i="1" l="1"/>
  <c r="V1094" i="1"/>
  <c r="W1093" i="1"/>
  <c r="X1091" i="1"/>
  <c r="Z1091" i="1" s="1"/>
  <c r="Y1093" i="1" l="1"/>
  <c r="V1095" i="1"/>
  <c r="W1094" i="1"/>
  <c r="X1092" i="1"/>
  <c r="Z1092" i="1" s="1"/>
  <c r="Y1094" i="1" l="1"/>
  <c r="V1096" i="1"/>
  <c r="W1095" i="1"/>
  <c r="X1093" i="1"/>
  <c r="Z1093" i="1" s="1"/>
  <c r="Y1095" i="1" l="1"/>
  <c r="V1097" i="1"/>
  <c r="W1096" i="1"/>
  <c r="X1094" i="1"/>
  <c r="Z1094" i="1" s="1"/>
  <c r="Y1096" i="1" l="1"/>
  <c r="V1098" i="1"/>
  <c r="W1097" i="1"/>
  <c r="X1095" i="1"/>
  <c r="Z1095" i="1" s="1"/>
  <c r="Y1097" i="1" l="1"/>
  <c r="V1099" i="1"/>
  <c r="W1098" i="1"/>
  <c r="X1096" i="1"/>
  <c r="Z1096" i="1" s="1"/>
  <c r="Y1098" i="1" l="1"/>
  <c r="V1100" i="1"/>
  <c r="W1099" i="1"/>
  <c r="X1097" i="1"/>
  <c r="Z1097" i="1" s="1"/>
  <c r="Y1099" i="1" l="1"/>
  <c r="V1101" i="1"/>
  <c r="W1100" i="1"/>
  <c r="X1098" i="1"/>
  <c r="Z1098" i="1" s="1"/>
  <c r="Y1100" i="1" l="1"/>
  <c r="V1102" i="1"/>
  <c r="W1101" i="1"/>
  <c r="X1099" i="1"/>
  <c r="Z1099" i="1" s="1"/>
  <c r="Y1101" i="1" l="1"/>
  <c r="V1103" i="1"/>
  <c r="W1102" i="1"/>
  <c r="X1100" i="1"/>
  <c r="Z1100" i="1" s="1"/>
  <c r="Y1102" i="1" l="1"/>
  <c r="V1104" i="1"/>
  <c r="W1103" i="1"/>
  <c r="X1101" i="1"/>
  <c r="Z1101" i="1" s="1"/>
  <c r="Y1103" i="1" l="1"/>
  <c r="V1105" i="1"/>
  <c r="W1104" i="1"/>
  <c r="X1102" i="1"/>
  <c r="Z1102" i="1" s="1"/>
  <c r="Y1104" i="1" l="1"/>
  <c r="V1106" i="1"/>
  <c r="W1105" i="1"/>
  <c r="X1103" i="1"/>
  <c r="Z1103" i="1" s="1"/>
  <c r="Y1105" i="1" l="1"/>
  <c r="V1107" i="1"/>
  <c r="W1106" i="1"/>
  <c r="X1104" i="1"/>
  <c r="Z1104" i="1" s="1"/>
  <c r="Y1106" i="1" l="1"/>
  <c r="V1108" i="1"/>
  <c r="W1107" i="1"/>
  <c r="X1105" i="1"/>
  <c r="Z1105" i="1" s="1"/>
  <c r="Y1107" i="1" l="1"/>
  <c r="V1109" i="1"/>
  <c r="W1108" i="1"/>
  <c r="X1106" i="1"/>
  <c r="Z1106" i="1" s="1"/>
  <c r="Y1108" i="1" l="1"/>
  <c r="V1110" i="1"/>
  <c r="W1109" i="1"/>
  <c r="X1107" i="1"/>
  <c r="Z1107" i="1" s="1"/>
  <c r="Y1109" i="1" l="1"/>
  <c r="V1111" i="1"/>
  <c r="W1110" i="1"/>
  <c r="X1108" i="1"/>
  <c r="Z1108" i="1" s="1"/>
  <c r="Y1110" i="1" l="1"/>
  <c r="V1112" i="1"/>
  <c r="W1111" i="1"/>
  <c r="X1109" i="1"/>
  <c r="Z1109" i="1" s="1"/>
  <c r="Y1111" i="1" l="1"/>
  <c r="V1113" i="1"/>
  <c r="W1112" i="1"/>
  <c r="X1110" i="1"/>
  <c r="Z1110" i="1" s="1"/>
  <c r="Y1112" i="1" l="1"/>
  <c r="V1114" i="1"/>
  <c r="W1113" i="1"/>
  <c r="X1111" i="1"/>
  <c r="Z1111" i="1" s="1"/>
  <c r="Y1113" i="1" l="1"/>
  <c r="V1115" i="1"/>
  <c r="W1114" i="1"/>
  <c r="X1112" i="1"/>
  <c r="Z1112" i="1" s="1"/>
  <c r="Y1114" i="1" l="1"/>
  <c r="V1116" i="1"/>
  <c r="W1115" i="1"/>
  <c r="X1113" i="1"/>
  <c r="Z1113" i="1" s="1"/>
  <c r="Y1115" i="1" l="1"/>
  <c r="V1117" i="1"/>
  <c r="W1116" i="1"/>
  <c r="X1114" i="1"/>
  <c r="Z1114" i="1" s="1"/>
  <c r="Y1116" i="1" l="1"/>
  <c r="V1118" i="1"/>
  <c r="W1117" i="1"/>
  <c r="X1115" i="1"/>
  <c r="Z1115" i="1" s="1"/>
  <c r="Y1117" i="1" l="1"/>
  <c r="V1119" i="1"/>
  <c r="W1118" i="1"/>
  <c r="X1116" i="1"/>
  <c r="Z1116" i="1" s="1"/>
  <c r="Y1118" i="1" l="1"/>
  <c r="V1120" i="1"/>
  <c r="W1119" i="1"/>
  <c r="X1117" i="1"/>
  <c r="Z1117" i="1" s="1"/>
  <c r="Y1119" i="1" l="1"/>
  <c r="V1121" i="1"/>
  <c r="W1120" i="1"/>
  <c r="X1118" i="1"/>
  <c r="Z1118" i="1" s="1"/>
  <c r="Y1120" i="1" l="1"/>
  <c r="V1122" i="1"/>
  <c r="W1121" i="1"/>
  <c r="X1119" i="1"/>
  <c r="Z1119" i="1" s="1"/>
  <c r="Y1121" i="1" l="1"/>
  <c r="V1123" i="1"/>
  <c r="W1122" i="1"/>
  <c r="X1120" i="1"/>
  <c r="Z1120" i="1" s="1"/>
  <c r="Y1122" i="1" l="1"/>
  <c r="V1124" i="1"/>
  <c r="W1123" i="1"/>
  <c r="X1121" i="1"/>
  <c r="Z1121" i="1" s="1"/>
  <c r="Y1123" i="1" l="1"/>
  <c r="V1125" i="1"/>
  <c r="W1124" i="1"/>
  <c r="X1122" i="1"/>
  <c r="Z1122" i="1" s="1"/>
  <c r="Y1124" i="1" l="1"/>
  <c r="V1126" i="1"/>
  <c r="W1125" i="1"/>
  <c r="X1123" i="1"/>
  <c r="Z1123" i="1" s="1"/>
  <c r="Y1125" i="1" l="1"/>
  <c r="V1127" i="1"/>
  <c r="W1126" i="1"/>
  <c r="X1124" i="1"/>
  <c r="Z1124" i="1" s="1"/>
  <c r="Y1126" i="1" l="1"/>
  <c r="V1128" i="1"/>
  <c r="W1127" i="1"/>
  <c r="X1125" i="1"/>
  <c r="Z1125" i="1" s="1"/>
  <c r="Y1127" i="1" l="1"/>
  <c r="V1129" i="1"/>
  <c r="W1128" i="1"/>
  <c r="X1126" i="1"/>
  <c r="Z1126" i="1" s="1"/>
  <c r="Y1128" i="1" l="1"/>
  <c r="V1130" i="1"/>
  <c r="W1129" i="1"/>
  <c r="X1127" i="1"/>
  <c r="Z1127" i="1" s="1"/>
  <c r="Y1129" i="1" l="1"/>
  <c r="V1131" i="1"/>
  <c r="W1130" i="1"/>
  <c r="X1128" i="1"/>
  <c r="Z1128" i="1" s="1"/>
  <c r="Y1130" i="1" l="1"/>
  <c r="V1132" i="1"/>
  <c r="W1131" i="1"/>
  <c r="X1129" i="1"/>
  <c r="Z1129" i="1" s="1"/>
  <c r="Y1131" i="1" l="1"/>
  <c r="V1133" i="1"/>
  <c r="W1132" i="1"/>
  <c r="X1130" i="1"/>
  <c r="Z1130" i="1" s="1"/>
  <c r="Y1132" i="1" l="1"/>
  <c r="V1134" i="1"/>
  <c r="W1133" i="1"/>
  <c r="X1131" i="1"/>
  <c r="Z1131" i="1" s="1"/>
  <c r="Y1133" i="1" l="1"/>
  <c r="V1135" i="1"/>
  <c r="W1134" i="1"/>
  <c r="X1132" i="1"/>
  <c r="Z1132" i="1" s="1"/>
  <c r="Y1134" i="1" l="1"/>
  <c r="V1136" i="1"/>
  <c r="W1135" i="1"/>
  <c r="X1133" i="1"/>
  <c r="Z1133" i="1" s="1"/>
  <c r="Y1135" i="1" l="1"/>
  <c r="V1137" i="1"/>
  <c r="W1136" i="1"/>
  <c r="X1134" i="1"/>
  <c r="Z1134" i="1" s="1"/>
  <c r="Y1136" i="1" l="1"/>
  <c r="V1138" i="1"/>
  <c r="W1137" i="1"/>
  <c r="X1135" i="1"/>
  <c r="Z1135" i="1" s="1"/>
  <c r="Y1137" i="1" l="1"/>
  <c r="V1139" i="1"/>
  <c r="W1138" i="1"/>
  <c r="X1136" i="1"/>
  <c r="Z1136" i="1" s="1"/>
  <c r="Y1138" i="1" l="1"/>
  <c r="V1140" i="1"/>
  <c r="W1139" i="1"/>
  <c r="X1137" i="1"/>
  <c r="Z1137" i="1" s="1"/>
  <c r="Y1139" i="1" l="1"/>
  <c r="V1141" i="1"/>
  <c r="W1140" i="1"/>
  <c r="X1138" i="1"/>
  <c r="Z1138" i="1" s="1"/>
  <c r="Y1140" i="1" l="1"/>
  <c r="V1142" i="1"/>
  <c r="W1141" i="1"/>
  <c r="X1139" i="1"/>
  <c r="Z1139" i="1" s="1"/>
  <c r="Y1141" i="1" l="1"/>
  <c r="V1143" i="1"/>
  <c r="W1142" i="1"/>
  <c r="X1140" i="1"/>
  <c r="Z1140" i="1" s="1"/>
  <c r="Y1142" i="1" l="1"/>
  <c r="V1144" i="1"/>
  <c r="W1143" i="1"/>
  <c r="X1141" i="1"/>
  <c r="Z1141" i="1" s="1"/>
  <c r="Y1143" i="1" l="1"/>
  <c r="V1145" i="1"/>
  <c r="W1144" i="1"/>
  <c r="X1142" i="1"/>
  <c r="Z1142" i="1" s="1"/>
  <c r="Y1144" i="1" l="1"/>
  <c r="V1146" i="1"/>
  <c r="W1145" i="1"/>
  <c r="X1143" i="1"/>
  <c r="Z1143" i="1" s="1"/>
  <c r="Y1145" i="1" l="1"/>
  <c r="V1147" i="1"/>
  <c r="W1146" i="1"/>
  <c r="X1144" i="1"/>
  <c r="Z1144" i="1" s="1"/>
  <c r="Y1146" i="1" l="1"/>
  <c r="V1148" i="1"/>
  <c r="W1147" i="1"/>
  <c r="X1145" i="1"/>
  <c r="Z1145" i="1" s="1"/>
  <c r="Y1147" i="1" l="1"/>
  <c r="V1149" i="1"/>
  <c r="W1148" i="1"/>
  <c r="X1146" i="1"/>
  <c r="Z1146" i="1" s="1"/>
  <c r="Y1148" i="1" l="1"/>
  <c r="V1150" i="1"/>
  <c r="W1149" i="1"/>
  <c r="X1147" i="1"/>
  <c r="Z1147" i="1" s="1"/>
  <c r="Y1149" i="1" l="1"/>
  <c r="V1151" i="1"/>
  <c r="W1150" i="1"/>
  <c r="X1148" i="1"/>
  <c r="Z1148" i="1" s="1"/>
  <c r="Y1150" i="1" l="1"/>
  <c r="V1152" i="1"/>
  <c r="W1151" i="1"/>
  <c r="X1149" i="1"/>
  <c r="Z1149" i="1" s="1"/>
  <c r="Y1151" i="1" l="1"/>
  <c r="V1153" i="1"/>
  <c r="W1152" i="1"/>
  <c r="X1150" i="1"/>
  <c r="Z1150" i="1" s="1"/>
  <c r="Y1152" i="1" l="1"/>
  <c r="V1154" i="1"/>
  <c r="W1153" i="1"/>
  <c r="X1151" i="1"/>
  <c r="Z1151" i="1" s="1"/>
  <c r="Y1153" i="1" l="1"/>
  <c r="V1155" i="1"/>
  <c r="W1154" i="1"/>
  <c r="X1152" i="1"/>
  <c r="Z1152" i="1" s="1"/>
  <c r="Y1154" i="1" l="1"/>
  <c r="V1156" i="1"/>
  <c r="W1155" i="1"/>
  <c r="X1153" i="1"/>
  <c r="Z1153" i="1" s="1"/>
  <c r="Y1155" i="1" l="1"/>
  <c r="V1157" i="1"/>
  <c r="W1156" i="1"/>
  <c r="X1154" i="1"/>
  <c r="Z1154" i="1" s="1"/>
  <c r="Y1156" i="1" l="1"/>
  <c r="V1158" i="1"/>
  <c r="W1157" i="1"/>
  <c r="X1155" i="1"/>
  <c r="Z1155" i="1" s="1"/>
  <c r="Y1157" i="1" l="1"/>
  <c r="V1159" i="1"/>
  <c r="W1158" i="1"/>
  <c r="X1156" i="1"/>
  <c r="Z1156" i="1" s="1"/>
  <c r="Y1158" i="1" l="1"/>
  <c r="V1160" i="1"/>
  <c r="W1159" i="1"/>
  <c r="X1157" i="1"/>
  <c r="Z1157" i="1" s="1"/>
  <c r="Y1159" i="1" l="1"/>
  <c r="V1161" i="1"/>
  <c r="W1160" i="1"/>
  <c r="X1158" i="1"/>
  <c r="Z1158" i="1" s="1"/>
  <c r="Y1160" i="1" l="1"/>
  <c r="V1162" i="1"/>
  <c r="W1161" i="1"/>
  <c r="X1159" i="1"/>
  <c r="Z1159" i="1" s="1"/>
  <c r="Y1161" i="1" l="1"/>
  <c r="V1163" i="1"/>
  <c r="W1162" i="1"/>
  <c r="X1160" i="1"/>
  <c r="Z1160" i="1" s="1"/>
  <c r="Y1162" i="1" l="1"/>
  <c r="V1164" i="1"/>
  <c r="W1163" i="1"/>
  <c r="X1161" i="1"/>
  <c r="Z1161" i="1" s="1"/>
  <c r="Y1163" i="1" l="1"/>
  <c r="V1165" i="1"/>
  <c r="W1164" i="1"/>
  <c r="X1162" i="1"/>
  <c r="Z1162" i="1" s="1"/>
  <c r="Y1164" i="1" l="1"/>
  <c r="V1166" i="1"/>
  <c r="W1165" i="1"/>
  <c r="X1163" i="1"/>
  <c r="Z1163" i="1" s="1"/>
  <c r="Y1165" i="1" l="1"/>
  <c r="V1167" i="1"/>
  <c r="W1166" i="1"/>
  <c r="X1164" i="1"/>
  <c r="Z1164" i="1" s="1"/>
  <c r="Y1166" i="1" l="1"/>
  <c r="V1168" i="1"/>
  <c r="W1167" i="1"/>
  <c r="X1165" i="1"/>
  <c r="Z1165" i="1" s="1"/>
  <c r="Y1167" i="1" l="1"/>
  <c r="V1169" i="1"/>
  <c r="W1168" i="1"/>
  <c r="X1166" i="1"/>
  <c r="Z1166" i="1" s="1"/>
  <c r="Y1168" i="1" l="1"/>
  <c r="V1170" i="1"/>
  <c r="W1169" i="1"/>
  <c r="X1167" i="1"/>
  <c r="Z1167" i="1" s="1"/>
  <c r="Y1169" i="1" l="1"/>
  <c r="V1171" i="1"/>
  <c r="W1170" i="1"/>
  <c r="X1168" i="1"/>
  <c r="Z1168" i="1" s="1"/>
  <c r="Y1170" i="1" l="1"/>
  <c r="V1172" i="1"/>
  <c r="W1171" i="1"/>
  <c r="X1169" i="1"/>
  <c r="Z1169" i="1" s="1"/>
  <c r="Y1171" i="1" l="1"/>
  <c r="V1173" i="1"/>
  <c r="W1172" i="1"/>
  <c r="X1170" i="1"/>
  <c r="Z1170" i="1" s="1"/>
  <c r="Y1172" i="1" l="1"/>
  <c r="V1174" i="1"/>
  <c r="W1173" i="1"/>
  <c r="X1171" i="1"/>
  <c r="Z1171" i="1" s="1"/>
  <c r="Y1173" i="1" l="1"/>
  <c r="V1175" i="1"/>
  <c r="W1174" i="1"/>
  <c r="X1172" i="1"/>
  <c r="Z1172" i="1" s="1"/>
  <c r="Y1174" i="1" l="1"/>
  <c r="V1176" i="1"/>
  <c r="W1175" i="1"/>
  <c r="X1173" i="1"/>
  <c r="Z1173" i="1" s="1"/>
  <c r="Y1175" i="1" l="1"/>
  <c r="V1177" i="1"/>
  <c r="W1176" i="1"/>
  <c r="X1174" i="1"/>
  <c r="Z1174" i="1" s="1"/>
  <c r="Y1176" i="1" l="1"/>
  <c r="V1178" i="1"/>
  <c r="W1177" i="1"/>
  <c r="X1175" i="1"/>
  <c r="Z1175" i="1" s="1"/>
  <c r="Y1177" i="1" l="1"/>
  <c r="V1179" i="1"/>
  <c r="W1178" i="1"/>
  <c r="X1176" i="1"/>
  <c r="Z1176" i="1" s="1"/>
  <c r="Y1178" i="1" l="1"/>
  <c r="V1180" i="1"/>
  <c r="W1179" i="1"/>
  <c r="X1177" i="1"/>
  <c r="Z1177" i="1" s="1"/>
  <c r="Y1179" i="1" l="1"/>
  <c r="V1181" i="1"/>
  <c r="W1180" i="1"/>
  <c r="X1178" i="1"/>
  <c r="Z1178" i="1" s="1"/>
  <c r="Y1180" i="1" l="1"/>
  <c r="V1182" i="1"/>
  <c r="W1181" i="1"/>
  <c r="X1179" i="1"/>
  <c r="Z1179" i="1" s="1"/>
  <c r="Y1181" i="1" l="1"/>
  <c r="V1183" i="1"/>
  <c r="W1182" i="1"/>
  <c r="X1180" i="1"/>
  <c r="Z1180" i="1" s="1"/>
  <c r="Y1182" i="1" l="1"/>
  <c r="V1184" i="1"/>
  <c r="W1183" i="1"/>
  <c r="X1181" i="1"/>
  <c r="Z1181" i="1" s="1"/>
  <c r="Y1183" i="1" l="1"/>
  <c r="V1185" i="1"/>
  <c r="W1184" i="1"/>
  <c r="X1182" i="1"/>
  <c r="Z1182" i="1" s="1"/>
  <c r="Y1184" i="1" l="1"/>
  <c r="V1186" i="1"/>
  <c r="W1185" i="1"/>
  <c r="X1183" i="1"/>
  <c r="Z1183" i="1" s="1"/>
  <c r="Y1185" i="1" l="1"/>
  <c r="V1187" i="1"/>
  <c r="W1186" i="1"/>
  <c r="X1184" i="1"/>
  <c r="Z1184" i="1" s="1"/>
  <c r="Y1186" i="1" l="1"/>
  <c r="V1188" i="1"/>
  <c r="W1187" i="1"/>
  <c r="X1185" i="1"/>
  <c r="Z1185" i="1" s="1"/>
  <c r="Y1187" i="1" l="1"/>
  <c r="V1189" i="1"/>
  <c r="W1188" i="1"/>
  <c r="X1186" i="1"/>
  <c r="Z1186" i="1" s="1"/>
  <c r="Y1188" i="1" l="1"/>
  <c r="V1190" i="1"/>
  <c r="W1189" i="1"/>
  <c r="X1187" i="1"/>
  <c r="Z1187" i="1" s="1"/>
  <c r="Y1189" i="1" l="1"/>
  <c r="V1191" i="1"/>
  <c r="W1190" i="1"/>
  <c r="X1188" i="1"/>
  <c r="Z1188" i="1" s="1"/>
  <c r="Y1190" i="1" l="1"/>
  <c r="V1192" i="1"/>
  <c r="W1191" i="1"/>
  <c r="X1189" i="1"/>
  <c r="Z1189" i="1" s="1"/>
  <c r="Y1191" i="1" l="1"/>
  <c r="V1193" i="1"/>
  <c r="W1192" i="1"/>
  <c r="X1190" i="1"/>
  <c r="Z1190" i="1" s="1"/>
  <c r="Y1192" i="1" l="1"/>
  <c r="V1194" i="1"/>
  <c r="W1193" i="1"/>
  <c r="X1191" i="1"/>
  <c r="Z1191" i="1" s="1"/>
  <c r="Y1193" i="1" l="1"/>
  <c r="V1195" i="1"/>
  <c r="W1194" i="1"/>
  <c r="X1192" i="1"/>
  <c r="Z1192" i="1" s="1"/>
  <c r="Y1194" i="1" l="1"/>
  <c r="V1196" i="1"/>
  <c r="W1195" i="1"/>
  <c r="X1193" i="1"/>
  <c r="Z1193" i="1" s="1"/>
  <c r="Y1195" i="1" l="1"/>
  <c r="V1197" i="1"/>
  <c r="W1196" i="1"/>
  <c r="X1194" i="1"/>
  <c r="Z1194" i="1" s="1"/>
  <c r="Y1196" i="1" l="1"/>
  <c r="V1198" i="1"/>
  <c r="W1197" i="1"/>
  <c r="X1195" i="1"/>
  <c r="Z1195" i="1" s="1"/>
  <c r="Y1197" i="1" l="1"/>
  <c r="V1199" i="1"/>
  <c r="W1198" i="1"/>
  <c r="X1196" i="1"/>
  <c r="Z1196" i="1" s="1"/>
  <c r="Y1198" i="1" l="1"/>
  <c r="V1200" i="1"/>
  <c r="W1199" i="1"/>
  <c r="X1197" i="1"/>
  <c r="Z1197" i="1" s="1"/>
  <c r="Y1199" i="1" l="1"/>
  <c r="V1201" i="1"/>
  <c r="W1200" i="1"/>
  <c r="X1198" i="1"/>
  <c r="Z1198" i="1" s="1"/>
  <c r="Y1200" i="1" l="1"/>
  <c r="V1202" i="1"/>
  <c r="W1201" i="1"/>
  <c r="X1199" i="1"/>
  <c r="Z1199" i="1" s="1"/>
  <c r="Y1201" i="1" l="1"/>
  <c r="V1203" i="1"/>
  <c r="W1202" i="1"/>
  <c r="X1200" i="1"/>
  <c r="Z1200" i="1" s="1"/>
  <c r="Y1202" i="1" l="1"/>
  <c r="V1204" i="1"/>
  <c r="W1203" i="1"/>
  <c r="X1201" i="1"/>
  <c r="Z1201" i="1" s="1"/>
  <c r="Y1203" i="1" l="1"/>
  <c r="V1205" i="1"/>
  <c r="W1204" i="1"/>
  <c r="X1202" i="1"/>
  <c r="Z1202" i="1" s="1"/>
  <c r="Y1204" i="1" l="1"/>
  <c r="V1206" i="1"/>
  <c r="W1205" i="1"/>
  <c r="X1203" i="1"/>
  <c r="Z1203" i="1" s="1"/>
  <c r="Y1205" i="1" l="1"/>
  <c r="V1207" i="1"/>
  <c r="W1206" i="1"/>
  <c r="X1204" i="1"/>
  <c r="Z1204" i="1" s="1"/>
  <c r="Y1206" i="1" l="1"/>
  <c r="V1208" i="1"/>
  <c r="W1207" i="1"/>
  <c r="X1205" i="1"/>
  <c r="Z1205" i="1" s="1"/>
  <c r="Y1207" i="1" l="1"/>
  <c r="V1209" i="1"/>
  <c r="W1208" i="1"/>
  <c r="X1206" i="1"/>
  <c r="Z1206" i="1" s="1"/>
  <c r="Y1208" i="1" l="1"/>
  <c r="V1210" i="1"/>
  <c r="W1209" i="1"/>
  <c r="X1207" i="1"/>
  <c r="Z1207" i="1" s="1"/>
  <c r="Y1209" i="1" l="1"/>
  <c r="V1211" i="1"/>
  <c r="W1210" i="1"/>
  <c r="X1208" i="1"/>
  <c r="Z1208" i="1" s="1"/>
  <c r="Y1210" i="1" l="1"/>
  <c r="V1212" i="1"/>
  <c r="W1211" i="1"/>
  <c r="X1209" i="1"/>
  <c r="Z1209" i="1" s="1"/>
  <c r="Y1211" i="1" l="1"/>
  <c r="V1213" i="1"/>
  <c r="W1212" i="1"/>
  <c r="X1210" i="1"/>
  <c r="Z1210" i="1" s="1"/>
  <c r="Y1212" i="1" l="1"/>
  <c r="V1214" i="1"/>
  <c r="W1213" i="1"/>
  <c r="X1211" i="1"/>
  <c r="Z1211" i="1" s="1"/>
  <c r="Y1213" i="1" l="1"/>
  <c r="V1215" i="1"/>
  <c r="W1214" i="1"/>
  <c r="X1212" i="1"/>
  <c r="Z1212" i="1" s="1"/>
  <c r="Y1214" i="1" l="1"/>
  <c r="V1216" i="1"/>
  <c r="W1215" i="1"/>
  <c r="X1213" i="1"/>
  <c r="Z1213" i="1" s="1"/>
  <c r="Y1215" i="1" l="1"/>
  <c r="V1217" i="1"/>
  <c r="W1216" i="1"/>
  <c r="X1214" i="1"/>
  <c r="Z1214" i="1" s="1"/>
  <c r="Y1216" i="1" l="1"/>
  <c r="V1218" i="1"/>
  <c r="W1217" i="1"/>
  <c r="X1215" i="1"/>
  <c r="Z1215" i="1" s="1"/>
  <c r="Y1217" i="1" l="1"/>
  <c r="V1219" i="1"/>
  <c r="W1218" i="1"/>
  <c r="X1216" i="1"/>
  <c r="Z1216" i="1" s="1"/>
  <c r="Y1218" i="1" l="1"/>
  <c r="V1220" i="1"/>
  <c r="W1219" i="1"/>
  <c r="X1217" i="1"/>
  <c r="Z1217" i="1" s="1"/>
  <c r="Y1219" i="1" l="1"/>
  <c r="V1221" i="1"/>
  <c r="W1220" i="1"/>
  <c r="X1218" i="1"/>
  <c r="Z1218" i="1" s="1"/>
  <c r="Y1220" i="1" l="1"/>
  <c r="V1222" i="1"/>
  <c r="W1221" i="1"/>
  <c r="X1219" i="1"/>
  <c r="Z1219" i="1" s="1"/>
  <c r="Y1221" i="1" l="1"/>
  <c r="V1223" i="1"/>
  <c r="W1222" i="1"/>
  <c r="X1220" i="1"/>
  <c r="Z1220" i="1" s="1"/>
  <c r="Y1222" i="1" l="1"/>
  <c r="V1224" i="1"/>
  <c r="W1223" i="1"/>
  <c r="X1221" i="1"/>
  <c r="Z1221" i="1" s="1"/>
  <c r="Y1223" i="1" l="1"/>
  <c r="V1225" i="1"/>
  <c r="W1224" i="1"/>
  <c r="X1222" i="1"/>
  <c r="Z1222" i="1" s="1"/>
  <c r="Y1224" i="1" l="1"/>
  <c r="V1226" i="1"/>
  <c r="W1225" i="1"/>
  <c r="X1223" i="1"/>
  <c r="Z1223" i="1" s="1"/>
  <c r="Y1225" i="1" l="1"/>
  <c r="V1227" i="1"/>
  <c r="W1226" i="1"/>
  <c r="X1224" i="1"/>
  <c r="Z1224" i="1" s="1"/>
  <c r="Y1226" i="1" l="1"/>
  <c r="V1228" i="1"/>
  <c r="W1227" i="1"/>
  <c r="X1225" i="1"/>
  <c r="Z1225" i="1" s="1"/>
  <c r="V1229" i="1" l="1"/>
  <c r="W1228" i="1"/>
  <c r="X1227" i="1" s="1"/>
  <c r="Y1227" i="1"/>
  <c r="X1226" i="1"/>
  <c r="Z1226" i="1" s="1"/>
  <c r="Z1227" i="1" l="1"/>
  <c r="Y1228" i="1"/>
  <c r="V1230" i="1"/>
  <c r="W1229" i="1"/>
  <c r="Y1229" i="1" l="1"/>
  <c r="V1231" i="1"/>
  <c r="W1230" i="1"/>
  <c r="X1228" i="1"/>
  <c r="Z1228" i="1" s="1"/>
  <c r="Y1230" i="1" l="1"/>
  <c r="V1232" i="1"/>
  <c r="W1231" i="1"/>
  <c r="X1229" i="1"/>
  <c r="Z1229" i="1" s="1"/>
  <c r="Y1231" i="1" l="1"/>
  <c r="V1233" i="1"/>
  <c r="W1232" i="1"/>
  <c r="X1230" i="1"/>
  <c r="Z1230" i="1" s="1"/>
  <c r="Y1232" i="1" l="1"/>
  <c r="V1234" i="1"/>
  <c r="W1233" i="1"/>
  <c r="X1231" i="1"/>
  <c r="Z1231" i="1" s="1"/>
  <c r="Y1233" i="1" l="1"/>
  <c r="V1235" i="1"/>
  <c r="W1234" i="1"/>
  <c r="X1232" i="1"/>
  <c r="Z1232" i="1" s="1"/>
  <c r="Y1234" i="1" l="1"/>
  <c r="V1236" i="1"/>
  <c r="W1235" i="1"/>
  <c r="X1233" i="1"/>
  <c r="Z1233" i="1" s="1"/>
  <c r="Y1235" i="1" l="1"/>
  <c r="V1237" i="1"/>
  <c r="W1236" i="1"/>
  <c r="X1234" i="1"/>
  <c r="Z1234" i="1" s="1"/>
  <c r="Y1236" i="1" l="1"/>
  <c r="V1238" i="1"/>
  <c r="W1237" i="1"/>
  <c r="X1235" i="1"/>
  <c r="Z1235" i="1" s="1"/>
  <c r="Y1237" i="1" l="1"/>
  <c r="V1239" i="1"/>
  <c r="W1238" i="1"/>
  <c r="X1236" i="1"/>
  <c r="Z1236" i="1" s="1"/>
  <c r="Y1238" i="1" l="1"/>
  <c r="V1240" i="1"/>
  <c r="W1239" i="1"/>
  <c r="X1237" i="1"/>
  <c r="Z1237" i="1" s="1"/>
  <c r="Y1239" i="1" l="1"/>
  <c r="V1241" i="1"/>
  <c r="W1240" i="1"/>
  <c r="X1238" i="1"/>
  <c r="Z1238" i="1" s="1"/>
  <c r="Y1240" i="1" l="1"/>
  <c r="V1242" i="1"/>
  <c r="W1241" i="1"/>
  <c r="X1239" i="1"/>
  <c r="Z1239" i="1" s="1"/>
  <c r="Y1241" i="1" l="1"/>
  <c r="V1243" i="1"/>
  <c r="W1242" i="1"/>
  <c r="X1240" i="1"/>
  <c r="Z1240" i="1" s="1"/>
  <c r="Y1242" i="1" l="1"/>
  <c r="V1244" i="1"/>
  <c r="W1243" i="1"/>
  <c r="X1241" i="1"/>
  <c r="Z1241" i="1" s="1"/>
  <c r="Y1243" i="1" l="1"/>
  <c r="V1245" i="1"/>
  <c r="W1244" i="1"/>
  <c r="X1242" i="1"/>
  <c r="Z1242" i="1" s="1"/>
  <c r="Y1244" i="1" l="1"/>
  <c r="V1246" i="1"/>
  <c r="W1245" i="1"/>
  <c r="X1243" i="1"/>
  <c r="Z1243" i="1" s="1"/>
  <c r="Y1245" i="1" l="1"/>
  <c r="V1247" i="1"/>
  <c r="W1246" i="1"/>
  <c r="X1244" i="1"/>
  <c r="Z1244" i="1" s="1"/>
  <c r="Y1246" i="1" l="1"/>
  <c r="V1248" i="1"/>
  <c r="W1247" i="1"/>
  <c r="X1245" i="1"/>
  <c r="Z1245" i="1" s="1"/>
  <c r="Y1247" i="1" l="1"/>
  <c r="V1249" i="1"/>
  <c r="W1248" i="1"/>
  <c r="X1246" i="1"/>
  <c r="Z1246" i="1" s="1"/>
  <c r="Y1248" i="1" l="1"/>
  <c r="V1250" i="1"/>
  <c r="W1249" i="1"/>
  <c r="X1247" i="1"/>
  <c r="Z1247" i="1" s="1"/>
  <c r="Y1249" i="1" l="1"/>
  <c r="V1251" i="1"/>
  <c r="W1250" i="1"/>
  <c r="X1248" i="1"/>
  <c r="Z1248" i="1" s="1"/>
  <c r="Y1250" i="1" l="1"/>
  <c r="V1252" i="1"/>
  <c r="W1251" i="1"/>
  <c r="X1249" i="1"/>
  <c r="Z1249" i="1" s="1"/>
  <c r="Y1251" i="1" l="1"/>
  <c r="V1253" i="1"/>
  <c r="W1252" i="1"/>
  <c r="X1250" i="1"/>
  <c r="Z1250" i="1" s="1"/>
  <c r="Y1252" i="1" l="1"/>
  <c r="V1254" i="1"/>
  <c r="W1253" i="1"/>
  <c r="X1251" i="1"/>
  <c r="Z1251" i="1" s="1"/>
  <c r="Y1253" i="1" l="1"/>
  <c r="V1255" i="1"/>
  <c r="W1254" i="1"/>
  <c r="X1252" i="1"/>
  <c r="Z1252" i="1" s="1"/>
  <c r="Y1254" i="1" l="1"/>
  <c r="V1256" i="1"/>
  <c r="W1255" i="1"/>
  <c r="X1253" i="1"/>
  <c r="Z1253" i="1" s="1"/>
  <c r="Y1255" i="1" l="1"/>
  <c r="V1257" i="1"/>
  <c r="W1256" i="1"/>
  <c r="X1254" i="1"/>
  <c r="Z1254" i="1" s="1"/>
  <c r="Y1256" i="1" l="1"/>
  <c r="V1258" i="1"/>
  <c r="W1257" i="1"/>
  <c r="X1255" i="1"/>
  <c r="Z1255" i="1" s="1"/>
  <c r="Y1257" i="1" l="1"/>
  <c r="V1259" i="1"/>
  <c r="W1258" i="1"/>
  <c r="X1256" i="1"/>
  <c r="Z1256" i="1" s="1"/>
  <c r="Y1258" i="1" l="1"/>
  <c r="V1260" i="1"/>
  <c r="W1259" i="1"/>
  <c r="X1257" i="1"/>
  <c r="Z1257" i="1" s="1"/>
  <c r="Y1259" i="1" l="1"/>
  <c r="V1261" i="1"/>
  <c r="W1260" i="1"/>
  <c r="X1258" i="1"/>
  <c r="Z1258" i="1" s="1"/>
  <c r="Y1260" i="1" l="1"/>
  <c r="V1262" i="1"/>
  <c r="W1261" i="1"/>
  <c r="X1259" i="1"/>
  <c r="Z1259" i="1" s="1"/>
  <c r="Y1261" i="1" l="1"/>
  <c r="V1263" i="1"/>
  <c r="W1262" i="1"/>
  <c r="X1260" i="1"/>
  <c r="Z1260" i="1" s="1"/>
  <c r="Y1262" i="1" l="1"/>
  <c r="V1264" i="1"/>
  <c r="W1263" i="1"/>
  <c r="X1261" i="1"/>
  <c r="Z1261" i="1" s="1"/>
  <c r="Y1263" i="1" l="1"/>
  <c r="V1265" i="1"/>
  <c r="W1264" i="1"/>
  <c r="X1262" i="1"/>
  <c r="Z1262" i="1" s="1"/>
  <c r="Y1264" i="1" l="1"/>
  <c r="V1266" i="1"/>
  <c r="W1265" i="1"/>
  <c r="X1263" i="1"/>
  <c r="Z1263" i="1" s="1"/>
  <c r="Y1265" i="1" l="1"/>
  <c r="V1267" i="1"/>
  <c r="W1266" i="1"/>
  <c r="X1264" i="1"/>
  <c r="Z1264" i="1" s="1"/>
  <c r="Y1266" i="1" l="1"/>
  <c r="V1268" i="1"/>
  <c r="W1267" i="1"/>
  <c r="X1265" i="1"/>
  <c r="Z1265" i="1" s="1"/>
  <c r="Y1267" i="1" l="1"/>
  <c r="V1269" i="1"/>
  <c r="W1268" i="1"/>
  <c r="X1266" i="1"/>
  <c r="Z1266" i="1" s="1"/>
  <c r="Y1268" i="1" l="1"/>
  <c r="V1270" i="1"/>
  <c r="W1269" i="1"/>
  <c r="X1267" i="1"/>
  <c r="Z1267" i="1" s="1"/>
  <c r="Y1269" i="1" l="1"/>
  <c r="V1271" i="1"/>
  <c r="W1270" i="1"/>
  <c r="X1268" i="1"/>
  <c r="Z1268" i="1" s="1"/>
  <c r="Y1270" i="1" l="1"/>
  <c r="V1272" i="1"/>
  <c r="W1271" i="1"/>
  <c r="X1269" i="1"/>
  <c r="Z1269" i="1" s="1"/>
  <c r="Y1271" i="1" l="1"/>
  <c r="V1273" i="1"/>
  <c r="W1272" i="1"/>
  <c r="X1270" i="1"/>
  <c r="Z1270" i="1" s="1"/>
  <c r="Y1272" i="1" l="1"/>
  <c r="V1274" i="1"/>
  <c r="W1273" i="1"/>
  <c r="X1271" i="1"/>
  <c r="Z1271" i="1" s="1"/>
  <c r="Y1273" i="1" l="1"/>
  <c r="V1275" i="1"/>
  <c r="W1274" i="1"/>
  <c r="X1272" i="1"/>
  <c r="Z1272" i="1" s="1"/>
  <c r="Y1274" i="1" l="1"/>
  <c r="V1276" i="1"/>
  <c r="W1275" i="1"/>
  <c r="X1273" i="1"/>
  <c r="Z1273" i="1" s="1"/>
  <c r="Y1275" i="1" l="1"/>
  <c r="V1277" i="1"/>
  <c r="W1276" i="1"/>
  <c r="X1274" i="1"/>
  <c r="Z1274" i="1" s="1"/>
  <c r="Y1276" i="1" l="1"/>
  <c r="V1278" i="1"/>
  <c r="W1277" i="1"/>
  <c r="X1275" i="1"/>
  <c r="Z1275" i="1" s="1"/>
  <c r="Y1277" i="1" l="1"/>
  <c r="V1279" i="1"/>
  <c r="W1278" i="1"/>
  <c r="X1276" i="1"/>
  <c r="Z1276" i="1" s="1"/>
  <c r="Y1278" i="1" l="1"/>
  <c r="V1280" i="1"/>
  <c r="W1279" i="1"/>
  <c r="X1277" i="1"/>
  <c r="Z1277" i="1" s="1"/>
  <c r="Y1279" i="1" l="1"/>
  <c r="V1281" i="1"/>
  <c r="W1280" i="1"/>
  <c r="X1278" i="1"/>
  <c r="Z1278" i="1" s="1"/>
  <c r="Y1280" i="1" l="1"/>
  <c r="V1282" i="1"/>
  <c r="W1281" i="1"/>
  <c r="X1279" i="1"/>
  <c r="Z1279" i="1" s="1"/>
  <c r="Y1281" i="1" l="1"/>
  <c r="V1283" i="1"/>
  <c r="W1282" i="1"/>
  <c r="X1280" i="1"/>
  <c r="Z1280" i="1" s="1"/>
  <c r="Y1282" i="1" l="1"/>
  <c r="V1284" i="1"/>
  <c r="W1283" i="1"/>
  <c r="X1281" i="1"/>
  <c r="Z1281" i="1" s="1"/>
  <c r="Y1283" i="1" l="1"/>
  <c r="V1285" i="1"/>
  <c r="W1284" i="1"/>
  <c r="X1282" i="1"/>
  <c r="Z1282" i="1" s="1"/>
  <c r="Y1284" i="1" l="1"/>
  <c r="V1286" i="1"/>
  <c r="W1285" i="1"/>
  <c r="X1283" i="1"/>
  <c r="Z1283" i="1" s="1"/>
  <c r="Y1285" i="1" l="1"/>
  <c r="V1287" i="1"/>
  <c r="W1286" i="1"/>
  <c r="X1284" i="1"/>
  <c r="Z1284" i="1" s="1"/>
  <c r="Y1286" i="1" l="1"/>
  <c r="V1288" i="1"/>
  <c r="W1287" i="1"/>
  <c r="X1285" i="1"/>
  <c r="Z1285" i="1" s="1"/>
  <c r="Y1287" i="1" l="1"/>
  <c r="V1289" i="1"/>
  <c r="W1288" i="1"/>
  <c r="X1286" i="1"/>
  <c r="Z1286" i="1" s="1"/>
  <c r="Y1288" i="1" l="1"/>
  <c r="V1290" i="1"/>
  <c r="W1289" i="1"/>
  <c r="X1287" i="1"/>
  <c r="Z1287" i="1" s="1"/>
  <c r="Y1289" i="1" l="1"/>
  <c r="V1291" i="1"/>
  <c r="W1290" i="1"/>
  <c r="X1288" i="1"/>
  <c r="Z1288" i="1" s="1"/>
  <c r="Y1290" i="1" l="1"/>
  <c r="V1292" i="1"/>
  <c r="W1291" i="1"/>
  <c r="X1289" i="1"/>
  <c r="Z1289" i="1" s="1"/>
  <c r="Y1291" i="1" l="1"/>
  <c r="V1293" i="1"/>
  <c r="W1292" i="1"/>
  <c r="X1290" i="1"/>
  <c r="Z1290" i="1" s="1"/>
  <c r="Y1292" i="1" l="1"/>
  <c r="V1294" i="1"/>
  <c r="W1293" i="1"/>
  <c r="X1291" i="1"/>
  <c r="Z1291" i="1" s="1"/>
  <c r="Y1293" i="1" l="1"/>
  <c r="V1295" i="1"/>
  <c r="W1294" i="1"/>
  <c r="X1292" i="1"/>
  <c r="Z1292" i="1" s="1"/>
  <c r="Y1294" i="1" l="1"/>
  <c r="V1296" i="1"/>
  <c r="W1295" i="1"/>
  <c r="X1293" i="1"/>
  <c r="Z1293" i="1" s="1"/>
  <c r="Y1295" i="1" l="1"/>
  <c r="V1297" i="1"/>
  <c r="W1296" i="1"/>
  <c r="X1294" i="1"/>
  <c r="Z1294" i="1" s="1"/>
  <c r="Y1296" i="1" l="1"/>
  <c r="V1298" i="1"/>
  <c r="W1297" i="1"/>
  <c r="X1295" i="1"/>
  <c r="Z1295" i="1" s="1"/>
  <c r="Y1297" i="1" l="1"/>
  <c r="V1299" i="1"/>
  <c r="W1298" i="1"/>
  <c r="X1296" i="1"/>
  <c r="Z1296" i="1" s="1"/>
  <c r="Y1298" i="1" l="1"/>
  <c r="V1300" i="1"/>
  <c r="W1299" i="1"/>
  <c r="X1297" i="1"/>
  <c r="Z1297" i="1" s="1"/>
  <c r="Y1299" i="1" l="1"/>
  <c r="V1301" i="1"/>
  <c r="W1300" i="1"/>
  <c r="X1298" i="1"/>
  <c r="Z1298" i="1" s="1"/>
  <c r="Y1300" i="1" l="1"/>
  <c r="V1302" i="1"/>
  <c r="W1301" i="1"/>
  <c r="X1299" i="1"/>
  <c r="Z1299" i="1" s="1"/>
  <c r="Y1301" i="1" l="1"/>
  <c r="V1303" i="1"/>
  <c r="W1302" i="1"/>
  <c r="X1300" i="1"/>
  <c r="Z1300" i="1" s="1"/>
  <c r="Y1302" i="1" l="1"/>
  <c r="V1304" i="1"/>
  <c r="W1303" i="1"/>
  <c r="X1301" i="1"/>
  <c r="Z1301" i="1" s="1"/>
  <c r="Y1303" i="1" l="1"/>
  <c r="V1305" i="1"/>
  <c r="W1304" i="1"/>
  <c r="X1302" i="1"/>
  <c r="Z1302" i="1" s="1"/>
  <c r="Y1304" i="1" l="1"/>
  <c r="V1306" i="1"/>
  <c r="W1305" i="1"/>
  <c r="X1303" i="1"/>
  <c r="Z1303" i="1" s="1"/>
  <c r="Y1305" i="1" l="1"/>
  <c r="V1307" i="1"/>
  <c r="W1306" i="1"/>
  <c r="X1304" i="1"/>
  <c r="Z1304" i="1" s="1"/>
  <c r="Y1306" i="1" l="1"/>
  <c r="V1308" i="1"/>
  <c r="W1307" i="1"/>
  <c r="X1305" i="1"/>
  <c r="Z1305" i="1" s="1"/>
  <c r="Y1307" i="1" l="1"/>
  <c r="V1309" i="1"/>
  <c r="W1308" i="1"/>
  <c r="X1306" i="1"/>
  <c r="Z1306" i="1" s="1"/>
  <c r="Y1308" i="1" l="1"/>
  <c r="V1310" i="1"/>
  <c r="W1309" i="1"/>
  <c r="X1307" i="1"/>
  <c r="Z1307" i="1" s="1"/>
  <c r="Y1309" i="1" l="1"/>
  <c r="V1311" i="1"/>
  <c r="W1310" i="1"/>
  <c r="X1308" i="1"/>
  <c r="Z1308" i="1" s="1"/>
  <c r="Y1310" i="1" l="1"/>
  <c r="V1312" i="1"/>
  <c r="W1311" i="1"/>
  <c r="X1309" i="1"/>
  <c r="Z1309" i="1" s="1"/>
  <c r="Y1311" i="1" l="1"/>
  <c r="V1313" i="1"/>
  <c r="W1312" i="1"/>
  <c r="X1310" i="1"/>
  <c r="Z1310" i="1" s="1"/>
  <c r="Y1312" i="1" l="1"/>
  <c r="V1314" i="1"/>
  <c r="W1313" i="1"/>
  <c r="X1311" i="1"/>
  <c r="Z1311" i="1" s="1"/>
  <c r="Y1313" i="1" l="1"/>
  <c r="V1315" i="1"/>
  <c r="W1314" i="1"/>
  <c r="X1312" i="1"/>
  <c r="Z1312" i="1" s="1"/>
  <c r="Y1314" i="1" l="1"/>
  <c r="V1316" i="1"/>
  <c r="W1315" i="1"/>
  <c r="X1313" i="1"/>
  <c r="Z1313" i="1" s="1"/>
  <c r="Y1315" i="1" l="1"/>
  <c r="V1317" i="1"/>
  <c r="W1316" i="1"/>
  <c r="X1314" i="1"/>
  <c r="Z1314" i="1" s="1"/>
  <c r="Y1316" i="1" l="1"/>
  <c r="V1318" i="1"/>
  <c r="W1317" i="1"/>
  <c r="X1315" i="1"/>
  <c r="Z1315" i="1" s="1"/>
  <c r="Y1317" i="1" l="1"/>
  <c r="V1319" i="1"/>
  <c r="W1318" i="1"/>
  <c r="X1316" i="1"/>
  <c r="Z1316" i="1" s="1"/>
  <c r="Y1318" i="1" l="1"/>
  <c r="V1320" i="1"/>
  <c r="W1319" i="1"/>
  <c r="X1317" i="1"/>
  <c r="Z1317" i="1" s="1"/>
  <c r="Y1319" i="1" l="1"/>
  <c r="V1321" i="1"/>
  <c r="W1320" i="1"/>
  <c r="X1318" i="1"/>
  <c r="Z1318" i="1" s="1"/>
  <c r="Y1320" i="1" l="1"/>
  <c r="V1322" i="1"/>
  <c r="W1321" i="1"/>
  <c r="X1319" i="1"/>
  <c r="Z1319" i="1" s="1"/>
  <c r="Y1321" i="1" l="1"/>
  <c r="V1323" i="1"/>
  <c r="W1322" i="1"/>
  <c r="X1320" i="1"/>
  <c r="Z1320" i="1" s="1"/>
  <c r="Y1322" i="1" l="1"/>
  <c r="V1324" i="1"/>
  <c r="W1323" i="1"/>
  <c r="X1321" i="1"/>
  <c r="Z1321" i="1" s="1"/>
  <c r="Y1323" i="1" l="1"/>
  <c r="V1325" i="1"/>
  <c r="W1324" i="1"/>
  <c r="X1322" i="1"/>
  <c r="Z1322" i="1" s="1"/>
  <c r="Y1324" i="1" l="1"/>
  <c r="V1326" i="1"/>
  <c r="W1325" i="1"/>
  <c r="X1323" i="1"/>
  <c r="Z1323" i="1" s="1"/>
  <c r="Y1325" i="1" l="1"/>
  <c r="V1327" i="1"/>
  <c r="W1326" i="1"/>
  <c r="X1324" i="1"/>
  <c r="Z1324" i="1" s="1"/>
  <c r="Y1326" i="1" l="1"/>
  <c r="V1328" i="1"/>
  <c r="W1327" i="1"/>
  <c r="X1325" i="1"/>
  <c r="Z1325" i="1" s="1"/>
  <c r="Y1327" i="1" l="1"/>
  <c r="V1329" i="1"/>
  <c r="W1328" i="1"/>
  <c r="X1326" i="1"/>
  <c r="Z1326" i="1" s="1"/>
  <c r="Y1328" i="1" l="1"/>
  <c r="V1330" i="1"/>
  <c r="W1329" i="1"/>
  <c r="X1327" i="1"/>
  <c r="Z1327" i="1" s="1"/>
  <c r="Y1329" i="1" l="1"/>
  <c r="V1331" i="1"/>
  <c r="W1330" i="1"/>
  <c r="X1328" i="1"/>
  <c r="Z1328" i="1" s="1"/>
  <c r="Y1330" i="1" l="1"/>
  <c r="V1332" i="1"/>
  <c r="W1331" i="1"/>
  <c r="X1329" i="1"/>
  <c r="Z1329" i="1" s="1"/>
  <c r="Y1331" i="1" l="1"/>
  <c r="V1333" i="1"/>
  <c r="W1332" i="1"/>
  <c r="X1330" i="1"/>
  <c r="Z1330" i="1" s="1"/>
  <c r="Y1332" i="1" l="1"/>
  <c r="V1334" i="1"/>
  <c r="W1333" i="1"/>
  <c r="X1331" i="1"/>
  <c r="Z1331" i="1" s="1"/>
  <c r="Y1333" i="1" l="1"/>
  <c r="V1335" i="1"/>
  <c r="W1334" i="1"/>
  <c r="X1332" i="1"/>
  <c r="Z1332" i="1" s="1"/>
  <c r="Y1334" i="1" l="1"/>
  <c r="V1336" i="1"/>
  <c r="W1335" i="1"/>
  <c r="X1333" i="1"/>
  <c r="Z1333" i="1" s="1"/>
  <c r="Y1335" i="1" l="1"/>
  <c r="V1337" i="1"/>
  <c r="W1336" i="1"/>
  <c r="X1334" i="1"/>
  <c r="Z1334" i="1" s="1"/>
  <c r="Y1336" i="1" l="1"/>
  <c r="V1338" i="1"/>
  <c r="W1337" i="1"/>
  <c r="X1335" i="1"/>
  <c r="Z1335" i="1" s="1"/>
  <c r="Y1337" i="1" l="1"/>
  <c r="V1339" i="1"/>
  <c r="W1338" i="1"/>
  <c r="X1336" i="1"/>
  <c r="Z1336" i="1" s="1"/>
  <c r="Y1338" i="1" l="1"/>
  <c r="V1340" i="1"/>
  <c r="W1339" i="1"/>
  <c r="X1337" i="1"/>
  <c r="Z1337" i="1" s="1"/>
  <c r="Y1339" i="1" l="1"/>
  <c r="V1341" i="1"/>
  <c r="W1340" i="1"/>
  <c r="X1338" i="1"/>
  <c r="Z1338" i="1" s="1"/>
  <c r="Y1340" i="1" l="1"/>
  <c r="V1342" i="1"/>
  <c r="W1341" i="1"/>
  <c r="X1339" i="1"/>
  <c r="Z1339" i="1" s="1"/>
  <c r="Y1341" i="1" l="1"/>
  <c r="V1343" i="1"/>
  <c r="W1342" i="1"/>
  <c r="X1340" i="1"/>
  <c r="Z1340" i="1" s="1"/>
  <c r="Y1342" i="1" l="1"/>
  <c r="V1344" i="1"/>
  <c r="W1343" i="1"/>
  <c r="X1341" i="1"/>
  <c r="Z1341" i="1" s="1"/>
  <c r="Y1343" i="1" l="1"/>
  <c r="V1345" i="1"/>
  <c r="W1344" i="1"/>
  <c r="X1342" i="1"/>
  <c r="Z1342" i="1" s="1"/>
  <c r="Y1344" i="1" l="1"/>
  <c r="V1346" i="1"/>
  <c r="W1345" i="1"/>
  <c r="X1343" i="1"/>
  <c r="Z1343" i="1" s="1"/>
  <c r="Y1345" i="1" l="1"/>
  <c r="V1347" i="1"/>
  <c r="W1346" i="1"/>
  <c r="X1344" i="1"/>
  <c r="Z1344" i="1" s="1"/>
  <c r="Y1346" i="1" l="1"/>
  <c r="V1348" i="1"/>
  <c r="W1347" i="1"/>
  <c r="X1345" i="1"/>
  <c r="Z1345" i="1" s="1"/>
  <c r="Y1347" i="1" l="1"/>
  <c r="V1349" i="1"/>
  <c r="W1348" i="1"/>
  <c r="X1346" i="1"/>
  <c r="Z1346" i="1" s="1"/>
  <c r="Y1348" i="1" l="1"/>
  <c r="V1350" i="1"/>
  <c r="W1349" i="1"/>
  <c r="X1347" i="1"/>
  <c r="Z1347" i="1" s="1"/>
  <c r="Y1349" i="1" l="1"/>
  <c r="V1351" i="1"/>
  <c r="W1350" i="1"/>
  <c r="X1348" i="1"/>
  <c r="Z1348" i="1" s="1"/>
  <c r="Y1350" i="1" l="1"/>
  <c r="V1352" i="1"/>
  <c r="W1351" i="1"/>
  <c r="X1349" i="1"/>
  <c r="Z1349" i="1" s="1"/>
  <c r="Y1351" i="1" l="1"/>
  <c r="V1353" i="1"/>
  <c r="W1352" i="1"/>
  <c r="X1350" i="1"/>
  <c r="Z1350" i="1" s="1"/>
  <c r="Y1352" i="1" l="1"/>
  <c r="V1354" i="1"/>
  <c r="W1353" i="1"/>
  <c r="X1351" i="1"/>
  <c r="Z1351" i="1" s="1"/>
  <c r="Y1353" i="1" l="1"/>
  <c r="V1355" i="1"/>
  <c r="W1354" i="1"/>
  <c r="X1352" i="1"/>
  <c r="Z1352" i="1" s="1"/>
  <c r="Y1354" i="1" l="1"/>
  <c r="V1356" i="1"/>
  <c r="W1355" i="1"/>
  <c r="X1353" i="1"/>
  <c r="Z1353" i="1" s="1"/>
  <c r="Y1355" i="1" l="1"/>
  <c r="V1357" i="1"/>
  <c r="W1356" i="1"/>
  <c r="X1354" i="1"/>
  <c r="Z1354" i="1" s="1"/>
  <c r="Y1356" i="1" l="1"/>
  <c r="V1358" i="1"/>
  <c r="W1357" i="1"/>
  <c r="X1355" i="1"/>
  <c r="Z1355" i="1" s="1"/>
  <c r="Y1357" i="1" l="1"/>
  <c r="V1359" i="1"/>
  <c r="W1358" i="1"/>
  <c r="X1356" i="1"/>
  <c r="Z1356" i="1" s="1"/>
  <c r="Y1358" i="1" l="1"/>
  <c r="V1360" i="1"/>
  <c r="W1359" i="1"/>
  <c r="X1357" i="1"/>
  <c r="Z1357" i="1" s="1"/>
  <c r="Y1359" i="1" l="1"/>
  <c r="V1361" i="1"/>
  <c r="W1360" i="1"/>
  <c r="X1358" i="1"/>
  <c r="Z1358" i="1" s="1"/>
  <c r="Y1360" i="1" l="1"/>
  <c r="V1362" i="1"/>
  <c r="W1361" i="1"/>
  <c r="X1359" i="1"/>
  <c r="Z1359" i="1" s="1"/>
  <c r="Y1361" i="1" l="1"/>
  <c r="V1363" i="1"/>
  <c r="W1362" i="1"/>
  <c r="X1360" i="1"/>
  <c r="Z1360" i="1" s="1"/>
  <c r="Y1362" i="1" l="1"/>
  <c r="V1364" i="1"/>
  <c r="W1363" i="1"/>
  <c r="X1361" i="1"/>
  <c r="Z1361" i="1" s="1"/>
  <c r="Y1363" i="1" l="1"/>
  <c r="V1365" i="1"/>
  <c r="W1364" i="1"/>
  <c r="X1362" i="1"/>
  <c r="Z1362" i="1" s="1"/>
  <c r="Y1364" i="1" l="1"/>
  <c r="V1366" i="1"/>
  <c r="W1365" i="1"/>
  <c r="X1363" i="1"/>
  <c r="Z1363" i="1" s="1"/>
  <c r="Y1365" i="1" l="1"/>
  <c r="V1367" i="1"/>
  <c r="W1366" i="1"/>
  <c r="X1364" i="1"/>
  <c r="Z1364" i="1" s="1"/>
  <c r="Y1366" i="1" l="1"/>
  <c r="V1368" i="1"/>
  <c r="W1367" i="1"/>
  <c r="X1365" i="1"/>
  <c r="Z1365" i="1" s="1"/>
  <c r="Y1367" i="1" l="1"/>
  <c r="V1369" i="1"/>
  <c r="W1368" i="1"/>
  <c r="X1366" i="1"/>
  <c r="Z1366" i="1" s="1"/>
  <c r="Y1368" i="1" l="1"/>
  <c r="V1370" i="1"/>
  <c r="W1369" i="1"/>
  <c r="X1367" i="1"/>
  <c r="Z1367" i="1" s="1"/>
  <c r="Y1369" i="1" l="1"/>
  <c r="V1371" i="1"/>
  <c r="W1370" i="1"/>
  <c r="X1368" i="1"/>
  <c r="Z1368" i="1" s="1"/>
  <c r="Y1370" i="1" l="1"/>
  <c r="V1372" i="1"/>
  <c r="W1371" i="1"/>
  <c r="X1369" i="1"/>
  <c r="Z1369" i="1" s="1"/>
  <c r="Y1371" i="1" l="1"/>
  <c r="V1373" i="1"/>
  <c r="W1372" i="1"/>
  <c r="X1370" i="1"/>
  <c r="Z1370" i="1" s="1"/>
  <c r="Y1372" i="1" l="1"/>
  <c r="V1374" i="1"/>
  <c r="W1373" i="1"/>
  <c r="X1371" i="1"/>
  <c r="Z1371" i="1" s="1"/>
  <c r="Y1373" i="1" l="1"/>
  <c r="V1375" i="1"/>
  <c r="W1374" i="1"/>
  <c r="X1372" i="1"/>
  <c r="Z1372" i="1" s="1"/>
  <c r="Y1374" i="1" l="1"/>
  <c r="V1376" i="1"/>
  <c r="W1375" i="1"/>
  <c r="X1373" i="1"/>
  <c r="Z1373" i="1" s="1"/>
  <c r="Y1375" i="1" l="1"/>
  <c r="V1377" i="1"/>
  <c r="W1376" i="1"/>
  <c r="X1374" i="1"/>
  <c r="Z1374" i="1" s="1"/>
  <c r="Y1376" i="1" l="1"/>
  <c r="V1378" i="1"/>
  <c r="W1377" i="1"/>
  <c r="X1375" i="1"/>
  <c r="Z1375" i="1" s="1"/>
  <c r="Y1377" i="1" l="1"/>
  <c r="V1379" i="1"/>
  <c r="W1378" i="1"/>
  <c r="X1376" i="1"/>
  <c r="Z1376" i="1" s="1"/>
  <c r="Y1378" i="1" l="1"/>
  <c r="V1380" i="1"/>
  <c r="W1379" i="1"/>
  <c r="X1377" i="1"/>
  <c r="Z1377" i="1" s="1"/>
  <c r="Y1379" i="1" l="1"/>
  <c r="V1381" i="1"/>
  <c r="W1380" i="1"/>
  <c r="X1378" i="1"/>
  <c r="Z1378" i="1" s="1"/>
  <c r="Y1380" i="1" l="1"/>
  <c r="V1382" i="1"/>
  <c r="W1381" i="1"/>
  <c r="X1379" i="1"/>
  <c r="Z1379" i="1" s="1"/>
  <c r="Y1381" i="1" l="1"/>
  <c r="V1383" i="1"/>
  <c r="W1382" i="1"/>
  <c r="X1380" i="1"/>
  <c r="Z1380" i="1" s="1"/>
  <c r="Y1382" i="1" l="1"/>
  <c r="V1384" i="1"/>
  <c r="W1383" i="1"/>
  <c r="X1381" i="1"/>
  <c r="Z1381" i="1" s="1"/>
  <c r="Y1383" i="1" l="1"/>
  <c r="V1385" i="1"/>
  <c r="W1384" i="1"/>
  <c r="X1382" i="1"/>
  <c r="Z1382" i="1" s="1"/>
  <c r="Y1384" i="1" l="1"/>
  <c r="V1386" i="1"/>
  <c r="W1385" i="1"/>
  <c r="X1383" i="1"/>
  <c r="Z1383" i="1" s="1"/>
  <c r="Y1385" i="1" l="1"/>
  <c r="V1387" i="1"/>
  <c r="W1386" i="1"/>
  <c r="X1384" i="1"/>
  <c r="Z1384" i="1" s="1"/>
  <c r="Y1386" i="1" l="1"/>
  <c r="V1388" i="1"/>
  <c r="W1387" i="1"/>
  <c r="X1385" i="1"/>
  <c r="Z1385" i="1" s="1"/>
  <c r="Y1387" i="1" l="1"/>
  <c r="V1389" i="1"/>
  <c r="W1388" i="1"/>
  <c r="X1386" i="1"/>
  <c r="Z1386" i="1" s="1"/>
  <c r="Y1388" i="1" l="1"/>
  <c r="V1390" i="1"/>
  <c r="W1389" i="1"/>
  <c r="X1387" i="1"/>
  <c r="Z1387" i="1" s="1"/>
  <c r="Y1389" i="1" l="1"/>
  <c r="V1391" i="1"/>
  <c r="W1390" i="1"/>
  <c r="X1388" i="1"/>
  <c r="Z1388" i="1" s="1"/>
  <c r="Y1390" i="1" l="1"/>
  <c r="V1392" i="1"/>
  <c r="W1391" i="1"/>
  <c r="X1389" i="1"/>
  <c r="Z1389" i="1" s="1"/>
  <c r="Y1391" i="1" l="1"/>
  <c r="V1393" i="1"/>
  <c r="W1392" i="1"/>
  <c r="X1390" i="1"/>
  <c r="Z1390" i="1" s="1"/>
  <c r="Y1392" i="1" l="1"/>
  <c r="V1394" i="1"/>
  <c r="W1393" i="1"/>
  <c r="X1391" i="1"/>
  <c r="Z1391" i="1" s="1"/>
  <c r="Y1393" i="1" l="1"/>
  <c r="V1395" i="1"/>
  <c r="W1394" i="1"/>
  <c r="X1392" i="1"/>
  <c r="Z1392" i="1" s="1"/>
  <c r="Y1394" i="1" l="1"/>
  <c r="V1396" i="1"/>
  <c r="W1395" i="1"/>
  <c r="X1393" i="1"/>
  <c r="Z1393" i="1" s="1"/>
  <c r="Y1395" i="1" l="1"/>
  <c r="V1397" i="1"/>
  <c r="W1396" i="1"/>
  <c r="X1394" i="1"/>
  <c r="Z1394" i="1" s="1"/>
  <c r="Y1396" i="1" l="1"/>
  <c r="V1398" i="1"/>
  <c r="W1397" i="1"/>
  <c r="X1395" i="1"/>
  <c r="Z1395" i="1" s="1"/>
  <c r="Y1397" i="1" l="1"/>
  <c r="V1399" i="1"/>
  <c r="W1398" i="1"/>
  <c r="X1396" i="1"/>
  <c r="Z1396" i="1" s="1"/>
  <c r="Y1398" i="1" l="1"/>
  <c r="V1400" i="1"/>
  <c r="W1399" i="1"/>
  <c r="X1397" i="1"/>
  <c r="Z1397" i="1" s="1"/>
  <c r="Y1399" i="1" l="1"/>
  <c r="V1401" i="1"/>
  <c r="W1400" i="1"/>
  <c r="X1398" i="1"/>
  <c r="Z1398" i="1" s="1"/>
  <c r="Y1400" i="1" l="1"/>
  <c r="V1402" i="1"/>
  <c r="W1401" i="1"/>
  <c r="X1399" i="1"/>
  <c r="Z1399" i="1" s="1"/>
  <c r="Y1401" i="1" l="1"/>
  <c r="V1403" i="1"/>
  <c r="W1402" i="1"/>
  <c r="X1400" i="1"/>
  <c r="Z1400" i="1" s="1"/>
  <c r="Y1402" i="1" l="1"/>
  <c r="V1404" i="1"/>
  <c r="W1403" i="1"/>
  <c r="X1401" i="1"/>
  <c r="Z1401" i="1" s="1"/>
  <c r="Y1403" i="1" l="1"/>
  <c r="V1405" i="1"/>
  <c r="W1404" i="1"/>
  <c r="X1402" i="1"/>
  <c r="Z1402" i="1" s="1"/>
  <c r="Y1404" i="1" l="1"/>
  <c r="V1406" i="1"/>
  <c r="W1405" i="1"/>
  <c r="X1403" i="1"/>
  <c r="Z1403" i="1" s="1"/>
  <c r="Y1405" i="1" l="1"/>
  <c r="V1407" i="1"/>
  <c r="W1406" i="1"/>
  <c r="X1404" i="1"/>
  <c r="Z1404" i="1" s="1"/>
  <c r="Y1406" i="1" l="1"/>
  <c r="V1408" i="1"/>
  <c r="W1407" i="1"/>
  <c r="X1405" i="1"/>
  <c r="Z1405" i="1" s="1"/>
  <c r="Y1407" i="1" l="1"/>
  <c r="V1409" i="1"/>
  <c r="W1408" i="1"/>
  <c r="X1406" i="1"/>
  <c r="Z1406" i="1" s="1"/>
  <c r="Y1408" i="1" l="1"/>
  <c r="V1410" i="1"/>
  <c r="W1409" i="1"/>
  <c r="X1407" i="1"/>
  <c r="Z1407" i="1" s="1"/>
  <c r="Y1409" i="1" l="1"/>
  <c r="V1411" i="1"/>
  <c r="W1410" i="1"/>
  <c r="X1408" i="1"/>
  <c r="Z1408" i="1" s="1"/>
  <c r="Y1410" i="1" l="1"/>
  <c r="V1412" i="1"/>
  <c r="W1411" i="1"/>
  <c r="X1409" i="1"/>
  <c r="Z1409" i="1" s="1"/>
  <c r="Y1411" i="1" l="1"/>
  <c r="V1413" i="1"/>
  <c r="W1412" i="1"/>
  <c r="X1410" i="1"/>
  <c r="Z1410" i="1" s="1"/>
  <c r="Y1412" i="1" l="1"/>
  <c r="V1414" i="1"/>
  <c r="W1413" i="1"/>
  <c r="X1411" i="1"/>
  <c r="Z1411" i="1" s="1"/>
  <c r="Y1413" i="1" l="1"/>
  <c r="V1415" i="1"/>
  <c r="W1414" i="1"/>
  <c r="X1412" i="1"/>
  <c r="Z1412" i="1" s="1"/>
  <c r="Y1414" i="1" l="1"/>
  <c r="V1416" i="1"/>
  <c r="W1415" i="1"/>
  <c r="X1413" i="1"/>
  <c r="Z1413" i="1" s="1"/>
  <c r="Y1415" i="1" l="1"/>
  <c r="V1417" i="1"/>
  <c r="W1416" i="1"/>
  <c r="X1414" i="1"/>
  <c r="Z1414" i="1" s="1"/>
  <c r="Y1416" i="1" l="1"/>
  <c r="V1418" i="1"/>
  <c r="W1417" i="1"/>
  <c r="X1415" i="1"/>
  <c r="Z1415" i="1" s="1"/>
  <c r="Y1417" i="1" l="1"/>
  <c r="V1419" i="1"/>
  <c r="W1418" i="1"/>
  <c r="X1416" i="1"/>
  <c r="Z1416" i="1" s="1"/>
  <c r="Y1418" i="1" l="1"/>
  <c r="V1420" i="1"/>
  <c r="W1419" i="1"/>
  <c r="X1417" i="1"/>
  <c r="Z1417" i="1" s="1"/>
  <c r="Y1419" i="1" l="1"/>
  <c r="V1421" i="1"/>
  <c r="W1420" i="1"/>
  <c r="X1418" i="1"/>
  <c r="Z1418" i="1" s="1"/>
  <c r="Y1420" i="1" l="1"/>
  <c r="V1422" i="1"/>
  <c r="W1421" i="1"/>
  <c r="X1419" i="1"/>
  <c r="Z1419" i="1" s="1"/>
  <c r="Y1421" i="1" l="1"/>
  <c r="V1423" i="1"/>
  <c r="W1422" i="1"/>
  <c r="X1420" i="1"/>
  <c r="Z1420" i="1" s="1"/>
  <c r="Y1422" i="1" l="1"/>
  <c r="V1424" i="1"/>
  <c r="W1423" i="1"/>
  <c r="X1421" i="1"/>
  <c r="Z1421" i="1" s="1"/>
  <c r="Y1423" i="1" l="1"/>
  <c r="V1425" i="1"/>
  <c r="W1424" i="1"/>
  <c r="X1422" i="1"/>
  <c r="Z1422" i="1" s="1"/>
  <c r="Y1424" i="1" l="1"/>
  <c r="V1426" i="1"/>
  <c r="W1425" i="1"/>
  <c r="X1423" i="1"/>
  <c r="Z1423" i="1" s="1"/>
  <c r="Y1425" i="1" l="1"/>
  <c r="V1427" i="1"/>
  <c r="W1426" i="1"/>
  <c r="X1424" i="1"/>
  <c r="Z1424" i="1" s="1"/>
  <c r="Y1426" i="1" l="1"/>
  <c r="V1428" i="1"/>
  <c r="W1427" i="1"/>
  <c r="X1425" i="1"/>
  <c r="Z1425" i="1" s="1"/>
  <c r="Y1427" i="1" l="1"/>
  <c r="V1429" i="1"/>
  <c r="W1428" i="1"/>
  <c r="X1426" i="1"/>
  <c r="Z1426" i="1" s="1"/>
  <c r="Y1428" i="1" l="1"/>
  <c r="V1430" i="1"/>
  <c r="W1429" i="1"/>
  <c r="X1427" i="1"/>
  <c r="Z1427" i="1" s="1"/>
  <c r="Y1429" i="1" l="1"/>
  <c r="V1431" i="1"/>
  <c r="W1430" i="1"/>
  <c r="X1428" i="1"/>
  <c r="Z1428" i="1" s="1"/>
  <c r="Y1430" i="1" l="1"/>
  <c r="V1432" i="1"/>
  <c r="W1431" i="1"/>
  <c r="X1429" i="1"/>
  <c r="Z1429" i="1" s="1"/>
  <c r="Y1431" i="1" l="1"/>
  <c r="V1433" i="1"/>
  <c r="W1432" i="1"/>
  <c r="X1430" i="1"/>
  <c r="Z1430" i="1" s="1"/>
  <c r="Y1432" i="1" l="1"/>
  <c r="V1434" i="1"/>
  <c r="W1433" i="1"/>
  <c r="X1431" i="1"/>
  <c r="Z1431" i="1" s="1"/>
  <c r="Y1433" i="1" l="1"/>
  <c r="V1435" i="1"/>
  <c r="W1434" i="1"/>
  <c r="X1432" i="1"/>
  <c r="Z1432" i="1" s="1"/>
  <c r="Y1434" i="1" l="1"/>
  <c r="V1436" i="1"/>
  <c r="W1435" i="1"/>
  <c r="X1433" i="1"/>
  <c r="Z1433" i="1" s="1"/>
  <c r="Y1435" i="1" l="1"/>
  <c r="V1437" i="1"/>
  <c r="W1436" i="1"/>
  <c r="X1434" i="1"/>
  <c r="Z1434" i="1" s="1"/>
  <c r="Y1436" i="1" l="1"/>
  <c r="V1438" i="1"/>
  <c r="W1437" i="1"/>
  <c r="X1435" i="1"/>
  <c r="Z1435" i="1" s="1"/>
  <c r="Y1437" i="1" l="1"/>
  <c r="V1439" i="1"/>
  <c r="W1438" i="1"/>
  <c r="X1436" i="1"/>
  <c r="Z1436" i="1" s="1"/>
  <c r="Y1438" i="1" l="1"/>
  <c r="V1440" i="1"/>
  <c r="W1439" i="1"/>
  <c r="X1437" i="1"/>
  <c r="Z1437" i="1" s="1"/>
  <c r="Y1439" i="1" l="1"/>
  <c r="V1441" i="1"/>
  <c r="W1440" i="1"/>
  <c r="X1438" i="1"/>
  <c r="Z1438" i="1" s="1"/>
  <c r="Y1440" i="1" l="1"/>
  <c r="V1442" i="1"/>
  <c r="W1441" i="1"/>
  <c r="X1439" i="1"/>
  <c r="Z1439" i="1" s="1"/>
  <c r="Y1441" i="1" l="1"/>
  <c r="V1443" i="1"/>
  <c r="W1442" i="1"/>
  <c r="X1440" i="1"/>
  <c r="Z1440" i="1" s="1"/>
  <c r="Y1442" i="1" l="1"/>
  <c r="V1444" i="1"/>
  <c r="W1443" i="1"/>
  <c r="X1441" i="1"/>
  <c r="Z1441" i="1" s="1"/>
  <c r="Y1443" i="1" l="1"/>
  <c r="V1445" i="1"/>
  <c r="W1444" i="1"/>
  <c r="X1442" i="1"/>
  <c r="Z1442" i="1" s="1"/>
  <c r="Y1444" i="1" l="1"/>
  <c r="V1446" i="1"/>
  <c r="W1445" i="1"/>
  <c r="X1443" i="1"/>
  <c r="Z1443" i="1" s="1"/>
  <c r="Y1445" i="1" l="1"/>
  <c r="V1447" i="1"/>
  <c r="W1446" i="1"/>
  <c r="X1444" i="1"/>
  <c r="Z1444" i="1" s="1"/>
  <c r="Y1446" i="1" l="1"/>
  <c r="V1448" i="1"/>
  <c r="W1447" i="1"/>
  <c r="X1445" i="1"/>
  <c r="Z1445" i="1" s="1"/>
  <c r="Y1447" i="1" l="1"/>
  <c r="V1449" i="1"/>
  <c r="W1448" i="1"/>
  <c r="X1446" i="1"/>
  <c r="Z1446" i="1" s="1"/>
  <c r="Y1448" i="1" l="1"/>
  <c r="V1450" i="1"/>
  <c r="W1449" i="1"/>
  <c r="X1447" i="1"/>
  <c r="Z1447" i="1" s="1"/>
  <c r="Y1449" i="1" l="1"/>
  <c r="V1451" i="1"/>
  <c r="W1450" i="1"/>
  <c r="X1448" i="1"/>
  <c r="Z1448" i="1" s="1"/>
  <c r="Y1450" i="1" l="1"/>
  <c r="V1452" i="1"/>
  <c r="W1451" i="1"/>
  <c r="X1449" i="1"/>
  <c r="Z1449" i="1" s="1"/>
  <c r="Y1451" i="1" l="1"/>
  <c r="V1453" i="1"/>
  <c r="W1452" i="1"/>
  <c r="X1450" i="1"/>
  <c r="Z1450" i="1" s="1"/>
  <c r="Y1452" i="1" l="1"/>
  <c r="V1454" i="1"/>
  <c r="W1453" i="1"/>
  <c r="X1451" i="1"/>
  <c r="Z1451" i="1" s="1"/>
  <c r="Y1453" i="1" l="1"/>
  <c r="V1455" i="1"/>
  <c r="W1454" i="1"/>
  <c r="X1452" i="1"/>
  <c r="Z1452" i="1" s="1"/>
  <c r="Y1454" i="1" l="1"/>
  <c r="V1456" i="1"/>
  <c r="W1455" i="1"/>
  <c r="X1453" i="1"/>
  <c r="Z1453" i="1" s="1"/>
  <c r="Y1455" i="1" l="1"/>
  <c r="V1457" i="1"/>
  <c r="W1456" i="1"/>
  <c r="X1454" i="1"/>
  <c r="Z1454" i="1" s="1"/>
  <c r="Y1456" i="1" l="1"/>
  <c r="V1458" i="1"/>
  <c r="W1457" i="1"/>
  <c r="X1455" i="1"/>
  <c r="Z1455" i="1" s="1"/>
  <c r="Y1457" i="1" l="1"/>
  <c r="V1459" i="1"/>
  <c r="W1458" i="1"/>
  <c r="X1456" i="1"/>
  <c r="Z1456" i="1" s="1"/>
  <c r="Y1458" i="1" l="1"/>
  <c r="V1460" i="1"/>
  <c r="W1459" i="1"/>
  <c r="X1457" i="1"/>
  <c r="Z1457" i="1" s="1"/>
  <c r="Y1459" i="1" l="1"/>
  <c r="V1461" i="1"/>
  <c r="W1460" i="1"/>
  <c r="X1458" i="1"/>
  <c r="Z1458" i="1" s="1"/>
  <c r="Y1460" i="1" l="1"/>
  <c r="V1462" i="1"/>
  <c r="W1461" i="1"/>
  <c r="X1459" i="1"/>
  <c r="Z1459" i="1" s="1"/>
  <c r="Y1461" i="1" l="1"/>
  <c r="V1463" i="1"/>
  <c r="W1462" i="1"/>
  <c r="X1460" i="1"/>
  <c r="Z1460" i="1" s="1"/>
  <c r="Y1462" i="1" l="1"/>
  <c r="V1464" i="1"/>
  <c r="W1463" i="1"/>
  <c r="X1461" i="1"/>
  <c r="Z1461" i="1" s="1"/>
  <c r="Y1463" i="1" l="1"/>
  <c r="V1465" i="1"/>
  <c r="W1464" i="1"/>
  <c r="X1462" i="1"/>
  <c r="Z1462" i="1" s="1"/>
  <c r="Y1464" i="1" l="1"/>
  <c r="V1466" i="1"/>
  <c r="W1465" i="1"/>
  <c r="X1463" i="1"/>
  <c r="Z1463" i="1" s="1"/>
  <c r="Y1465" i="1" l="1"/>
  <c r="V1467" i="1"/>
  <c r="W1466" i="1"/>
  <c r="X1464" i="1"/>
  <c r="Z1464" i="1" s="1"/>
  <c r="Y1466" i="1" l="1"/>
  <c r="V1468" i="1"/>
  <c r="W1467" i="1"/>
  <c r="X1465" i="1"/>
  <c r="Z1465" i="1" s="1"/>
  <c r="Y1467" i="1" l="1"/>
  <c r="V1469" i="1"/>
  <c r="W1468" i="1"/>
  <c r="X1466" i="1"/>
  <c r="Z1466" i="1" s="1"/>
  <c r="Y1468" i="1" l="1"/>
  <c r="V1470" i="1"/>
  <c r="W1469" i="1"/>
  <c r="X1467" i="1"/>
  <c r="Z1467" i="1" s="1"/>
  <c r="Y1469" i="1" l="1"/>
  <c r="V1471" i="1"/>
  <c r="W1470" i="1"/>
  <c r="X1468" i="1"/>
  <c r="Z1468" i="1" s="1"/>
  <c r="Y1470" i="1" l="1"/>
  <c r="V1472" i="1"/>
  <c r="W1471" i="1"/>
  <c r="X1469" i="1"/>
  <c r="Z1469" i="1" s="1"/>
  <c r="Y1471" i="1" l="1"/>
  <c r="V1473" i="1"/>
  <c r="W1472" i="1"/>
  <c r="X1470" i="1"/>
  <c r="Z1470" i="1" s="1"/>
  <c r="Y1472" i="1" l="1"/>
  <c r="V1474" i="1"/>
  <c r="W1473" i="1"/>
  <c r="X1471" i="1"/>
  <c r="Z1471" i="1" s="1"/>
  <c r="Y1473" i="1" l="1"/>
  <c r="V1475" i="1"/>
  <c r="W1474" i="1"/>
  <c r="X1472" i="1"/>
  <c r="Z1472" i="1" s="1"/>
  <c r="Y1474" i="1" l="1"/>
  <c r="V1476" i="1"/>
  <c r="W1475" i="1"/>
  <c r="X1473" i="1"/>
  <c r="Z1473" i="1" s="1"/>
  <c r="Y1475" i="1" l="1"/>
  <c r="V1477" i="1"/>
  <c r="W1476" i="1"/>
  <c r="X1474" i="1"/>
  <c r="Z1474" i="1" s="1"/>
  <c r="Y1476" i="1" l="1"/>
  <c r="V1478" i="1"/>
  <c r="W1477" i="1"/>
  <c r="X1475" i="1"/>
  <c r="Z1475" i="1" s="1"/>
  <c r="Y1477" i="1" l="1"/>
  <c r="V1479" i="1"/>
  <c r="W1478" i="1"/>
  <c r="X1476" i="1"/>
  <c r="Z1476" i="1" s="1"/>
  <c r="Y1478" i="1" l="1"/>
  <c r="V1480" i="1"/>
  <c r="W1479" i="1"/>
  <c r="X1477" i="1"/>
  <c r="Z1477" i="1" s="1"/>
  <c r="Y1479" i="1" l="1"/>
  <c r="V1481" i="1"/>
  <c r="W1480" i="1"/>
  <c r="X1478" i="1"/>
  <c r="Z1478" i="1" s="1"/>
  <c r="Y1480" i="1" l="1"/>
  <c r="V1482" i="1"/>
  <c r="W1481" i="1"/>
  <c r="X1479" i="1"/>
  <c r="Z1479" i="1" s="1"/>
  <c r="Y1481" i="1" l="1"/>
  <c r="V1483" i="1"/>
  <c r="W1482" i="1"/>
  <c r="X1480" i="1"/>
  <c r="Z1480" i="1" s="1"/>
  <c r="Y1482" i="1" l="1"/>
  <c r="V1484" i="1"/>
  <c r="W1483" i="1"/>
  <c r="X1482" i="1" s="1"/>
  <c r="Z1482" i="1" s="1"/>
  <c r="X1481" i="1"/>
  <c r="Z1481" i="1" s="1"/>
  <c r="Y1483" i="1" l="1"/>
  <c r="V1485" i="1"/>
  <c r="W1484" i="1"/>
  <c r="Y1484" i="1" l="1"/>
  <c r="V1486" i="1"/>
  <c r="W1485" i="1"/>
  <c r="X1483" i="1"/>
  <c r="Z1483" i="1" s="1"/>
  <c r="Y1485" i="1" l="1"/>
  <c r="V1487" i="1"/>
  <c r="W1486" i="1"/>
  <c r="X1484" i="1"/>
  <c r="Z1484" i="1" s="1"/>
  <c r="Y1486" i="1" l="1"/>
  <c r="V1488" i="1"/>
  <c r="W1487" i="1"/>
  <c r="X1485" i="1"/>
  <c r="Z1485" i="1" s="1"/>
  <c r="Y1487" i="1" l="1"/>
  <c r="V1489" i="1"/>
  <c r="W1488" i="1"/>
  <c r="X1486" i="1"/>
  <c r="Z1486" i="1" s="1"/>
  <c r="Y1488" i="1" l="1"/>
  <c r="V1490" i="1"/>
  <c r="W1489" i="1"/>
  <c r="X1487" i="1"/>
  <c r="Z1487" i="1" s="1"/>
  <c r="Y1489" i="1" l="1"/>
  <c r="V1491" i="1"/>
  <c r="W1490" i="1"/>
  <c r="X1488" i="1"/>
  <c r="Z1488" i="1" s="1"/>
  <c r="Y1490" i="1" l="1"/>
  <c r="V1492" i="1"/>
  <c r="W1491" i="1"/>
  <c r="X1489" i="1"/>
  <c r="Z1489" i="1" s="1"/>
  <c r="Y1491" i="1" l="1"/>
  <c r="V1493" i="1"/>
  <c r="W1492" i="1"/>
  <c r="X1490" i="1"/>
  <c r="Z1490" i="1" s="1"/>
  <c r="Y1492" i="1" l="1"/>
  <c r="V1494" i="1"/>
  <c r="W1493" i="1"/>
  <c r="X1491" i="1"/>
  <c r="Z1491" i="1" s="1"/>
  <c r="Y1493" i="1" l="1"/>
  <c r="V1495" i="1"/>
  <c r="W1494" i="1"/>
  <c r="X1492" i="1"/>
  <c r="Z1492" i="1" s="1"/>
  <c r="Y1494" i="1" l="1"/>
  <c r="V1496" i="1"/>
  <c r="W1495" i="1"/>
  <c r="X1493" i="1"/>
  <c r="Z1493" i="1" s="1"/>
  <c r="Y1495" i="1" l="1"/>
  <c r="V1497" i="1"/>
  <c r="W1496" i="1"/>
  <c r="X1494" i="1"/>
  <c r="Z1494" i="1" s="1"/>
  <c r="Y1496" i="1" l="1"/>
  <c r="V1498" i="1"/>
  <c r="W1497" i="1"/>
  <c r="X1495" i="1"/>
  <c r="Z1495" i="1" s="1"/>
  <c r="Y1497" i="1" l="1"/>
  <c r="V1499" i="1"/>
  <c r="W1498" i="1"/>
  <c r="X1496" i="1"/>
  <c r="Z1496" i="1" s="1"/>
  <c r="Y1498" i="1" l="1"/>
  <c r="V1500" i="1"/>
  <c r="W1499" i="1"/>
  <c r="X1497" i="1"/>
  <c r="Z1497" i="1" s="1"/>
  <c r="Y1499" i="1" l="1"/>
  <c r="V1501" i="1"/>
  <c r="W1500" i="1"/>
  <c r="X1498" i="1"/>
  <c r="Z1498" i="1" s="1"/>
  <c r="Y1500" i="1" l="1"/>
  <c r="V1502" i="1"/>
  <c r="W1501" i="1"/>
  <c r="X1499" i="1"/>
  <c r="Z1499" i="1" s="1"/>
  <c r="Y1501" i="1" l="1"/>
  <c r="V1503" i="1"/>
  <c r="W1502" i="1"/>
  <c r="X1500" i="1"/>
  <c r="Z1500" i="1" s="1"/>
  <c r="Y1502" i="1" l="1"/>
  <c r="V1504" i="1"/>
  <c r="W1503" i="1"/>
  <c r="X1501" i="1"/>
  <c r="Z1501" i="1" s="1"/>
  <c r="Y1503" i="1" l="1"/>
  <c r="V1505" i="1"/>
  <c r="W1504" i="1"/>
  <c r="X1502" i="1"/>
  <c r="Z1502" i="1" s="1"/>
  <c r="Y1504" i="1" l="1"/>
  <c r="V1506" i="1"/>
  <c r="W1505" i="1"/>
  <c r="X1503" i="1"/>
  <c r="Z1503" i="1" s="1"/>
  <c r="Y1505" i="1" l="1"/>
  <c r="V1507" i="1"/>
  <c r="W1506" i="1"/>
  <c r="X1504" i="1"/>
  <c r="Z1504" i="1" s="1"/>
  <c r="Y1506" i="1" l="1"/>
  <c r="V1508" i="1"/>
  <c r="W1507" i="1"/>
  <c r="X1505" i="1"/>
  <c r="Z1505" i="1" s="1"/>
  <c r="Y1507" i="1" l="1"/>
  <c r="V1509" i="1"/>
  <c r="W1508" i="1"/>
  <c r="X1506" i="1"/>
  <c r="Z1506" i="1" s="1"/>
  <c r="Y1508" i="1" l="1"/>
  <c r="V1510" i="1"/>
  <c r="W1509" i="1"/>
  <c r="X1507" i="1"/>
  <c r="Z1507" i="1" s="1"/>
  <c r="Y1509" i="1" l="1"/>
  <c r="V1511" i="1"/>
  <c r="W1510" i="1"/>
  <c r="X1508" i="1"/>
  <c r="Z1508" i="1" s="1"/>
  <c r="Y1510" i="1" l="1"/>
  <c r="V1512" i="1"/>
  <c r="W1511" i="1"/>
  <c r="X1509" i="1"/>
  <c r="Z1509" i="1" s="1"/>
  <c r="Y1511" i="1" l="1"/>
  <c r="V1513" i="1"/>
  <c r="W1512" i="1"/>
  <c r="X1510" i="1"/>
  <c r="Z1510" i="1" s="1"/>
  <c r="Y1512" i="1" l="1"/>
  <c r="V1514" i="1"/>
  <c r="W1513" i="1"/>
  <c r="X1511" i="1"/>
  <c r="Z1511" i="1" s="1"/>
  <c r="Y1513" i="1" l="1"/>
  <c r="V1515" i="1"/>
  <c r="W1514" i="1"/>
  <c r="X1512" i="1"/>
  <c r="Z1512" i="1" s="1"/>
  <c r="Y1514" i="1" l="1"/>
  <c r="V1516" i="1"/>
  <c r="W1515" i="1"/>
  <c r="X1513" i="1"/>
  <c r="Z1513" i="1" s="1"/>
  <c r="Y1515" i="1" l="1"/>
  <c r="V1517" i="1"/>
  <c r="W1516" i="1"/>
  <c r="X1514" i="1"/>
  <c r="Z1514" i="1" s="1"/>
  <c r="Y1516" i="1" l="1"/>
  <c r="V1518" i="1"/>
  <c r="W1517" i="1"/>
  <c r="X1515" i="1"/>
  <c r="Z1515" i="1" s="1"/>
  <c r="Y1517" i="1" l="1"/>
  <c r="V1519" i="1"/>
  <c r="W1518" i="1"/>
  <c r="X1516" i="1"/>
  <c r="Z1516" i="1" s="1"/>
  <c r="Y1518" i="1" l="1"/>
  <c r="V1520" i="1"/>
  <c r="W1519" i="1"/>
  <c r="X1517" i="1"/>
  <c r="Z1517" i="1" s="1"/>
  <c r="Y1519" i="1" l="1"/>
  <c r="V1521" i="1"/>
  <c r="W1520" i="1"/>
  <c r="X1518" i="1"/>
  <c r="Z1518" i="1" s="1"/>
  <c r="Y1520" i="1" l="1"/>
  <c r="V1522" i="1"/>
  <c r="W1521" i="1"/>
  <c r="X1519" i="1"/>
  <c r="Z1519" i="1" s="1"/>
  <c r="Y1521" i="1" l="1"/>
  <c r="V1523" i="1"/>
  <c r="W1522" i="1"/>
  <c r="X1520" i="1"/>
  <c r="Z1520" i="1" s="1"/>
  <c r="Y1522" i="1" l="1"/>
  <c r="V1524" i="1"/>
  <c r="W1523" i="1"/>
  <c r="X1521" i="1"/>
  <c r="Z1521" i="1" s="1"/>
  <c r="Y1523" i="1" l="1"/>
  <c r="V1525" i="1"/>
  <c r="W1524" i="1"/>
  <c r="X1522" i="1"/>
  <c r="Z1522" i="1" s="1"/>
  <c r="Y1524" i="1" l="1"/>
  <c r="V1526" i="1"/>
  <c r="W1525" i="1"/>
  <c r="X1523" i="1"/>
  <c r="Z1523" i="1" s="1"/>
  <c r="Y1525" i="1" l="1"/>
  <c r="V1527" i="1"/>
  <c r="W1526" i="1"/>
  <c r="X1524" i="1"/>
  <c r="Z1524" i="1" s="1"/>
  <c r="Y1526" i="1" l="1"/>
  <c r="V1528" i="1"/>
  <c r="W1527" i="1"/>
  <c r="X1525" i="1"/>
  <c r="Z1525" i="1" s="1"/>
  <c r="Y1527" i="1" l="1"/>
  <c r="V1529" i="1"/>
  <c r="W1528" i="1"/>
  <c r="X1526" i="1"/>
  <c r="Z1526" i="1" s="1"/>
  <c r="Y1528" i="1" l="1"/>
  <c r="V1530" i="1"/>
  <c r="W1529" i="1"/>
  <c r="X1527" i="1"/>
  <c r="Z1527" i="1" s="1"/>
  <c r="Y1529" i="1" l="1"/>
  <c r="V1531" i="1"/>
  <c r="W1530" i="1"/>
  <c r="X1528" i="1"/>
  <c r="Z1528" i="1" s="1"/>
  <c r="Y1530" i="1" l="1"/>
  <c r="V1532" i="1"/>
  <c r="W1531" i="1"/>
  <c r="X1529" i="1"/>
  <c r="Z1529" i="1" s="1"/>
  <c r="Y1531" i="1" l="1"/>
  <c r="V1533" i="1"/>
  <c r="W1532" i="1"/>
  <c r="X1530" i="1"/>
  <c r="Z1530" i="1" s="1"/>
  <c r="Y1532" i="1" l="1"/>
  <c r="V1534" i="1"/>
  <c r="W1533" i="1"/>
  <c r="X1531" i="1"/>
  <c r="Z1531" i="1" s="1"/>
  <c r="Y1533" i="1" l="1"/>
  <c r="V1535" i="1"/>
  <c r="W1534" i="1"/>
  <c r="X1532" i="1"/>
  <c r="Z1532" i="1" s="1"/>
  <c r="Y1534" i="1" l="1"/>
  <c r="V1536" i="1"/>
  <c r="W1535" i="1"/>
  <c r="X1533" i="1"/>
  <c r="Z1533" i="1" s="1"/>
  <c r="Y1535" i="1" l="1"/>
  <c r="V1537" i="1"/>
  <c r="W1536" i="1"/>
  <c r="X1534" i="1"/>
  <c r="Z1534" i="1" s="1"/>
  <c r="Y1536" i="1" l="1"/>
  <c r="V1538" i="1"/>
  <c r="W1537" i="1"/>
  <c r="X1535" i="1"/>
  <c r="Z1535" i="1" s="1"/>
  <c r="Y1537" i="1" l="1"/>
  <c r="V1539" i="1"/>
  <c r="W1538" i="1"/>
  <c r="X1536" i="1"/>
  <c r="Z1536" i="1" s="1"/>
  <c r="Y1538" i="1" l="1"/>
  <c r="V1540" i="1"/>
  <c r="W1539" i="1"/>
  <c r="X1537" i="1"/>
  <c r="Z1537" i="1" s="1"/>
  <c r="Y1539" i="1" l="1"/>
  <c r="V1541" i="1"/>
  <c r="W1540" i="1"/>
  <c r="X1538" i="1"/>
  <c r="Z1538" i="1" s="1"/>
  <c r="Y1540" i="1" l="1"/>
  <c r="V1542" i="1"/>
  <c r="W1541" i="1"/>
  <c r="X1539" i="1"/>
  <c r="Z1539" i="1" s="1"/>
  <c r="Y1541" i="1" l="1"/>
  <c r="V1543" i="1"/>
  <c r="W1542" i="1"/>
  <c r="X1540" i="1"/>
  <c r="Z1540" i="1" s="1"/>
  <c r="Y1542" i="1" l="1"/>
  <c r="V1544" i="1"/>
  <c r="W1543" i="1"/>
  <c r="X1541" i="1"/>
  <c r="Z1541" i="1" s="1"/>
  <c r="Y1543" i="1" l="1"/>
  <c r="V1545" i="1"/>
  <c r="W1544" i="1"/>
  <c r="X1542" i="1"/>
  <c r="Z1542" i="1" s="1"/>
  <c r="Y1544" i="1" l="1"/>
  <c r="V1546" i="1"/>
  <c r="W1545" i="1"/>
  <c r="X1543" i="1"/>
  <c r="Z1543" i="1" s="1"/>
  <c r="Y1545" i="1" l="1"/>
  <c r="V1547" i="1"/>
  <c r="W1546" i="1"/>
  <c r="X1544" i="1"/>
  <c r="Z1544" i="1" s="1"/>
  <c r="Y1546" i="1" l="1"/>
  <c r="V1548" i="1"/>
  <c r="W1547" i="1"/>
  <c r="X1545" i="1"/>
  <c r="Z1545" i="1" s="1"/>
  <c r="Y1547" i="1" l="1"/>
  <c r="V1549" i="1"/>
  <c r="W1548" i="1"/>
  <c r="X1546" i="1"/>
  <c r="Z1546" i="1" s="1"/>
  <c r="Y1548" i="1" l="1"/>
  <c r="V1550" i="1"/>
  <c r="W1549" i="1"/>
  <c r="X1547" i="1"/>
  <c r="Z1547" i="1" s="1"/>
  <c r="Y1549" i="1" l="1"/>
  <c r="V1551" i="1"/>
  <c r="W1550" i="1"/>
  <c r="X1548" i="1"/>
  <c r="Z1548" i="1" s="1"/>
  <c r="Y1550" i="1" l="1"/>
  <c r="V1552" i="1"/>
  <c r="W1551" i="1"/>
  <c r="X1549" i="1"/>
  <c r="Z1549" i="1" s="1"/>
  <c r="Y1551" i="1" l="1"/>
  <c r="V1553" i="1"/>
  <c r="W1552" i="1"/>
  <c r="X1550" i="1"/>
  <c r="Z1550" i="1" s="1"/>
  <c r="Y1552" i="1" l="1"/>
  <c r="V1554" i="1"/>
  <c r="W1553" i="1"/>
  <c r="X1551" i="1"/>
  <c r="Z1551" i="1" s="1"/>
  <c r="Y1553" i="1" l="1"/>
  <c r="V1555" i="1"/>
  <c r="W1554" i="1"/>
  <c r="X1552" i="1"/>
  <c r="Z1552" i="1" s="1"/>
  <c r="Y1554" i="1" l="1"/>
  <c r="V1556" i="1"/>
  <c r="W1555" i="1"/>
  <c r="X1553" i="1"/>
  <c r="Z1553" i="1" s="1"/>
  <c r="Y1555" i="1" l="1"/>
  <c r="V1557" i="1"/>
  <c r="W1556" i="1"/>
  <c r="X1554" i="1"/>
  <c r="Z1554" i="1" s="1"/>
  <c r="Y1556" i="1" l="1"/>
  <c r="V1558" i="1"/>
  <c r="W1557" i="1"/>
  <c r="X1555" i="1"/>
  <c r="Z1555" i="1" s="1"/>
  <c r="Y1557" i="1" l="1"/>
  <c r="V1559" i="1"/>
  <c r="W1558" i="1"/>
  <c r="X1556" i="1"/>
  <c r="Z1556" i="1" s="1"/>
  <c r="Y1558" i="1" l="1"/>
  <c r="V1560" i="1"/>
  <c r="W1559" i="1"/>
  <c r="X1557" i="1"/>
  <c r="Z1557" i="1" s="1"/>
  <c r="Y1559" i="1" l="1"/>
  <c r="V1561" i="1"/>
  <c r="W1560" i="1"/>
  <c r="X1558" i="1"/>
  <c r="Z1558" i="1" s="1"/>
  <c r="Y1560" i="1" l="1"/>
  <c r="V1562" i="1"/>
  <c r="W1561" i="1"/>
  <c r="X1559" i="1"/>
  <c r="Z1559" i="1" s="1"/>
  <c r="Y1561" i="1" l="1"/>
  <c r="V1563" i="1"/>
  <c r="W1562" i="1"/>
  <c r="X1560" i="1"/>
  <c r="Z1560" i="1" s="1"/>
  <c r="Y1562" i="1" l="1"/>
  <c r="V1564" i="1"/>
  <c r="W1563" i="1"/>
  <c r="X1561" i="1"/>
  <c r="Z1561" i="1" s="1"/>
  <c r="Y1563" i="1" l="1"/>
  <c r="V1565" i="1"/>
  <c r="W1564" i="1"/>
  <c r="X1562" i="1"/>
  <c r="Z1562" i="1" s="1"/>
  <c r="Y1564" i="1" l="1"/>
  <c r="V1566" i="1"/>
  <c r="W1565" i="1"/>
  <c r="X1563" i="1"/>
  <c r="Z1563" i="1" s="1"/>
  <c r="Y1565" i="1" l="1"/>
  <c r="V1567" i="1"/>
  <c r="W1566" i="1"/>
  <c r="X1564" i="1"/>
  <c r="Z1564" i="1" s="1"/>
  <c r="Y1566" i="1" l="1"/>
  <c r="V1568" i="1"/>
  <c r="W1567" i="1"/>
  <c r="X1565" i="1"/>
  <c r="Z1565" i="1" s="1"/>
  <c r="Y1567" i="1" l="1"/>
  <c r="V1569" i="1"/>
  <c r="W1568" i="1"/>
  <c r="X1566" i="1"/>
  <c r="Z1566" i="1" s="1"/>
  <c r="Y1568" i="1" l="1"/>
  <c r="V1570" i="1"/>
  <c r="W1569" i="1"/>
  <c r="X1567" i="1"/>
  <c r="Z1567" i="1" s="1"/>
  <c r="Y1569" i="1" l="1"/>
  <c r="V1571" i="1"/>
  <c r="W1570" i="1"/>
  <c r="X1568" i="1"/>
  <c r="Z1568" i="1" s="1"/>
  <c r="Y1570" i="1" l="1"/>
  <c r="V1572" i="1"/>
  <c r="W1571" i="1"/>
  <c r="X1569" i="1"/>
  <c r="Z1569" i="1" s="1"/>
  <c r="Y1571" i="1" l="1"/>
  <c r="V1573" i="1"/>
  <c r="W1572" i="1"/>
  <c r="X1570" i="1"/>
  <c r="Z1570" i="1" s="1"/>
  <c r="Y1572" i="1" l="1"/>
  <c r="V1574" i="1"/>
  <c r="W1573" i="1"/>
  <c r="X1571" i="1"/>
  <c r="Z1571" i="1" s="1"/>
  <c r="Y1573" i="1" l="1"/>
  <c r="V1575" i="1"/>
  <c r="W1574" i="1"/>
  <c r="X1572" i="1"/>
  <c r="Z1572" i="1" s="1"/>
  <c r="Y1574" i="1" l="1"/>
  <c r="V1576" i="1"/>
  <c r="W1575" i="1"/>
  <c r="X1573" i="1"/>
  <c r="Z1573" i="1" s="1"/>
  <c r="Y1575" i="1" l="1"/>
  <c r="V1577" i="1"/>
  <c r="W1576" i="1"/>
  <c r="X1574" i="1"/>
  <c r="Z1574" i="1" s="1"/>
  <c r="Y1576" i="1" l="1"/>
  <c r="V1578" i="1"/>
  <c r="W1577" i="1"/>
  <c r="X1575" i="1"/>
  <c r="Z1575" i="1" s="1"/>
  <c r="Y1577" i="1" l="1"/>
  <c r="V1579" i="1"/>
  <c r="W1578" i="1"/>
  <c r="X1576" i="1"/>
  <c r="Z1576" i="1" s="1"/>
  <c r="Y1578" i="1" l="1"/>
  <c r="V1580" i="1"/>
  <c r="W1579" i="1"/>
  <c r="X1577" i="1"/>
  <c r="Z1577" i="1" s="1"/>
  <c r="Y1579" i="1" l="1"/>
  <c r="V1581" i="1"/>
  <c r="W1580" i="1"/>
  <c r="X1578" i="1"/>
  <c r="Z1578" i="1" s="1"/>
  <c r="Y1580" i="1" l="1"/>
  <c r="V1582" i="1"/>
  <c r="W1581" i="1"/>
  <c r="X1579" i="1"/>
  <c r="Z1579" i="1" s="1"/>
  <c r="Y1581" i="1" l="1"/>
  <c r="V1583" i="1"/>
  <c r="W1582" i="1"/>
  <c r="X1580" i="1"/>
  <c r="Z1580" i="1" s="1"/>
  <c r="Y1582" i="1" l="1"/>
  <c r="V1584" i="1"/>
  <c r="W1583" i="1"/>
  <c r="X1581" i="1"/>
  <c r="Z1581" i="1" s="1"/>
  <c r="Y1583" i="1" l="1"/>
  <c r="V1585" i="1"/>
  <c r="W1584" i="1"/>
  <c r="X1582" i="1"/>
  <c r="Z1582" i="1" s="1"/>
  <c r="Y1584" i="1" l="1"/>
  <c r="V1586" i="1"/>
  <c r="W1585" i="1"/>
  <c r="X1583" i="1"/>
  <c r="Z1583" i="1" s="1"/>
  <c r="Y1585" i="1" l="1"/>
  <c r="V1587" i="1"/>
  <c r="W1586" i="1"/>
  <c r="X1584" i="1"/>
  <c r="Z1584" i="1" s="1"/>
  <c r="Y1586" i="1" l="1"/>
  <c r="V1588" i="1"/>
  <c r="W1587" i="1"/>
  <c r="X1585" i="1"/>
  <c r="Z1585" i="1" s="1"/>
  <c r="Y1587" i="1" l="1"/>
  <c r="V1589" i="1"/>
  <c r="W1588" i="1"/>
  <c r="X1586" i="1"/>
  <c r="Z1586" i="1" s="1"/>
  <c r="Y1588" i="1" l="1"/>
  <c r="V1590" i="1"/>
  <c r="W1589" i="1"/>
  <c r="X1587" i="1"/>
  <c r="Z1587" i="1" s="1"/>
  <c r="Y1589" i="1" l="1"/>
  <c r="V1591" i="1"/>
  <c r="W1590" i="1"/>
  <c r="X1588" i="1"/>
  <c r="Z1588" i="1" s="1"/>
  <c r="Y1590" i="1" l="1"/>
  <c r="V1592" i="1"/>
  <c r="W1591" i="1"/>
  <c r="X1589" i="1"/>
  <c r="Z1589" i="1" s="1"/>
  <c r="Y1591" i="1" l="1"/>
  <c r="V1593" i="1"/>
  <c r="W1592" i="1"/>
  <c r="X1590" i="1"/>
  <c r="Z1590" i="1" s="1"/>
  <c r="Y1592" i="1" l="1"/>
  <c r="V1594" i="1"/>
  <c r="W1593" i="1"/>
  <c r="X1591" i="1"/>
  <c r="Z1591" i="1" s="1"/>
  <c r="Y1593" i="1" l="1"/>
  <c r="V1595" i="1"/>
  <c r="W1594" i="1"/>
  <c r="X1592" i="1"/>
  <c r="Z1592" i="1" s="1"/>
  <c r="Y1594" i="1" l="1"/>
  <c r="V1596" i="1"/>
  <c r="W1595" i="1"/>
  <c r="X1593" i="1"/>
  <c r="Z1593" i="1" s="1"/>
  <c r="Y1595" i="1" l="1"/>
  <c r="V1597" i="1"/>
  <c r="W1596" i="1"/>
  <c r="X1594" i="1"/>
  <c r="Z1594" i="1" s="1"/>
  <c r="Y1596" i="1" l="1"/>
  <c r="V1598" i="1"/>
  <c r="W1597" i="1"/>
  <c r="X1595" i="1"/>
  <c r="Z1595" i="1" s="1"/>
  <c r="Y1597" i="1" l="1"/>
  <c r="V1599" i="1"/>
  <c r="W1598" i="1"/>
  <c r="X1596" i="1"/>
  <c r="Z1596" i="1" s="1"/>
  <c r="Y1598" i="1" l="1"/>
  <c r="V1600" i="1"/>
  <c r="W1599" i="1"/>
  <c r="X1597" i="1"/>
  <c r="Z1597" i="1" s="1"/>
  <c r="Y1599" i="1" l="1"/>
  <c r="V1601" i="1"/>
  <c r="W1600" i="1"/>
  <c r="X1598" i="1"/>
  <c r="Z1598" i="1" s="1"/>
  <c r="Y1600" i="1" l="1"/>
  <c r="V1602" i="1"/>
  <c r="W1601" i="1"/>
  <c r="X1599" i="1"/>
  <c r="Z1599" i="1" s="1"/>
  <c r="Y1601" i="1" l="1"/>
  <c r="V1603" i="1"/>
  <c r="W1602" i="1"/>
  <c r="X1600" i="1"/>
  <c r="Z1600" i="1" s="1"/>
  <c r="Y1602" i="1" l="1"/>
  <c r="V1604" i="1"/>
  <c r="W1603" i="1"/>
  <c r="X1601" i="1"/>
  <c r="Z1601" i="1" s="1"/>
  <c r="Y1603" i="1" l="1"/>
  <c r="V1605" i="1"/>
  <c r="W1604" i="1"/>
  <c r="X1602" i="1"/>
  <c r="Z1602" i="1" s="1"/>
  <c r="Y1604" i="1" l="1"/>
  <c r="V1606" i="1"/>
  <c r="W1605" i="1"/>
  <c r="X1603" i="1"/>
  <c r="Z1603" i="1" s="1"/>
  <c r="Y1605" i="1" l="1"/>
  <c r="V1607" i="1"/>
  <c r="W1606" i="1"/>
  <c r="X1604" i="1"/>
  <c r="Z1604" i="1" s="1"/>
  <c r="Y1606" i="1" l="1"/>
  <c r="V1608" i="1"/>
  <c r="W1607" i="1"/>
  <c r="X1605" i="1"/>
  <c r="Z1605" i="1" s="1"/>
  <c r="Y1607" i="1" l="1"/>
  <c r="V1609" i="1"/>
  <c r="W1608" i="1"/>
  <c r="X1606" i="1"/>
  <c r="Z1606" i="1" s="1"/>
  <c r="Y1608" i="1" l="1"/>
  <c r="V1610" i="1"/>
  <c r="W1609" i="1"/>
  <c r="X1607" i="1"/>
  <c r="Z1607" i="1" s="1"/>
  <c r="Y1609" i="1" l="1"/>
  <c r="V1611" i="1"/>
  <c r="W1610" i="1"/>
  <c r="X1608" i="1"/>
  <c r="Z1608" i="1" s="1"/>
  <c r="Y1610" i="1" l="1"/>
  <c r="V1612" i="1"/>
  <c r="W1611" i="1"/>
  <c r="X1609" i="1"/>
  <c r="Z1609" i="1" s="1"/>
  <c r="Y1611" i="1" l="1"/>
  <c r="V1613" i="1"/>
  <c r="W1612" i="1"/>
  <c r="X1610" i="1"/>
  <c r="Z1610" i="1" s="1"/>
  <c r="Y1612" i="1" l="1"/>
  <c r="V1614" i="1"/>
  <c r="W1613" i="1"/>
  <c r="X1611" i="1"/>
  <c r="Z1611" i="1" s="1"/>
  <c r="Y1613" i="1" l="1"/>
  <c r="V1615" i="1"/>
  <c r="W1614" i="1"/>
  <c r="X1612" i="1"/>
  <c r="Z1612" i="1" s="1"/>
  <c r="Y1614" i="1" l="1"/>
  <c r="V1616" i="1"/>
  <c r="W1615" i="1"/>
  <c r="X1613" i="1"/>
  <c r="Z1613" i="1" s="1"/>
  <c r="Y1615" i="1" l="1"/>
  <c r="V1617" i="1"/>
  <c r="W1616" i="1"/>
  <c r="X1614" i="1"/>
  <c r="Z1614" i="1" s="1"/>
  <c r="Y1616" i="1" l="1"/>
  <c r="V1618" i="1"/>
  <c r="W1617" i="1"/>
  <c r="X1615" i="1"/>
  <c r="Z1615" i="1" s="1"/>
  <c r="Y1617" i="1" l="1"/>
  <c r="V1619" i="1"/>
  <c r="W1618" i="1"/>
  <c r="X1616" i="1"/>
  <c r="Z1616" i="1" s="1"/>
  <c r="Y1618" i="1" l="1"/>
  <c r="V1620" i="1"/>
  <c r="W1619" i="1"/>
  <c r="X1617" i="1"/>
  <c r="Z1617" i="1" s="1"/>
  <c r="Y1619" i="1" l="1"/>
  <c r="V1621" i="1"/>
  <c r="W1620" i="1"/>
  <c r="X1618" i="1"/>
  <c r="Z1618" i="1" s="1"/>
  <c r="Y1620" i="1" l="1"/>
  <c r="V1622" i="1"/>
  <c r="W1621" i="1"/>
  <c r="X1619" i="1"/>
  <c r="Z1619" i="1" s="1"/>
  <c r="Y1621" i="1" l="1"/>
  <c r="V1623" i="1"/>
  <c r="W1622" i="1"/>
  <c r="X1620" i="1"/>
  <c r="Z1620" i="1" s="1"/>
  <c r="Y1622" i="1" l="1"/>
  <c r="V1624" i="1"/>
  <c r="W1623" i="1"/>
  <c r="X1621" i="1"/>
  <c r="Z1621" i="1" s="1"/>
  <c r="Y1623" i="1" l="1"/>
  <c r="V1625" i="1"/>
  <c r="W1624" i="1"/>
  <c r="X1622" i="1"/>
  <c r="Z1622" i="1" s="1"/>
  <c r="Y1624" i="1" l="1"/>
  <c r="V1626" i="1"/>
  <c r="W1625" i="1"/>
  <c r="X1623" i="1"/>
  <c r="Z1623" i="1" s="1"/>
  <c r="Y1625" i="1" l="1"/>
  <c r="V1627" i="1"/>
  <c r="W1626" i="1"/>
  <c r="X1624" i="1"/>
  <c r="Z1624" i="1" s="1"/>
  <c r="Y1626" i="1" l="1"/>
  <c r="V1628" i="1"/>
  <c r="W1627" i="1"/>
  <c r="X1625" i="1"/>
  <c r="Z1625" i="1" s="1"/>
  <c r="Y1627" i="1" l="1"/>
  <c r="V1629" i="1"/>
  <c r="W1628" i="1"/>
  <c r="X1626" i="1"/>
  <c r="Z1626" i="1" s="1"/>
  <c r="Y1628" i="1" l="1"/>
  <c r="V1630" i="1"/>
  <c r="W1629" i="1"/>
  <c r="X1627" i="1"/>
  <c r="Z1627" i="1" s="1"/>
  <c r="Y1629" i="1" l="1"/>
  <c r="V1631" i="1"/>
  <c r="W1630" i="1"/>
  <c r="X1628" i="1"/>
  <c r="Z1628" i="1" s="1"/>
  <c r="Y1630" i="1" l="1"/>
  <c r="V1632" i="1"/>
  <c r="W1631" i="1"/>
  <c r="X1629" i="1"/>
  <c r="Z1629" i="1" s="1"/>
  <c r="Y1631" i="1" l="1"/>
  <c r="V1633" i="1"/>
  <c r="W1632" i="1"/>
  <c r="X1630" i="1"/>
  <c r="Z1630" i="1" s="1"/>
  <c r="Y1632" i="1" l="1"/>
  <c r="V1634" i="1"/>
  <c r="W1633" i="1"/>
  <c r="X1631" i="1"/>
  <c r="Z1631" i="1" s="1"/>
  <c r="Y1633" i="1" l="1"/>
  <c r="V1635" i="1"/>
  <c r="W1634" i="1"/>
  <c r="X1632" i="1"/>
  <c r="Z1632" i="1" s="1"/>
  <c r="Y1634" i="1" l="1"/>
  <c r="V1636" i="1"/>
  <c r="W1635" i="1"/>
  <c r="X1633" i="1"/>
  <c r="Z1633" i="1" s="1"/>
  <c r="Y1635" i="1" l="1"/>
  <c r="V1637" i="1"/>
  <c r="W1636" i="1"/>
  <c r="X1634" i="1"/>
  <c r="Z1634" i="1" s="1"/>
  <c r="Y1636" i="1" l="1"/>
  <c r="V1638" i="1"/>
  <c r="W1637" i="1"/>
  <c r="X1635" i="1"/>
  <c r="Z1635" i="1" s="1"/>
  <c r="Y1637" i="1" l="1"/>
  <c r="V1639" i="1"/>
  <c r="W1638" i="1"/>
  <c r="X1636" i="1"/>
  <c r="Z1636" i="1" s="1"/>
  <c r="Y1638" i="1" l="1"/>
  <c r="V1640" i="1"/>
  <c r="W1639" i="1"/>
  <c r="X1637" i="1"/>
  <c r="Z1637" i="1" s="1"/>
  <c r="Y1639" i="1" l="1"/>
  <c r="V1641" i="1"/>
  <c r="W1640" i="1"/>
  <c r="X1638" i="1"/>
  <c r="Z1638" i="1" s="1"/>
  <c r="Y1640" i="1" l="1"/>
  <c r="V1642" i="1"/>
  <c r="W1641" i="1"/>
  <c r="X1639" i="1"/>
  <c r="Z1639" i="1" s="1"/>
  <c r="Y1641" i="1" l="1"/>
  <c r="V1643" i="1"/>
  <c r="W1642" i="1"/>
  <c r="X1640" i="1"/>
  <c r="Z1640" i="1" s="1"/>
  <c r="Y1642" i="1" l="1"/>
  <c r="V1644" i="1"/>
  <c r="W1643" i="1"/>
  <c r="X1641" i="1"/>
  <c r="Z1641" i="1" s="1"/>
  <c r="Y1643" i="1" l="1"/>
  <c r="V1645" i="1"/>
  <c r="W1644" i="1"/>
  <c r="X1642" i="1"/>
  <c r="Z1642" i="1" s="1"/>
  <c r="Y1644" i="1" l="1"/>
  <c r="V1646" i="1"/>
  <c r="W1645" i="1"/>
  <c r="X1643" i="1"/>
  <c r="Z1643" i="1" s="1"/>
  <c r="Y1645" i="1" l="1"/>
  <c r="V1647" i="1"/>
  <c r="W1646" i="1"/>
  <c r="X1644" i="1"/>
  <c r="Z1644" i="1" s="1"/>
  <c r="Y1646" i="1" l="1"/>
  <c r="V1648" i="1"/>
  <c r="W1647" i="1"/>
  <c r="X1645" i="1"/>
  <c r="Z1645" i="1" s="1"/>
  <c r="Y1647" i="1" l="1"/>
  <c r="V1649" i="1"/>
  <c r="W1648" i="1"/>
  <c r="X1646" i="1"/>
  <c r="Z1646" i="1" s="1"/>
  <c r="Y1648" i="1" l="1"/>
  <c r="V1650" i="1"/>
  <c r="W1649" i="1"/>
  <c r="X1647" i="1"/>
  <c r="Z1647" i="1" s="1"/>
  <c r="Y1649" i="1" l="1"/>
  <c r="V1651" i="1"/>
  <c r="W1650" i="1"/>
  <c r="X1648" i="1"/>
  <c r="Z1648" i="1" s="1"/>
  <c r="Y1650" i="1" l="1"/>
  <c r="V1652" i="1"/>
  <c r="W1651" i="1"/>
  <c r="X1649" i="1"/>
  <c r="Z1649" i="1" s="1"/>
  <c r="Y1651" i="1" l="1"/>
  <c r="V1653" i="1"/>
  <c r="W1652" i="1"/>
  <c r="X1650" i="1"/>
  <c r="Z1650" i="1" s="1"/>
  <c r="Y1652" i="1" l="1"/>
  <c r="V1654" i="1"/>
  <c r="W1653" i="1"/>
  <c r="X1651" i="1"/>
  <c r="Z1651" i="1" s="1"/>
  <c r="Y1653" i="1" l="1"/>
  <c r="V1655" i="1"/>
  <c r="W1654" i="1"/>
  <c r="X1652" i="1"/>
  <c r="Z1652" i="1" s="1"/>
  <c r="Y1654" i="1" l="1"/>
  <c r="V1656" i="1"/>
  <c r="W1655" i="1"/>
  <c r="X1653" i="1"/>
  <c r="Z1653" i="1" s="1"/>
  <c r="Y1655" i="1" l="1"/>
  <c r="V1657" i="1"/>
  <c r="W1656" i="1"/>
  <c r="X1654" i="1"/>
  <c r="Z1654" i="1" s="1"/>
  <c r="Y1656" i="1" l="1"/>
  <c r="V1658" i="1"/>
  <c r="W1657" i="1"/>
  <c r="X1655" i="1"/>
  <c r="Z1655" i="1" s="1"/>
  <c r="Y1657" i="1" l="1"/>
  <c r="V1659" i="1"/>
  <c r="W1658" i="1"/>
  <c r="X1656" i="1"/>
  <c r="Z1656" i="1" s="1"/>
  <c r="Y1658" i="1" l="1"/>
  <c r="V1660" i="1"/>
  <c r="W1659" i="1"/>
  <c r="X1657" i="1"/>
  <c r="Z1657" i="1" s="1"/>
  <c r="Y1659" i="1" l="1"/>
  <c r="V1661" i="1"/>
  <c r="W1660" i="1"/>
  <c r="X1658" i="1"/>
  <c r="Z1658" i="1" s="1"/>
  <c r="Y1660" i="1" l="1"/>
  <c r="V1662" i="1"/>
  <c r="W1661" i="1"/>
  <c r="X1659" i="1"/>
  <c r="Z1659" i="1" s="1"/>
  <c r="Y1661" i="1" l="1"/>
  <c r="V1663" i="1"/>
  <c r="W1662" i="1"/>
  <c r="X1660" i="1"/>
  <c r="Z1660" i="1" s="1"/>
  <c r="Y1662" i="1" l="1"/>
  <c r="V1664" i="1"/>
  <c r="W1663" i="1"/>
  <c r="X1661" i="1"/>
  <c r="Z1661" i="1" s="1"/>
  <c r="Y1663" i="1" l="1"/>
  <c r="V1665" i="1"/>
  <c r="W1664" i="1"/>
  <c r="X1662" i="1"/>
  <c r="Z1662" i="1" s="1"/>
  <c r="Y1664" i="1" l="1"/>
  <c r="V1666" i="1"/>
  <c r="W1665" i="1"/>
  <c r="X1663" i="1"/>
  <c r="Z1663" i="1" s="1"/>
  <c r="Y1665" i="1" l="1"/>
  <c r="V1667" i="1"/>
  <c r="W1666" i="1"/>
  <c r="X1664" i="1"/>
  <c r="Z1664" i="1" s="1"/>
  <c r="Y1666" i="1" l="1"/>
  <c r="V1668" i="1"/>
  <c r="W1667" i="1"/>
  <c r="X1665" i="1"/>
  <c r="Z1665" i="1" s="1"/>
  <c r="Y1667" i="1" l="1"/>
  <c r="V1669" i="1"/>
  <c r="W1668" i="1"/>
  <c r="X1666" i="1"/>
  <c r="Z1666" i="1" s="1"/>
  <c r="Y1668" i="1" l="1"/>
  <c r="V1670" i="1"/>
  <c r="W1669" i="1"/>
  <c r="X1667" i="1"/>
  <c r="Z1667" i="1" s="1"/>
  <c r="Y1669" i="1" l="1"/>
  <c r="V1671" i="1"/>
  <c r="W1670" i="1"/>
  <c r="X1668" i="1"/>
  <c r="Z1668" i="1" s="1"/>
  <c r="Y1670" i="1" l="1"/>
  <c r="V1672" i="1"/>
  <c r="W1671" i="1"/>
  <c r="X1669" i="1"/>
  <c r="Z1669" i="1" s="1"/>
  <c r="Y1671" i="1" l="1"/>
  <c r="V1673" i="1"/>
  <c r="W1672" i="1"/>
  <c r="X1670" i="1"/>
  <c r="Z1670" i="1" s="1"/>
  <c r="Y1672" i="1" l="1"/>
  <c r="V1674" i="1"/>
  <c r="W1673" i="1"/>
  <c r="X1671" i="1"/>
  <c r="Z1671" i="1" s="1"/>
  <c r="Y1673" i="1" l="1"/>
  <c r="V1675" i="1"/>
  <c r="W1674" i="1"/>
  <c r="X1672" i="1"/>
  <c r="Z1672" i="1" s="1"/>
  <c r="Y1674" i="1" l="1"/>
  <c r="V1676" i="1"/>
  <c r="W1675" i="1"/>
  <c r="X1673" i="1"/>
  <c r="Z1673" i="1" s="1"/>
  <c r="Y1675" i="1" l="1"/>
  <c r="V1677" i="1"/>
  <c r="W1676" i="1"/>
  <c r="X1674" i="1"/>
  <c r="Z1674" i="1" s="1"/>
  <c r="Y1676" i="1" l="1"/>
  <c r="V1678" i="1"/>
  <c r="W1677" i="1"/>
  <c r="X1675" i="1"/>
  <c r="Z1675" i="1" s="1"/>
  <c r="Y1677" i="1" l="1"/>
  <c r="V1679" i="1"/>
  <c r="W1678" i="1"/>
  <c r="X1676" i="1"/>
  <c r="Z1676" i="1" s="1"/>
  <c r="Y1678" i="1" l="1"/>
  <c r="V1680" i="1"/>
  <c r="W1679" i="1"/>
  <c r="X1677" i="1"/>
  <c r="Z1677" i="1" s="1"/>
  <c r="Y1679" i="1" l="1"/>
  <c r="V1681" i="1"/>
  <c r="W1680" i="1"/>
  <c r="X1678" i="1"/>
  <c r="Z1678" i="1" s="1"/>
  <c r="Y1680" i="1" l="1"/>
  <c r="V1682" i="1"/>
  <c r="W1681" i="1"/>
  <c r="X1679" i="1"/>
  <c r="Z1679" i="1" s="1"/>
  <c r="Y1681" i="1" l="1"/>
  <c r="V1683" i="1"/>
  <c r="W1682" i="1"/>
  <c r="X1680" i="1"/>
  <c r="Z1680" i="1" s="1"/>
  <c r="Y1682" i="1" l="1"/>
  <c r="V1684" i="1"/>
  <c r="W1683" i="1"/>
  <c r="X1681" i="1"/>
  <c r="Z1681" i="1" s="1"/>
  <c r="Y1683" i="1" l="1"/>
  <c r="V1685" i="1"/>
  <c r="W1684" i="1"/>
  <c r="X1682" i="1"/>
  <c r="Z1682" i="1" s="1"/>
  <c r="Y1684" i="1" l="1"/>
  <c r="V1686" i="1"/>
  <c r="W1685" i="1"/>
  <c r="X1683" i="1"/>
  <c r="Z1683" i="1" s="1"/>
  <c r="Y1685" i="1" l="1"/>
  <c r="V1687" i="1"/>
  <c r="W1686" i="1"/>
  <c r="X1684" i="1"/>
  <c r="Z1684" i="1" s="1"/>
  <c r="Y1686" i="1" l="1"/>
  <c r="V1688" i="1"/>
  <c r="W1687" i="1"/>
  <c r="X1685" i="1"/>
  <c r="Z1685" i="1" s="1"/>
  <c r="Y1687" i="1" l="1"/>
  <c r="V1689" i="1"/>
  <c r="W1688" i="1"/>
  <c r="X1686" i="1"/>
  <c r="Z1686" i="1" s="1"/>
  <c r="Y1688" i="1" l="1"/>
  <c r="V1690" i="1"/>
  <c r="W1689" i="1"/>
  <c r="X1687" i="1"/>
  <c r="Z1687" i="1" s="1"/>
  <c r="Y1689" i="1" l="1"/>
  <c r="V1691" i="1"/>
  <c r="W1690" i="1"/>
  <c r="X1688" i="1"/>
  <c r="Z1688" i="1" s="1"/>
  <c r="Y1690" i="1" l="1"/>
  <c r="V1692" i="1"/>
  <c r="W1691" i="1"/>
  <c r="X1689" i="1"/>
  <c r="Z1689" i="1" s="1"/>
  <c r="Y1691" i="1" l="1"/>
  <c r="V1693" i="1"/>
  <c r="W1692" i="1"/>
  <c r="X1690" i="1"/>
  <c r="Z1690" i="1" s="1"/>
  <c r="Y1692" i="1" l="1"/>
  <c r="V1694" i="1"/>
  <c r="W1693" i="1"/>
  <c r="X1691" i="1"/>
  <c r="Z1691" i="1" s="1"/>
  <c r="Y1693" i="1" l="1"/>
  <c r="V1695" i="1"/>
  <c r="W1694" i="1"/>
  <c r="X1692" i="1"/>
  <c r="Z1692" i="1" s="1"/>
  <c r="Y1694" i="1" l="1"/>
  <c r="V1696" i="1"/>
  <c r="W1695" i="1"/>
  <c r="X1693" i="1"/>
  <c r="Z1693" i="1" s="1"/>
  <c r="Y1695" i="1" l="1"/>
  <c r="V1697" i="1"/>
  <c r="W1696" i="1"/>
  <c r="X1694" i="1"/>
  <c r="Z1694" i="1" s="1"/>
  <c r="Y1696" i="1" l="1"/>
  <c r="V1698" i="1"/>
  <c r="W1697" i="1"/>
  <c r="X1695" i="1"/>
  <c r="Z1695" i="1" s="1"/>
  <c r="Y1697" i="1" l="1"/>
  <c r="V1699" i="1"/>
  <c r="W1698" i="1"/>
  <c r="X1696" i="1"/>
  <c r="Z1696" i="1" s="1"/>
  <c r="Y1698" i="1" l="1"/>
  <c r="V1700" i="1"/>
  <c r="W1699" i="1"/>
  <c r="X1697" i="1"/>
  <c r="Z1697" i="1" s="1"/>
  <c r="Y1699" i="1" l="1"/>
  <c r="V1701" i="1"/>
  <c r="W1700" i="1"/>
  <c r="X1698" i="1"/>
  <c r="Z1698" i="1" s="1"/>
  <c r="Y1700" i="1" l="1"/>
  <c r="V1702" i="1"/>
  <c r="W1701" i="1"/>
  <c r="X1699" i="1"/>
  <c r="Z1699" i="1" s="1"/>
  <c r="Y1701" i="1" l="1"/>
  <c r="V1703" i="1"/>
  <c r="W1702" i="1"/>
  <c r="X1700" i="1"/>
  <c r="Z1700" i="1" s="1"/>
  <c r="Y1702" i="1" l="1"/>
  <c r="V1704" i="1"/>
  <c r="W1703" i="1"/>
  <c r="X1701" i="1"/>
  <c r="Z1701" i="1" s="1"/>
  <c r="Y1703" i="1" l="1"/>
  <c r="V1705" i="1"/>
  <c r="W1704" i="1"/>
  <c r="X1702" i="1"/>
  <c r="Z1702" i="1" s="1"/>
  <c r="Y1704" i="1" l="1"/>
  <c r="V1706" i="1"/>
  <c r="W1705" i="1"/>
  <c r="X1703" i="1"/>
  <c r="Z1703" i="1" s="1"/>
  <c r="Y1705" i="1" l="1"/>
  <c r="V1707" i="1"/>
  <c r="W1706" i="1"/>
  <c r="X1704" i="1"/>
  <c r="Z1704" i="1" s="1"/>
  <c r="Y1706" i="1" l="1"/>
  <c r="V1708" i="1"/>
  <c r="W1707" i="1"/>
  <c r="X1705" i="1"/>
  <c r="Z1705" i="1" s="1"/>
  <c r="Y1707" i="1" l="1"/>
  <c r="V1709" i="1"/>
  <c r="W1708" i="1"/>
  <c r="X1706" i="1"/>
  <c r="Z1706" i="1" s="1"/>
  <c r="Y1708" i="1" l="1"/>
  <c r="V1710" i="1"/>
  <c r="W1709" i="1"/>
  <c r="X1707" i="1"/>
  <c r="Z1707" i="1" s="1"/>
  <c r="Y1709" i="1" l="1"/>
  <c r="V1711" i="1"/>
  <c r="W1710" i="1"/>
  <c r="X1708" i="1"/>
  <c r="Z1708" i="1" s="1"/>
  <c r="Y1710" i="1" l="1"/>
  <c r="V1712" i="1"/>
  <c r="W1711" i="1"/>
  <c r="X1709" i="1"/>
  <c r="Z1709" i="1" s="1"/>
  <c r="Y1711" i="1" l="1"/>
  <c r="V1713" i="1"/>
  <c r="W1712" i="1"/>
  <c r="X1710" i="1"/>
  <c r="Z1710" i="1" s="1"/>
  <c r="Y1712" i="1" l="1"/>
  <c r="V1714" i="1"/>
  <c r="W1713" i="1"/>
  <c r="X1711" i="1"/>
  <c r="Z1711" i="1" s="1"/>
  <c r="Y1713" i="1" l="1"/>
  <c r="V1715" i="1"/>
  <c r="W1714" i="1"/>
  <c r="X1712" i="1"/>
  <c r="Z1712" i="1" s="1"/>
  <c r="Y1714" i="1" l="1"/>
  <c r="V1716" i="1"/>
  <c r="W1715" i="1"/>
  <c r="X1713" i="1"/>
  <c r="Z1713" i="1" s="1"/>
  <c r="Y1715" i="1" l="1"/>
  <c r="V1717" i="1"/>
  <c r="W1716" i="1"/>
  <c r="X1714" i="1"/>
  <c r="Z1714" i="1" s="1"/>
  <c r="Y1716" i="1" l="1"/>
  <c r="V1718" i="1"/>
  <c r="W1717" i="1"/>
  <c r="X1715" i="1"/>
  <c r="Z1715" i="1" s="1"/>
  <c r="Y1717" i="1" l="1"/>
  <c r="V1719" i="1"/>
  <c r="W1718" i="1"/>
  <c r="X1716" i="1"/>
  <c r="Z1716" i="1" s="1"/>
  <c r="Y1718" i="1" l="1"/>
  <c r="V1720" i="1"/>
  <c r="W1719" i="1"/>
  <c r="X1717" i="1"/>
  <c r="Z1717" i="1" s="1"/>
  <c r="Y1719" i="1" l="1"/>
  <c r="V1721" i="1"/>
  <c r="W1720" i="1"/>
  <c r="X1718" i="1"/>
  <c r="Z1718" i="1" s="1"/>
  <c r="Y1720" i="1" l="1"/>
  <c r="V1722" i="1"/>
  <c r="W1721" i="1"/>
  <c r="X1719" i="1"/>
  <c r="Z1719" i="1" s="1"/>
  <c r="Y1721" i="1" l="1"/>
  <c r="V1723" i="1"/>
  <c r="W1722" i="1"/>
  <c r="X1720" i="1"/>
  <c r="Z1720" i="1" s="1"/>
  <c r="Y1722" i="1" l="1"/>
  <c r="V1724" i="1"/>
  <c r="W1723" i="1"/>
  <c r="X1721" i="1"/>
  <c r="Z1721" i="1" s="1"/>
  <c r="Y1723" i="1" l="1"/>
  <c r="V1725" i="1"/>
  <c r="W1724" i="1"/>
  <c r="X1722" i="1"/>
  <c r="Z1722" i="1" s="1"/>
  <c r="Y1724" i="1" l="1"/>
  <c r="V1726" i="1"/>
  <c r="W1725" i="1"/>
  <c r="X1723" i="1"/>
  <c r="Z1723" i="1" s="1"/>
  <c r="Y1725" i="1" l="1"/>
  <c r="V1727" i="1"/>
  <c r="W1726" i="1"/>
  <c r="X1724" i="1"/>
  <c r="Z1724" i="1" s="1"/>
  <c r="Y1726" i="1" l="1"/>
  <c r="V1728" i="1"/>
  <c r="W1727" i="1"/>
  <c r="X1725" i="1"/>
  <c r="Z1725" i="1" s="1"/>
  <c r="Y1727" i="1" l="1"/>
  <c r="V1729" i="1"/>
  <c r="W1728" i="1"/>
  <c r="X1726" i="1"/>
  <c r="Z1726" i="1" s="1"/>
  <c r="Y1728" i="1" l="1"/>
  <c r="V1730" i="1"/>
  <c r="W1729" i="1"/>
  <c r="X1727" i="1"/>
  <c r="Z1727" i="1" s="1"/>
  <c r="Y1729" i="1" l="1"/>
  <c r="V1731" i="1"/>
  <c r="W1730" i="1"/>
  <c r="X1728" i="1"/>
  <c r="Z1728" i="1" s="1"/>
  <c r="Y1730" i="1" l="1"/>
  <c r="V1732" i="1"/>
  <c r="W1731" i="1"/>
  <c r="X1729" i="1"/>
  <c r="Z1729" i="1" s="1"/>
  <c r="Y1731" i="1" l="1"/>
  <c r="V1733" i="1"/>
  <c r="W1732" i="1"/>
  <c r="X1730" i="1"/>
  <c r="Z1730" i="1" s="1"/>
  <c r="Y1732" i="1" l="1"/>
  <c r="V1734" i="1"/>
  <c r="W1733" i="1"/>
  <c r="X1731" i="1"/>
  <c r="Z1731" i="1" s="1"/>
  <c r="Y1733" i="1" l="1"/>
  <c r="V1735" i="1"/>
  <c r="W1734" i="1"/>
  <c r="X1732" i="1"/>
  <c r="Z1732" i="1" s="1"/>
  <c r="Y1734" i="1" l="1"/>
  <c r="V1736" i="1"/>
  <c r="W1735" i="1"/>
  <c r="X1733" i="1"/>
  <c r="Z1733" i="1" s="1"/>
  <c r="Y1735" i="1" l="1"/>
  <c r="V1737" i="1"/>
  <c r="W1736" i="1"/>
  <c r="X1734" i="1"/>
  <c r="Z1734" i="1" s="1"/>
  <c r="Y1736" i="1" l="1"/>
  <c r="V1738" i="1"/>
  <c r="W1737" i="1"/>
  <c r="X1735" i="1"/>
  <c r="Z1735" i="1" s="1"/>
  <c r="Y1737" i="1" l="1"/>
  <c r="V1739" i="1"/>
  <c r="W1738" i="1"/>
  <c r="X1736" i="1"/>
  <c r="Z1736" i="1" s="1"/>
  <c r="Y1738" i="1" l="1"/>
  <c r="V1740" i="1"/>
  <c r="W1739" i="1"/>
  <c r="X1737" i="1"/>
  <c r="Z1737" i="1" s="1"/>
  <c r="Y1739" i="1" l="1"/>
  <c r="V1741" i="1"/>
  <c r="W1740" i="1"/>
  <c r="X1738" i="1"/>
  <c r="Z1738" i="1" s="1"/>
  <c r="Y1740" i="1" l="1"/>
  <c r="V1742" i="1"/>
  <c r="W1741" i="1"/>
  <c r="X1739" i="1"/>
  <c r="Z1739" i="1" s="1"/>
  <c r="Y1741" i="1" l="1"/>
  <c r="V1743" i="1"/>
  <c r="W1742" i="1"/>
  <c r="X1740" i="1"/>
  <c r="Z1740" i="1" s="1"/>
  <c r="Y1742" i="1" l="1"/>
  <c r="V1744" i="1"/>
  <c r="W1743" i="1"/>
  <c r="X1741" i="1"/>
  <c r="Z1741" i="1" s="1"/>
  <c r="Y1743" i="1" l="1"/>
  <c r="V1745" i="1"/>
  <c r="W1744" i="1"/>
  <c r="X1742" i="1"/>
  <c r="Z1742" i="1" s="1"/>
  <c r="Y1744" i="1" l="1"/>
  <c r="V1746" i="1"/>
  <c r="W1745" i="1"/>
  <c r="X1743" i="1"/>
  <c r="Z1743" i="1" s="1"/>
  <c r="Y1745" i="1" l="1"/>
  <c r="V1747" i="1"/>
  <c r="W1746" i="1"/>
  <c r="X1744" i="1"/>
  <c r="Z1744" i="1" s="1"/>
  <c r="Y1746" i="1" l="1"/>
  <c r="V1748" i="1"/>
  <c r="W1747" i="1"/>
  <c r="X1745" i="1"/>
  <c r="Z1745" i="1" s="1"/>
  <c r="Y1747" i="1" l="1"/>
  <c r="V1749" i="1"/>
  <c r="W1748" i="1"/>
  <c r="X1746" i="1"/>
  <c r="Z1746" i="1" s="1"/>
  <c r="Y1748" i="1" l="1"/>
  <c r="V1750" i="1"/>
  <c r="W1749" i="1"/>
  <c r="X1747" i="1"/>
  <c r="Z1747" i="1" s="1"/>
  <c r="Y1749" i="1" l="1"/>
  <c r="V1751" i="1"/>
  <c r="W1750" i="1"/>
  <c r="X1748" i="1"/>
  <c r="Z1748" i="1" s="1"/>
  <c r="Y1750" i="1" l="1"/>
  <c r="V1752" i="1"/>
  <c r="W1751" i="1"/>
  <c r="X1749" i="1"/>
  <c r="Z1749" i="1" s="1"/>
  <c r="Y1751" i="1" l="1"/>
  <c r="V1753" i="1"/>
  <c r="W1752" i="1"/>
  <c r="X1750" i="1"/>
  <c r="Z1750" i="1" s="1"/>
  <c r="Y1752" i="1" l="1"/>
  <c r="V1754" i="1"/>
  <c r="W1753" i="1"/>
  <c r="X1751" i="1"/>
  <c r="Z1751" i="1" s="1"/>
  <c r="Y1753" i="1" l="1"/>
  <c r="V1755" i="1"/>
  <c r="W1754" i="1"/>
  <c r="X1752" i="1"/>
  <c r="Z1752" i="1" s="1"/>
  <c r="Y1754" i="1" l="1"/>
  <c r="V1756" i="1"/>
  <c r="W1755" i="1"/>
  <c r="X1753" i="1"/>
  <c r="Z1753" i="1" s="1"/>
  <c r="Y1755" i="1" l="1"/>
  <c r="V1757" i="1"/>
  <c r="W1756" i="1"/>
  <c r="X1754" i="1"/>
  <c r="Z1754" i="1" s="1"/>
  <c r="Y1756" i="1" l="1"/>
  <c r="V1758" i="1"/>
  <c r="W1757" i="1"/>
  <c r="X1755" i="1"/>
  <c r="Z1755" i="1" s="1"/>
  <c r="Y1757" i="1" l="1"/>
  <c r="V1759" i="1"/>
  <c r="W1758" i="1"/>
  <c r="X1756" i="1"/>
  <c r="Z1756" i="1" s="1"/>
  <c r="Y1758" i="1" l="1"/>
  <c r="V1760" i="1"/>
  <c r="W1759" i="1"/>
  <c r="X1757" i="1"/>
  <c r="Z1757" i="1" s="1"/>
  <c r="Y1759" i="1" l="1"/>
  <c r="V1761" i="1"/>
  <c r="W1760" i="1"/>
  <c r="X1758" i="1"/>
  <c r="Z1758" i="1" s="1"/>
  <c r="Y1760" i="1" l="1"/>
  <c r="V1762" i="1"/>
  <c r="W1761" i="1"/>
  <c r="X1759" i="1"/>
  <c r="Z1759" i="1" s="1"/>
  <c r="Y1761" i="1" l="1"/>
  <c r="V1763" i="1"/>
  <c r="W1762" i="1"/>
  <c r="X1760" i="1"/>
  <c r="Z1760" i="1" s="1"/>
  <c r="Y1762" i="1" l="1"/>
  <c r="V1764" i="1"/>
  <c r="W1763" i="1"/>
  <c r="X1761" i="1"/>
  <c r="Z1761" i="1" s="1"/>
  <c r="Y1763" i="1" l="1"/>
  <c r="V1765" i="1"/>
  <c r="W1764" i="1"/>
  <c r="X1762" i="1"/>
  <c r="Z1762" i="1" s="1"/>
  <c r="Y1764" i="1" l="1"/>
  <c r="V1766" i="1"/>
  <c r="W1765" i="1"/>
  <c r="X1763" i="1"/>
  <c r="Z1763" i="1" s="1"/>
  <c r="Y1765" i="1" l="1"/>
  <c r="V1767" i="1"/>
  <c r="W1766" i="1"/>
  <c r="X1764" i="1"/>
  <c r="Z1764" i="1" s="1"/>
  <c r="Y1766" i="1" l="1"/>
  <c r="V1768" i="1"/>
  <c r="W1767" i="1"/>
  <c r="X1765" i="1"/>
  <c r="Z1765" i="1" s="1"/>
  <c r="Y1767" i="1" l="1"/>
  <c r="V1769" i="1"/>
  <c r="W1768" i="1"/>
  <c r="X1766" i="1"/>
  <c r="Z1766" i="1" s="1"/>
  <c r="Y1768" i="1" l="1"/>
  <c r="V1770" i="1"/>
  <c r="W1769" i="1"/>
  <c r="X1767" i="1"/>
  <c r="Z1767" i="1" s="1"/>
  <c r="Y1769" i="1" l="1"/>
  <c r="V1771" i="1"/>
  <c r="W1770" i="1"/>
  <c r="X1768" i="1"/>
  <c r="Z1768" i="1" s="1"/>
  <c r="Y1770" i="1" l="1"/>
  <c r="V1772" i="1"/>
  <c r="W1771" i="1"/>
  <c r="X1769" i="1"/>
  <c r="Z1769" i="1" s="1"/>
  <c r="Y1771" i="1" l="1"/>
  <c r="V1773" i="1"/>
  <c r="W1772" i="1"/>
  <c r="X1770" i="1"/>
  <c r="Z1770" i="1" s="1"/>
  <c r="Y1772" i="1" l="1"/>
  <c r="V1774" i="1"/>
  <c r="W1773" i="1"/>
  <c r="X1771" i="1"/>
  <c r="Z1771" i="1" s="1"/>
  <c r="Y1773" i="1" l="1"/>
  <c r="V1775" i="1"/>
  <c r="W1774" i="1"/>
  <c r="X1772" i="1"/>
  <c r="Z1772" i="1" s="1"/>
  <c r="Y1774" i="1" l="1"/>
  <c r="V1776" i="1"/>
  <c r="W1775" i="1"/>
  <c r="X1773" i="1"/>
  <c r="Z1773" i="1" s="1"/>
  <c r="Y1775" i="1" l="1"/>
  <c r="V1777" i="1"/>
  <c r="W1776" i="1"/>
  <c r="X1774" i="1"/>
  <c r="Z1774" i="1" s="1"/>
  <c r="Y1776" i="1" l="1"/>
  <c r="V1778" i="1"/>
  <c r="W1777" i="1"/>
  <c r="X1775" i="1"/>
  <c r="Z1775" i="1" s="1"/>
  <c r="Y1777" i="1" l="1"/>
  <c r="V1779" i="1"/>
  <c r="W1778" i="1"/>
  <c r="X1776" i="1"/>
  <c r="Z1776" i="1" s="1"/>
  <c r="Y1778" i="1" l="1"/>
  <c r="V1780" i="1"/>
  <c r="W1779" i="1"/>
  <c r="X1777" i="1"/>
  <c r="Z1777" i="1" s="1"/>
  <c r="Y1779" i="1" l="1"/>
  <c r="V1781" i="1"/>
  <c r="W1780" i="1"/>
  <c r="X1778" i="1"/>
  <c r="Z1778" i="1" s="1"/>
  <c r="Y1780" i="1" l="1"/>
  <c r="V1782" i="1"/>
  <c r="W1781" i="1"/>
  <c r="X1779" i="1"/>
  <c r="Z1779" i="1" s="1"/>
  <c r="Y1781" i="1" l="1"/>
  <c r="V1783" i="1"/>
  <c r="W1782" i="1"/>
  <c r="X1780" i="1"/>
  <c r="Z1780" i="1" s="1"/>
  <c r="Y1782" i="1" l="1"/>
  <c r="V1784" i="1"/>
  <c r="W1783" i="1"/>
  <c r="X1781" i="1"/>
  <c r="Z1781" i="1" s="1"/>
  <c r="Y1783" i="1" l="1"/>
  <c r="V1785" i="1"/>
  <c r="W1784" i="1"/>
  <c r="X1782" i="1"/>
  <c r="Z1782" i="1" s="1"/>
  <c r="Y1784" i="1" l="1"/>
  <c r="V1786" i="1"/>
  <c r="W1785" i="1"/>
  <c r="X1783" i="1"/>
  <c r="Z1783" i="1" s="1"/>
  <c r="Y1785" i="1" l="1"/>
  <c r="V1787" i="1"/>
  <c r="W1786" i="1"/>
  <c r="X1784" i="1"/>
  <c r="Z1784" i="1" s="1"/>
  <c r="Y1786" i="1" l="1"/>
  <c r="V1788" i="1"/>
  <c r="W1787" i="1"/>
  <c r="X1785" i="1"/>
  <c r="Z1785" i="1" s="1"/>
  <c r="Y1787" i="1" l="1"/>
  <c r="V1789" i="1"/>
  <c r="W1788" i="1"/>
  <c r="X1786" i="1"/>
  <c r="Z1786" i="1" s="1"/>
  <c r="Y1788" i="1" l="1"/>
  <c r="V1790" i="1"/>
  <c r="W1789" i="1"/>
  <c r="X1787" i="1"/>
  <c r="Z1787" i="1" s="1"/>
  <c r="Y1789" i="1" l="1"/>
  <c r="V1791" i="1"/>
  <c r="W1790" i="1"/>
  <c r="X1788" i="1"/>
  <c r="Z1788" i="1" s="1"/>
  <c r="Y1790" i="1" l="1"/>
  <c r="V1792" i="1"/>
  <c r="W1791" i="1"/>
  <c r="X1789" i="1"/>
  <c r="Z1789" i="1" s="1"/>
  <c r="Y1791" i="1" l="1"/>
  <c r="V1793" i="1"/>
  <c r="W1792" i="1"/>
  <c r="X1790" i="1"/>
  <c r="Z1790" i="1" s="1"/>
  <c r="Y1792" i="1" l="1"/>
  <c r="V1794" i="1"/>
  <c r="W1793" i="1"/>
  <c r="X1791" i="1"/>
  <c r="Z1791" i="1" s="1"/>
  <c r="Y1793" i="1" l="1"/>
  <c r="V1795" i="1"/>
  <c r="W1794" i="1"/>
  <c r="X1792" i="1"/>
  <c r="Z1792" i="1" s="1"/>
  <c r="Y1794" i="1" l="1"/>
  <c r="V1796" i="1"/>
  <c r="W1795" i="1"/>
  <c r="X1793" i="1"/>
  <c r="Z1793" i="1" s="1"/>
  <c r="Y1795" i="1" l="1"/>
  <c r="V1797" i="1"/>
  <c r="W1796" i="1"/>
  <c r="X1794" i="1"/>
  <c r="Z1794" i="1" s="1"/>
  <c r="Y1796" i="1" l="1"/>
  <c r="V1798" i="1"/>
  <c r="W1797" i="1"/>
  <c r="X1795" i="1"/>
  <c r="Z1795" i="1" s="1"/>
  <c r="Y1797" i="1" l="1"/>
  <c r="V1799" i="1"/>
  <c r="W1798" i="1"/>
  <c r="X1796" i="1"/>
  <c r="Z1796" i="1" s="1"/>
  <c r="Y1798" i="1" l="1"/>
  <c r="V1800" i="1"/>
  <c r="W1799" i="1"/>
  <c r="X1797" i="1"/>
  <c r="Z1797" i="1" s="1"/>
  <c r="Y1799" i="1" l="1"/>
  <c r="V1801" i="1"/>
  <c r="W1800" i="1"/>
  <c r="X1798" i="1"/>
  <c r="Z1798" i="1" s="1"/>
  <c r="Y1800" i="1" l="1"/>
  <c r="V1802" i="1"/>
  <c r="W1801" i="1"/>
  <c r="X1799" i="1"/>
  <c r="Z1799" i="1" s="1"/>
  <c r="Y1801" i="1" l="1"/>
  <c r="V1803" i="1"/>
  <c r="W1802" i="1"/>
  <c r="X1800" i="1"/>
  <c r="Z1800" i="1" s="1"/>
  <c r="Y1802" i="1" l="1"/>
  <c r="V1804" i="1"/>
  <c r="W1803" i="1"/>
  <c r="X1801" i="1"/>
  <c r="Z1801" i="1" s="1"/>
  <c r="Y1803" i="1" l="1"/>
  <c r="V1805" i="1"/>
  <c r="W1804" i="1"/>
  <c r="X1802" i="1"/>
  <c r="Z1802" i="1" s="1"/>
  <c r="Y1804" i="1" l="1"/>
  <c r="V1806" i="1"/>
  <c r="W1805" i="1"/>
  <c r="X1803" i="1"/>
  <c r="Z1803" i="1" s="1"/>
  <c r="Y1805" i="1" l="1"/>
  <c r="V1807" i="1"/>
  <c r="W1806" i="1"/>
  <c r="X1804" i="1"/>
  <c r="Z1804" i="1" s="1"/>
  <c r="Y1806" i="1" l="1"/>
  <c r="V1808" i="1"/>
  <c r="W1807" i="1"/>
  <c r="X1805" i="1"/>
  <c r="Z1805" i="1" s="1"/>
  <c r="Y1807" i="1" l="1"/>
  <c r="V1809" i="1"/>
  <c r="W1808" i="1"/>
  <c r="X1806" i="1"/>
  <c r="Z1806" i="1" s="1"/>
  <c r="Y1808" i="1" l="1"/>
  <c r="V1810" i="1"/>
  <c r="W1809" i="1"/>
  <c r="X1807" i="1"/>
  <c r="Z1807" i="1" s="1"/>
  <c r="Y1809" i="1" l="1"/>
  <c r="V1811" i="1"/>
  <c r="W1810" i="1"/>
  <c r="X1808" i="1"/>
  <c r="Z1808" i="1" s="1"/>
  <c r="Y1810" i="1" l="1"/>
  <c r="V1812" i="1"/>
  <c r="W1811" i="1"/>
  <c r="X1809" i="1"/>
  <c r="Z1809" i="1" s="1"/>
  <c r="Y1811" i="1" l="1"/>
  <c r="V1813" i="1"/>
  <c r="W1812" i="1"/>
  <c r="X1810" i="1"/>
  <c r="Z1810" i="1" s="1"/>
  <c r="Y1812" i="1" l="1"/>
  <c r="V1814" i="1"/>
  <c r="W1813" i="1"/>
  <c r="X1811" i="1"/>
  <c r="Z1811" i="1" s="1"/>
  <c r="Y1813" i="1" l="1"/>
  <c r="V1815" i="1"/>
  <c r="W1814" i="1"/>
  <c r="X1812" i="1"/>
  <c r="Z1812" i="1" s="1"/>
  <c r="Y1814" i="1" l="1"/>
  <c r="V1816" i="1"/>
  <c r="W1815" i="1"/>
  <c r="X1813" i="1"/>
  <c r="Z1813" i="1" s="1"/>
  <c r="Y1815" i="1" l="1"/>
  <c r="V1817" i="1"/>
  <c r="W1816" i="1"/>
  <c r="X1814" i="1"/>
  <c r="Z1814" i="1" s="1"/>
  <c r="Y1816" i="1" l="1"/>
  <c r="V1818" i="1"/>
  <c r="W1817" i="1"/>
  <c r="X1815" i="1"/>
  <c r="Z1815" i="1" s="1"/>
  <c r="Y1817" i="1" l="1"/>
  <c r="V1819" i="1"/>
  <c r="W1818" i="1"/>
  <c r="X1816" i="1"/>
  <c r="Z1816" i="1" s="1"/>
  <c r="Y1818" i="1" l="1"/>
  <c r="V1820" i="1"/>
  <c r="W1819" i="1"/>
  <c r="X1817" i="1"/>
  <c r="Z1817" i="1" s="1"/>
  <c r="Y1819" i="1" l="1"/>
  <c r="V1821" i="1"/>
  <c r="W1820" i="1"/>
  <c r="X1818" i="1"/>
  <c r="Z1818" i="1" s="1"/>
  <c r="Y1820" i="1" l="1"/>
  <c r="V1822" i="1"/>
  <c r="W1821" i="1"/>
  <c r="X1819" i="1"/>
  <c r="Z1819" i="1" s="1"/>
  <c r="Y1821" i="1" l="1"/>
  <c r="V1823" i="1"/>
  <c r="W1822" i="1"/>
  <c r="X1820" i="1"/>
  <c r="Z1820" i="1" s="1"/>
  <c r="Y1822" i="1" l="1"/>
  <c r="V1824" i="1"/>
  <c r="W1823" i="1"/>
  <c r="X1821" i="1"/>
  <c r="Z1821" i="1" s="1"/>
  <c r="Y1823" i="1" l="1"/>
  <c r="V1825" i="1"/>
  <c r="W1824" i="1"/>
  <c r="X1822" i="1"/>
  <c r="Z1822" i="1" s="1"/>
  <c r="Y1824" i="1" l="1"/>
  <c r="V1826" i="1"/>
  <c r="W1825" i="1"/>
  <c r="X1823" i="1"/>
  <c r="Z1823" i="1" s="1"/>
  <c r="Y1825" i="1" l="1"/>
  <c r="V1827" i="1"/>
  <c r="W1826" i="1"/>
  <c r="X1824" i="1"/>
  <c r="Z1824" i="1" s="1"/>
  <c r="Y1826" i="1" l="1"/>
  <c r="V1828" i="1"/>
  <c r="W1827" i="1"/>
  <c r="X1825" i="1"/>
  <c r="Z1825" i="1" s="1"/>
  <c r="Y1827" i="1" l="1"/>
  <c r="V1829" i="1"/>
  <c r="W1828" i="1"/>
  <c r="X1826" i="1"/>
  <c r="Z1826" i="1" s="1"/>
  <c r="Y1828" i="1" l="1"/>
  <c r="V1830" i="1"/>
  <c r="W1829" i="1"/>
  <c r="X1827" i="1"/>
  <c r="Z1827" i="1" s="1"/>
  <c r="Y1829" i="1" l="1"/>
  <c r="V1831" i="1"/>
  <c r="W1830" i="1"/>
  <c r="X1828" i="1"/>
  <c r="Z1828" i="1" s="1"/>
  <c r="Y1830" i="1" l="1"/>
  <c r="V1832" i="1"/>
  <c r="W1831" i="1"/>
  <c r="X1829" i="1"/>
  <c r="Z1829" i="1" s="1"/>
  <c r="Y1831" i="1" l="1"/>
  <c r="V1833" i="1"/>
  <c r="W1832" i="1"/>
  <c r="X1830" i="1"/>
  <c r="Z1830" i="1" s="1"/>
  <c r="Y1832" i="1" l="1"/>
  <c r="V1834" i="1"/>
  <c r="W1833" i="1"/>
  <c r="X1831" i="1"/>
  <c r="Z1831" i="1" s="1"/>
  <c r="Y1833" i="1" l="1"/>
  <c r="V1835" i="1"/>
  <c r="W1834" i="1"/>
  <c r="X1832" i="1"/>
  <c r="Z1832" i="1" s="1"/>
  <c r="Y1834" i="1" l="1"/>
  <c r="V1836" i="1"/>
  <c r="W1835" i="1"/>
  <c r="X1833" i="1"/>
  <c r="Z1833" i="1" s="1"/>
  <c r="Y1835" i="1" l="1"/>
  <c r="V1837" i="1"/>
  <c r="W1836" i="1"/>
  <c r="X1834" i="1"/>
  <c r="Z1834" i="1" s="1"/>
  <c r="Y1836" i="1" l="1"/>
  <c r="V1838" i="1"/>
  <c r="W1837" i="1"/>
  <c r="X1835" i="1"/>
  <c r="Z1835" i="1" s="1"/>
  <c r="Y1837" i="1" l="1"/>
  <c r="V1839" i="1"/>
  <c r="W1838" i="1"/>
  <c r="X1836" i="1"/>
  <c r="Z1836" i="1" s="1"/>
  <c r="Y1838" i="1" l="1"/>
  <c r="V1840" i="1"/>
  <c r="W1839" i="1"/>
  <c r="X1837" i="1"/>
  <c r="Z1837" i="1" s="1"/>
  <c r="Y1839" i="1" l="1"/>
  <c r="V1841" i="1"/>
  <c r="W1840" i="1"/>
  <c r="X1838" i="1"/>
  <c r="Z1838" i="1" s="1"/>
  <c r="Y1840" i="1" l="1"/>
  <c r="V1842" i="1"/>
  <c r="W1841" i="1"/>
  <c r="X1839" i="1"/>
  <c r="Z1839" i="1" s="1"/>
  <c r="Y1841" i="1" l="1"/>
  <c r="V1843" i="1"/>
  <c r="W1842" i="1"/>
  <c r="X1840" i="1"/>
  <c r="Z1840" i="1" s="1"/>
  <c r="Y1842" i="1" l="1"/>
  <c r="V1844" i="1"/>
  <c r="W1843" i="1"/>
  <c r="X1841" i="1"/>
  <c r="Z1841" i="1" s="1"/>
  <c r="V1845" i="1" l="1"/>
  <c r="W1844" i="1"/>
  <c r="X1843" i="1" s="1"/>
  <c r="Y1843" i="1"/>
  <c r="X1842" i="1"/>
  <c r="Z1842" i="1" s="1"/>
  <c r="Z1843" i="1" l="1"/>
  <c r="Y1844" i="1"/>
  <c r="V1846" i="1"/>
  <c r="W1845" i="1"/>
  <c r="Y1845" i="1" l="1"/>
  <c r="V1847" i="1"/>
  <c r="W1846" i="1"/>
  <c r="X1844" i="1"/>
  <c r="Z1844" i="1" s="1"/>
  <c r="Y1846" i="1" l="1"/>
  <c r="V1848" i="1"/>
  <c r="W1847" i="1"/>
  <c r="X1845" i="1"/>
  <c r="Z1845" i="1" s="1"/>
  <c r="Y1847" i="1" l="1"/>
  <c r="V1849" i="1"/>
  <c r="W1848" i="1"/>
  <c r="X1846" i="1"/>
  <c r="Z1846" i="1" s="1"/>
  <c r="Y1848" i="1" l="1"/>
  <c r="V1850" i="1"/>
  <c r="W1849" i="1"/>
  <c r="X1847" i="1"/>
  <c r="Z1847" i="1" s="1"/>
  <c r="Y1849" i="1" l="1"/>
  <c r="V1851" i="1"/>
  <c r="W1850" i="1"/>
  <c r="X1848" i="1"/>
  <c r="Z1848" i="1" s="1"/>
  <c r="Y1850" i="1" l="1"/>
  <c r="V1852" i="1"/>
  <c r="W1851" i="1"/>
  <c r="X1849" i="1"/>
  <c r="Z1849" i="1" s="1"/>
  <c r="Y1851" i="1" l="1"/>
  <c r="V1853" i="1"/>
  <c r="W1852" i="1"/>
  <c r="X1850" i="1"/>
  <c r="Z1850" i="1" s="1"/>
  <c r="Y1852" i="1" l="1"/>
  <c r="V1854" i="1"/>
  <c r="W1853" i="1"/>
  <c r="X1851" i="1"/>
  <c r="Z1851" i="1" s="1"/>
  <c r="Y1853" i="1" l="1"/>
  <c r="V1855" i="1"/>
  <c r="W1854" i="1"/>
  <c r="X1852" i="1"/>
  <c r="Z1852" i="1" s="1"/>
  <c r="Y1854" i="1" l="1"/>
  <c r="V1856" i="1"/>
  <c r="W1855" i="1"/>
  <c r="X1853" i="1"/>
  <c r="Z1853" i="1" s="1"/>
  <c r="Y1855" i="1" l="1"/>
  <c r="V1857" i="1"/>
  <c r="W1856" i="1"/>
  <c r="X1854" i="1"/>
  <c r="Z1854" i="1" s="1"/>
  <c r="Y1856" i="1" l="1"/>
  <c r="V1858" i="1"/>
  <c r="W1857" i="1"/>
  <c r="X1855" i="1"/>
  <c r="Z1855" i="1" s="1"/>
  <c r="Y1857" i="1" l="1"/>
  <c r="V1859" i="1"/>
  <c r="W1858" i="1"/>
  <c r="X1856" i="1"/>
  <c r="Z1856" i="1" s="1"/>
  <c r="Y1858" i="1" l="1"/>
  <c r="V1860" i="1"/>
  <c r="W1859" i="1"/>
  <c r="X1857" i="1"/>
  <c r="Z1857" i="1" s="1"/>
  <c r="V1861" i="1" l="1"/>
  <c r="W1860" i="1"/>
  <c r="X1859" i="1" s="1"/>
  <c r="Y1859" i="1"/>
  <c r="X1858" i="1"/>
  <c r="Z1858" i="1" s="1"/>
  <c r="Z1859" i="1" l="1"/>
  <c r="Y1860" i="1"/>
  <c r="V1862" i="1"/>
  <c r="W1861" i="1"/>
  <c r="Y1861" i="1" l="1"/>
  <c r="V1863" i="1"/>
  <c r="W1862" i="1"/>
  <c r="X1860" i="1"/>
  <c r="Z1860" i="1" s="1"/>
  <c r="Y1862" i="1" l="1"/>
  <c r="V1864" i="1"/>
  <c r="W1863" i="1"/>
  <c r="X1861" i="1"/>
  <c r="Z1861" i="1" s="1"/>
  <c r="Y1863" i="1" l="1"/>
  <c r="V1865" i="1"/>
  <c r="W1864" i="1"/>
  <c r="X1862" i="1"/>
  <c r="Z1862" i="1" s="1"/>
  <c r="Y1864" i="1" l="1"/>
  <c r="V1866" i="1"/>
  <c r="W1865" i="1"/>
  <c r="X1863" i="1"/>
  <c r="Z1863" i="1" s="1"/>
  <c r="Y1865" i="1" l="1"/>
  <c r="V1867" i="1"/>
  <c r="W1866" i="1"/>
  <c r="X1864" i="1"/>
  <c r="Z1864" i="1" s="1"/>
  <c r="Y1866" i="1" l="1"/>
  <c r="V1868" i="1"/>
  <c r="W1867" i="1"/>
  <c r="X1865" i="1"/>
  <c r="Z1865" i="1" s="1"/>
  <c r="Y1867" i="1" l="1"/>
  <c r="V1869" i="1"/>
  <c r="W1868" i="1"/>
  <c r="X1866" i="1"/>
  <c r="Z1866" i="1" s="1"/>
  <c r="Y1868" i="1" l="1"/>
  <c r="V1870" i="1"/>
  <c r="W1869" i="1"/>
  <c r="X1867" i="1"/>
  <c r="Z1867" i="1" s="1"/>
  <c r="Y1869" i="1" l="1"/>
  <c r="V1871" i="1"/>
  <c r="W1870" i="1"/>
  <c r="X1868" i="1"/>
  <c r="Z1868" i="1" s="1"/>
  <c r="Y1870" i="1" l="1"/>
  <c r="V1872" i="1"/>
  <c r="W1871" i="1"/>
  <c r="X1869" i="1"/>
  <c r="Z1869" i="1" s="1"/>
  <c r="Y1871" i="1" l="1"/>
  <c r="V1873" i="1"/>
  <c r="W1872" i="1"/>
  <c r="X1870" i="1"/>
  <c r="Z1870" i="1" s="1"/>
  <c r="Y1872" i="1" l="1"/>
  <c r="V1874" i="1"/>
  <c r="W1873" i="1"/>
  <c r="X1871" i="1"/>
  <c r="Z1871" i="1" s="1"/>
  <c r="Y1873" i="1" l="1"/>
  <c r="V1875" i="1"/>
  <c r="W1874" i="1"/>
  <c r="X1872" i="1"/>
  <c r="Z1872" i="1" s="1"/>
  <c r="Y1874" i="1" l="1"/>
  <c r="V1876" i="1"/>
  <c r="W1875" i="1"/>
  <c r="X1873" i="1"/>
  <c r="Z1873" i="1" s="1"/>
  <c r="Y1875" i="1" l="1"/>
  <c r="V1877" i="1"/>
  <c r="W1876" i="1"/>
  <c r="X1874" i="1"/>
  <c r="Z1874" i="1" s="1"/>
  <c r="Y1876" i="1" l="1"/>
  <c r="V1878" i="1"/>
  <c r="W1877" i="1"/>
  <c r="X1875" i="1"/>
  <c r="Z1875" i="1" s="1"/>
  <c r="Y1877" i="1" l="1"/>
  <c r="V1879" i="1"/>
  <c r="W1878" i="1"/>
  <c r="X1876" i="1"/>
  <c r="Z1876" i="1" s="1"/>
  <c r="Y1878" i="1" l="1"/>
  <c r="V1880" i="1"/>
  <c r="W1879" i="1"/>
  <c r="X1877" i="1"/>
  <c r="Z1877" i="1" s="1"/>
  <c r="Y1879" i="1" l="1"/>
  <c r="V1881" i="1"/>
  <c r="W1880" i="1"/>
  <c r="X1878" i="1"/>
  <c r="Z1878" i="1" s="1"/>
  <c r="Y1880" i="1" l="1"/>
  <c r="V1882" i="1"/>
  <c r="W1881" i="1"/>
  <c r="X1879" i="1"/>
  <c r="Z1879" i="1" s="1"/>
  <c r="Y1881" i="1" l="1"/>
  <c r="V1883" i="1"/>
  <c r="W1882" i="1"/>
  <c r="X1880" i="1"/>
  <c r="Z1880" i="1" s="1"/>
  <c r="Y1882" i="1" l="1"/>
  <c r="V1884" i="1"/>
  <c r="W1883" i="1"/>
  <c r="X1881" i="1"/>
  <c r="Z1881" i="1" s="1"/>
  <c r="Y1883" i="1" l="1"/>
  <c r="V1885" i="1"/>
  <c r="W1884" i="1"/>
  <c r="X1882" i="1"/>
  <c r="Z1882" i="1" s="1"/>
  <c r="Y1884" i="1" l="1"/>
  <c r="V1886" i="1"/>
  <c r="W1885" i="1"/>
  <c r="X1883" i="1"/>
  <c r="Z1883" i="1" s="1"/>
  <c r="Y1885" i="1" l="1"/>
  <c r="V1887" i="1"/>
  <c r="W1886" i="1"/>
  <c r="X1884" i="1"/>
  <c r="Z1884" i="1" s="1"/>
  <c r="Y1886" i="1" l="1"/>
  <c r="V1888" i="1"/>
  <c r="W1887" i="1"/>
  <c r="X1885" i="1"/>
  <c r="Z1885" i="1" s="1"/>
  <c r="Y1887" i="1" l="1"/>
  <c r="V1889" i="1"/>
  <c r="W1888" i="1"/>
  <c r="X1886" i="1"/>
  <c r="Z1886" i="1" s="1"/>
  <c r="Y1888" i="1" l="1"/>
  <c r="V1890" i="1"/>
  <c r="W1889" i="1"/>
  <c r="X1887" i="1"/>
  <c r="Z1887" i="1" s="1"/>
  <c r="Y1889" i="1" l="1"/>
  <c r="V1891" i="1"/>
  <c r="W1890" i="1"/>
  <c r="X1888" i="1"/>
  <c r="Z1888" i="1" s="1"/>
  <c r="Y1890" i="1" l="1"/>
  <c r="V1892" i="1"/>
  <c r="W1891" i="1"/>
  <c r="X1889" i="1"/>
  <c r="Z1889" i="1" s="1"/>
  <c r="Y1891" i="1" l="1"/>
  <c r="V1893" i="1"/>
  <c r="W1892" i="1"/>
  <c r="X1890" i="1"/>
  <c r="Z1890" i="1" s="1"/>
  <c r="Y1892" i="1" l="1"/>
  <c r="V1894" i="1"/>
  <c r="W1893" i="1"/>
  <c r="X1891" i="1"/>
  <c r="Z1891" i="1" s="1"/>
  <c r="Y1893" i="1" l="1"/>
  <c r="V1895" i="1"/>
  <c r="W1894" i="1"/>
  <c r="X1892" i="1"/>
  <c r="Z1892" i="1" s="1"/>
  <c r="Y1894" i="1" l="1"/>
  <c r="V1896" i="1"/>
  <c r="W1895" i="1"/>
  <c r="X1893" i="1"/>
  <c r="Z1893" i="1" s="1"/>
  <c r="Y1895" i="1" l="1"/>
  <c r="V1897" i="1"/>
  <c r="W1896" i="1"/>
  <c r="X1894" i="1"/>
  <c r="Z1894" i="1" s="1"/>
  <c r="Y1896" i="1" l="1"/>
  <c r="V1898" i="1"/>
  <c r="W1897" i="1"/>
  <c r="X1895" i="1"/>
  <c r="Z1895" i="1" s="1"/>
  <c r="Y1897" i="1" l="1"/>
  <c r="V1899" i="1"/>
  <c r="W1898" i="1"/>
  <c r="X1896" i="1"/>
  <c r="Z1896" i="1" s="1"/>
  <c r="Y1898" i="1" l="1"/>
  <c r="V1900" i="1"/>
  <c r="W1899" i="1"/>
  <c r="X1897" i="1"/>
  <c r="Z1897" i="1" s="1"/>
  <c r="Y1899" i="1" l="1"/>
  <c r="V1901" i="1"/>
  <c r="W1900" i="1"/>
  <c r="X1898" i="1"/>
  <c r="Z1898" i="1" s="1"/>
  <c r="Y1900" i="1" l="1"/>
  <c r="V1902" i="1"/>
  <c r="W1901" i="1"/>
  <c r="X1899" i="1"/>
  <c r="Z1899" i="1" s="1"/>
  <c r="Y1901" i="1" l="1"/>
  <c r="V1903" i="1"/>
  <c r="W1902" i="1"/>
  <c r="X1900" i="1"/>
  <c r="Z1900" i="1" s="1"/>
  <c r="Y1902" i="1" l="1"/>
  <c r="V1904" i="1"/>
  <c r="W1903" i="1"/>
  <c r="X1901" i="1"/>
  <c r="Z1901" i="1" s="1"/>
  <c r="Y1903" i="1" l="1"/>
  <c r="V1905" i="1"/>
  <c r="W1904" i="1"/>
  <c r="X1902" i="1"/>
  <c r="Z1902" i="1" s="1"/>
  <c r="Y1904" i="1" l="1"/>
  <c r="V1906" i="1"/>
  <c r="W1905" i="1"/>
  <c r="X1903" i="1"/>
  <c r="Z1903" i="1" s="1"/>
  <c r="Y1905" i="1" l="1"/>
  <c r="V1907" i="1"/>
  <c r="W1906" i="1"/>
  <c r="X1904" i="1"/>
  <c r="Z1904" i="1" s="1"/>
  <c r="Y1906" i="1" l="1"/>
  <c r="V1908" i="1"/>
  <c r="W1907" i="1"/>
  <c r="X1905" i="1"/>
  <c r="Z1905" i="1" s="1"/>
  <c r="Y1907" i="1" l="1"/>
  <c r="V1909" i="1"/>
  <c r="W1908" i="1"/>
  <c r="X1906" i="1"/>
  <c r="Z1906" i="1" s="1"/>
  <c r="Y1908" i="1" l="1"/>
  <c r="V1910" i="1"/>
  <c r="W1909" i="1"/>
  <c r="X1907" i="1"/>
  <c r="Z1907" i="1" s="1"/>
  <c r="Y1909" i="1" l="1"/>
  <c r="V1911" i="1"/>
  <c r="W1910" i="1"/>
  <c r="X1908" i="1"/>
  <c r="Z1908" i="1" s="1"/>
  <c r="Y1910" i="1" l="1"/>
  <c r="V1912" i="1"/>
  <c r="W1911" i="1"/>
  <c r="X1909" i="1"/>
  <c r="Z1909" i="1" s="1"/>
  <c r="Y1911" i="1" l="1"/>
  <c r="V1913" i="1"/>
  <c r="W1912" i="1"/>
  <c r="X1910" i="1"/>
  <c r="Z1910" i="1" s="1"/>
  <c r="Y1912" i="1" l="1"/>
  <c r="V1914" i="1"/>
  <c r="W1913" i="1"/>
  <c r="X1911" i="1"/>
  <c r="Z1911" i="1" s="1"/>
  <c r="Y1913" i="1" l="1"/>
  <c r="V1915" i="1"/>
  <c r="W1914" i="1"/>
  <c r="X1912" i="1"/>
  <c r="Z1912" i="1" s="1"/>
  <c r="Y1914" i="1" l="1"/>
  <c r="V1916" i="1"/>
  <c r="W1915" i="1"/>
  <c r="X1913" i="1"/>
  <c r="Z1913" i="1" s="1"/>
  <c r="Y1915" i="1" l="1"/>
  <c r="V1917" i="1"/>
  <c r="W1916" i="1"/>
  <c r="X1914" i="1"/>
  <c r="Z1914" i="1" s="1"/>
  <c r="Y1916" i="1" l="1"/>
  <c r="V1918" i="1"/>
  <c r="W1917" i="1"/>
  <c r="X1915" i="1"/>
  <c r="Z1915" i="1" s="1"/>
  <c r="Y1917" i="1" l="1"/>
  <c r="V1919" i="1"/>
  <c r="W1918" i="1"/>
  <c r="X1916" i="1"/>
  <c r="Z1916" i="1" s="1"/>
  <c r="Y1918" i="1" l="1"/>
  <c r="V1920" i="1"/>
  <c r="W1919" i="1"/>
  <c r="X1917" i="1"/>
  <c r="Z1917" i="1" s="1"/>
  <c r="Y1919" i="1" l="1"/>
  <c r="V1921" i="1"/>
  <c r="W1920" i="1"/>
  <c r="X1918" i="1"/>
  <c r="Z1918" i="1" s="1"/>
  <c r="Y1920" i="1" l="1"/>
  <c r="V1922" i="1"/>
  <c r="W1921" i="1"/>
  <c r="X1919" i="1"/>
  <c r="Z1919" i="1" s="1"/>
  <c r="Y1921" i="1" l="1"/>
  <c r="V1923" i="1"/>
  <c r="W1922" i="1"/>
  <c r="X1920" i="1"/>
  <c r="Z1920" i="1" s="1"/>
  <c r="Y1922" i="1" l="1"/>
  <c r="V1924" i="1"/>
  <c r="W1923" i="1"/>
  <c r="X1921" i="1"/>
  <c r="Z1921" i="1" s="1"/>
  <c r="Y1923" i="1" l="1"/>
  <c r="V1925" i="1"/>
  <c r="W1924" i="1"/>
  <c r="X1922" i="1"/>
  <c r="Z1922" i="1" s="1"/>
  <c r="Y1924" i="1" l="1"/>
  <c r="V1926" i="1"/>
  <c r="W1925" i="1"/>
  <c r="X1923" i="1"/>
  <c r="Z1923" i="1" s="1"/>
  <c r="Y1925" i="1" l="1"/>
  <c r="V1927" i="1"/>
  <c r="W1926" i="1"/>
  <c r="X1924" i="1"/>
  <c r="Z1924" i="1" s="1"/>
  <c r="Y1926" i="1" l="1"/>
  <c r="V1928" i="1"/>
  <c r="W1927" i="1"/>
  <c r="X1925" i="1"/>
  <c r="Z1925" i="1" s="1"/>
  <c r="Y1927" i="1" l="1"/>
  <c r="V1929" i="1"/>
  <c r="W1928" i="1"/>
  <c r="X1926" i="1"/>
  <c r="Z1926" i="1" s="1"/>
  <c r="Y1928" i="1" l="1"/>
  <c r="V1930" i="1"/>
  <c r="W1929" i="1"/>
  <c r="X1927" i="1"/>
  <c r="Z1927" i="1" s="1"/>
  <c r="Y1929" i="1" l="1"/>
  <c r="V1931" i="1"/>
  <c r="W1930" i="1"/>
  <c r="X1928" i="1"/>
  <c r="Z1928" i="1" s="1"/>
  <c r="Y1930" i="1" l="1"/>
  <c r="V1932" i="1"/>
  <c r="W1931" i="1"/>
  <c r="X1929" i="1"/>
  <c r="Z1929" i="1" s="1"/>
  <c r="Y1931" i="1" l="1"/>
  <c r="V1933" i="1"/>
  <c r="W1932" i="1"/>
  <c r="X1930" i="1"/>
  <c r="Z1930" i="1" s="1"/>
  <c r="Y1932" i="1" l="1"/>
  <c r="V1934" i="1"/>
  <c r="W1933" i="1"/>
  <c r="X1931" i="1"/>
  <c r="Z1931" i="1" s="1"/>
  <c r="Y1933" i="1" l="1"/>
  <c r="V1935" i="1"/>
  <c r="W1934" i="1"/>
  <c r="X1932" i="1"/>
  <c r="Z1932" i="1" s="1"/>
  <c r="Y1934" i="1" l="1"/>
  <c r="V1936" i="1"/>
  <c r="W1935" i="1"/>
  <c r="X1933" i="1"/>
  <c r="Z1933" i="1" s="1"/>
  <c r="Y1935" i="1" l="1"/>
  <c r="V1937" i="1"/>
  <c r="W1936" i="1"/>
  <c r="X1934" i="1"/>
  <c r="Z1934" i="1" s="1"/>
  <c r="Y1936" i="1" l="1"/>
  <c r="V1938" i="1"/>
  <c r="W1937" i="1"/>
  <c r="X1935" i="1"/>
  <c r="Z1935" i="1" s="1"/>
  <c r="Y1937" i="1" l="1"/>
  <c r="V1939" i="1"/>
  <c r="W1938" i="1"/>
  <c r="X1936" i="1"/>
  <c r="Z1936" i="1" s="1"/>
  <c r="Y1938" i="1" l="1"/>
  <c r="V1940" i="1"/>
  <c r="W1939" i="1"/>
  <c r="X1937" i="1"/>
  <c r="Z1937" i="1" s="1"/>
  <c r="Y1939" i="1" l="1"/>
  <c r="V1941" i="1"/>
  <c r="W1940" i="1"/>
  <c r="X1938" i="1"/>
  <c r="Z1938" i="1" s="1"/>
  <c r="Y1940" i="1" l="1"/>
  <c r="V1942" i="1"/>
  <c r="W1941" i="1"/>
  <c r="X1939" i="1"/>
  <c r="Z1939" i="1" s="1"/>
  <c r="Y1941" i="1" l="1"/>
  <c r="V1943" i="1"/>
  <c r="W1942" i="1"/>
  <c r="X1940" i="1"/>
  <c r="Z1940" i="1" s="1"/>
  <c r="Y1942" i="1" l="1"/>
  <c r="V1944" i="1"/>
  <c r="W1943" i="1"/>
  <c r="X1941" i="1"/>
  <c r="Z1941" i="1" s="1"/>
  <c r="Y1943" i="1" l="1"/>
  <c r="V1945" i="1"/>
  <c r="W1944" i="1"/>
  <c r="X1942" i="1"/>
  <c r="Z1942" i="1" s="1"/>
  <c r="Y1944" i="1" l="1"/>
  <c r="V1946" i="1"/>
  <c r="W1945" i="1"/>
  <c r="X1943" i="1"/>
  <c r="Z1943" i="1" s="1"/>
  <c r="Y1945" i="1" l="1"/>
  <c r="V1947" i="1"/>
  <c r="W1946" i="1"/>
  <c r="X1944" i="1"/>
  <c r="Z1944" i="1" s="1"/>
  <c r="Y1946" i="1" l="1"/>
  <c r="V1948" i="1"/>
  <c r="W1947" i="1"/>
  <c r="X1945" i="1"/>
  <c r="Z1945" i="1" s="1"/>
  <c r="Y1947" i="1" l="1"/>
  <c r="V1949" i="1"/>
  <c r="W1948" i="1"/>
  <c r="X1946" i="1"/>
  <c r="Z1946" i="1" s="1"/>
  <c r="Y1948" i="1" l="1"/>
  <c r="V1950" i="1"/>
  <c r="W1949" i="1"/>
  <c r="X1947" i="1"/>
  <c r="Z1947" i="1" s="1"/>
  <c r="Y1949" i="1" l="1"/>
  <c r="V1951" i="1"/>
  <c r="W1950" i="1"/>
  <c r="X1948" i="1"/>
  <c r="Z1948" i="1" s="1"/>
  <c r="Y1950" i="1" l="1"/>
  <c r="V1952" i="1"/>
  <c r="W1951" i="1"/>
  <c r="X1949" i="1"/>
  <c r="Z1949" i="1" s="1"/>
  <c r="Y1951" i="1" l="1"/>
  <c r="V1953" i="1"/>
  <c r="W1952" i="1"/>
  <c r="X1950" i="1"/>
  <c r="Z1950" i="1" s="1"/>
  <c r="Y1952" i="1" l="1"/>
  <c r="V1954" i="1"/>
  <c r="W1953" i="1"/>
  <c r="X1951" i="1"/>
  <c r="Z1951" i="1" s="1"/>
  <c r="Y1953" i="1" l="1"/>
  <c r="V1955" i="1"/>
  <c r="W1954" i="1"/>
  <c r="X1952" i="1"/>
  <c r="Z1952" i="1" s="1"/>
  <c r="Y1954" i="1" l="1"/>
  <c r="V1956" i="1"/>
  <c r="W1955" i="1"/>
  <c r="X1953" i="1"/>
  <c r="Z1953" i="1" s="1"/>
  <c r="Y1955" i="1" l="1"/>
  <c r="V1957" i="1"/>
  <c r="W1956" i="1"/>
  <c r="X1954" i="1"/>
  <c r="Z1954" i="1" s="1"/>
  <c r="Y1956" i="1" l="1"/>
  <c r="V1958" i="1"/>
  <c r="W1957" i="1"/>
  <c r="X1955" i="1"/>
  <c r="Z1955" i="1" s="1"/>
  <c r="Y1957" i="1" l="1"/>
  <c r="V1959" i="1"/>
  <c r="W1958" i="1"/>
  <c r="X1956" i="1"/>
  <c r="Z1956" i="1" s="1"/>
  <c r="Y1958" i="1" l="1"/>
  <c r="V1960" i="1"/>
  <c r="W1959" i="1"/>
  <c r="X1957" i="1"/>
  <c r="Z1957" i="1" s="1"/>
  <c r="Y1959" i="1" l="1"/>
  <c r="V1961" i="1"/>
  <c r="W1960" i="1"/>
  <c r="X1958" i="1"/>
  <c r="Z1958" i="1" s="1"/>
  <c r="Y1960" i="1" l="1"/>
  <c r="V1962" i="1"/>
  <c r="W1961" i="1"/>
  <c r="X1959" i="1"/>
  <c r="Z1959" i="1" s="1"/>
  <c r="Y1961" i="1" l="1"/>
  <c r="V1963" i="1"/>
  <c r="W1962" i="1"/>
  <c r="X1960" i="1"/>
  <c r="Z1960" i="1" s="1"/>
  <c r="Y1962" i="1" l="1"/>
  <c r="V1964" i="1"/>
  <c r="W1963" i="1"/>
  <c r="X1961" i="1"/>
  <c r="Z1961" i="1" s="1"/>
  <c r="Y1963" i="1" l="1"/>
  <c r="V1965" i="1"/>
  <c r="W1964" i="1"/>
  <c r="X1962" i="1"/>
  <c r="Z1962" i="1" s="1"/>
  <c r="Y1964" i="1" l="1"/>
  <c r="V1966" i="1"/>
  <c r="W1965" i="1"/>
  <c r="X1963" i="1"/>
  <c r="Z1963" i="1" s="1"/>
  <c r="Y1965" i="1" l="1"/>
  <c r="V1967" i="1"/>
  <c r="W1966" i="1"/>
  <c r="X1964" i="1"/>
  <c r="Z1964" i="1" s="1"/>
  <c r="Y1966" i="1" l="1"/>
  <c r="V1968" i="1"/>
  <c r="W1967" i="1"/>
  <c r="X1965" i="1"/>
  <c r="Z1965" i="1" s="1"/>
  <c r="Y1967" i="1" l="1"/>
  <c r="V1969" i="1"/>
  <c r="W1968" i="1"/>
  <c r="X1966" i="1"/>
  <c r="Z1966" i="1" s="1"/>
  <c r="Y1968" i="1" l="1"/>
  <c r="V1970" i="1"/>
  <c r="W1969" i="1"/>
  <c r="X1967" i="1"/>
  <c r="Z1967" i="1" s="1"/>
  <c r="Y1969" i="1" l="1"/>
  <c r="V1971" i="1"/>
  <c r="W1970" i="1"/>
  <c r="X1968" i="1"/>
  <c r="Z1968" i="1" s="1"/>
  <c r="Y1970" i="1" l="1"/>
  <c r="V1972" i="1"/>
  <c r="W1971" i="1"/>
  <c r="X1969" i="1"/>
  <c r="Z1969" i="1" s="1"/>
  <c r="Y1971" i="1" l="1"/>
  <c r="V1973" i="1"/>
  <c r="W1972" i="1"/>
  <c r="X1970" i="1"/>
  <c r="Z1970" i="1" s="1"/>
  <c r="Y1972" i="1" l="1"/>
  <c r="V1974" i="1"/>
  <c r="W1973" i="1"/>
  <c r="X1971" i="1"/>
  <c r="Z1971" i="1" s="1"/>
  <c r="Y1973" i="1" l="1"/>
  <c r="V1975" i="1"/>
  <c r="W1974" i="1"/>
  <c r="X1972" i="1"/>
  <c r="Z1972" i="1" s="1"/>
  <c r="Y1974" i="1" l="1"/>
  <c r="V1976" i="1"/>
  <c r="W1975" i="1"/>
  <c r="X1973" i="1"/>
  <c r="Z1973" i="1" s="1"/>
  <c r="Y1975" i="1" l="1"/>
  <c r="V1977" i="1"/>
  <c r="W1976" i="1"/>
  <c r="X1974" i="1"/>
  <c r="Z1974" i="1" s="1"/>
  <c r="Y1976" i="1" l="1"/>
  <c r="V1978" i="1"/>
  <c r="W1977" i="1"/>
  <c r="X1975" i="1"/>
  <c r="Z1975" i="1" s="1"/>
  <c r="Y1977" i="1" l="1"/>
  <c r="V1979" i="1"/>
  <c r="W1978" i="1"/>
  <c r="X1976" i="1"/>
  <c r="Z1976" i="1" s="1"/>
  <c r="Y1978" i="1" l="1"/>
  <c r="V1980" i="1"/>
  <c r="W1979" i="1"/>
  <c r="X1977" i="1"/>
  <c r="Z1977" i="1" s="1"/>
  <c r="Y1979" i="1" l="1"/>
  <c r="V1981" i="1"/>
  <c r="W1980" i="1"/>
  <c r="X1978" i="1"/>
  <c r="Z1978" i="1" s="1"/>
  <c r="Y1980" i="1" l="1"/>
  <c r="V1982" i="1"/>
  <c r="W1981" i="1"/>
  <c r="X1979" i="1"/>
  <c r="Z1979" i="1" s="1"/>
  <c r="Y1981" i="1" l="1"/>
  <c r="V1983" i="1"/>
  <c r="W1982" i="1"/>
  <c r="X1980" i="1"/>
  <c r="Z1980" i="1" s="1"/>
  <c r="Y1982" i="1" l="1"/>
  <c r="V1984" i="1"/>
  <c r="W1983" i="1"/>
  <c r="X1981" i="1"/>
  <c r="Z1981" i="1" s="1"/>
  <c r="Y1983" i="1" l="1"/>
  <c r="V1985" i="1"/>
  <c r="W1984" i="1"/>
  <c r="X1982" i="1"/>
  <c r="Z1982" i="1" s="1"/>
  <c r="Y1984" i="1" l="1"/>
  <c r="V1986" i="1"/>
  <c r="W1985" i="1"/>
  <c r="X1983" i="1"/>
  <c r="Z1983" i="1" s="1"/>
  <c r="Y1985" i="1" l="1"/>
  <c r="V1987" i="1"/>
  <c r="W1986" i="1"/>
  <c r="X1984" i="1"/>
  <c r="Z1984" i="1" s="1"/>
  <c r="Y1986" i="1" l="1"/>
  <c r="V1988" i="1"/>
  <c r="W1987" i="1"/>
  <c r="X1985" i="1"/>
  <c r="Z1985" i="1" s="1"/>
  <c r="Y1987" i="1" l="1"/>
  <c r="V1989" i="1"/>
  <c r="W1988" i="1"/>
  <c r="X1986" i="1"/>
  <c r="Z1986" i="1" s="1"/>
  <c r="Y1988" i="1" l="1"/>
  <c r="V1990" i="1"/>
  <c r="W1989" i="1"/>
  <c r="X1987" i="1"/>
  <c r="Z1987" i="1" s="1"/>
  <c r="Y1989" i="1" l="1"/>
  <c r="V1991" i="1"/>
  <c r="W1990" i="1"/>
  <c r="X1988" i="1"/>
  <c r="Z1988" i="1" s="1"/>
  <c r="Y1990" i="1" l="1"/>
  <c r="V1992" i="1"/>
  <c r="W1991" i="1"/>
  <c r="X1989" i="1"/>
  <c r="Z1989" i="1" s="1"/>
  <c r="Y1991" i="1" l="1"/>
  <c r="V1993" i="1"/>
  <c r="W1992" i="1"/>
  <c r="X1990" i="1"/>
  <c r="Z1990" i="1" s="1"/>
  <c r="Y1992" i="1" l="1"/>
  <c r="V1994" i="1"/>
  <c r="W1993" i="1"/>
  <c r="X1991" i="1"/>
  <c r="Z1991" i="1" s="1"/>
  <c r="Y1993" i="1" l="1"/>
  <c r="V1995" i="1"/>
  <c r="W1994" i="1"/>
  <c r="X1992" i="1"/>
  <c r="Z1992" i="1" s="1"/>
  <c r="Y1994" i="1" l="1"/>
  <c r="V1996" i="1"/>
  <c r="W1995" i="1"/>
  <c r="X1993" i="1"/>
  <c r="Z1993" i="1" s="1"/>
  <c r="Y1995" i="1" l="1"/>
  <c r="V1997" i="1"/>
  <c r="W1996" i="1"/>
  <c r="X1994" i="1"/>
  <c r="Z1994" i="1" s="1"/>
  <c r="Y1996" i="1" l="1"/>
  <c r="V1998" i="1"/>
  <c r="W1997" i="1"/>
  <c r="X1995" i="1"/>
  <c r="Z1995" i="1" s="1"/>
  <c r="Y1997" i="1" l="1"/>
  <c r="V1999" i="1"/>
  <c r="W1998" i="1"/>
  <c r="X1996" i="1"/>
  <c r="Z1996" i="1" s="1"/>
  <c r="Y1998" i="1" l="1"/>
  <c r="V2000" i="1"/>
  <c r="W1999" i="1"/>
  <c r="X1997" i="1"/>
  <c r="Z1997" i="1" s="1"/>
  <c r="Y1999" i="1" l="1"/>
  <c r="V2001" i="1"/>
  <c r="W2000" i="1"/>
  <c r="X1998" i="1"/>
  <c r="Z1998" i="1" s="1"/>
  <c r="Y2000" i="1" l="1"/>
  <c r="V2002" i="1"/>
  <c r="W2001" i="1"/>
  <c r="X1999" i="1"/>
  <c r="Z1999" i="1" s="1"/>
  <c r="Y2001" i="1" l="1"/>
  <c r="V2003" i="1"/>
  <c r="W2002" i="1"/>
  <c r="X2000" i="1"/>
  <c r="Z2000" i="1" s="1"/>
  <c r="Y2002" i="1" l="1"/>
  <c r="V2004" i="1"/>
  <c r="W2003" i="1"/>
  <c r="X2001" i="1"/>
  <c r="Z2001" i="1" s="1"/>
  <c r="Y2003" i="1" l="1"/>
  <c r="V2005" i="1"/>
  <c r="W2004" i="1"/>
  <c r="X2002" i="1"/>
  <c r="Z2002" i="1" s="1"/>
  <c r="Y2004" i="1" l="1"/>
  <c r="V2006" i="1"/>
  <c r="W2005" i="1"/>
  <c r="X2003" i="1"/>
  <c r="Z2003" i="1" s="1"/>
  <c r="Y2005" i="1" l="1"/>
  <c r="V2007" i="1"/>
  <c r="W2006" i="1"/>
  <c r="X2004" i="1"/>
  <c r="Z2004" i="1" s="1"/>
  <c r="Y2006" i="1" l="1"/>
  <c r="V2008" i="1"/>
  <c r="W2007" i="1"/>
  <c r="X2005" i="1"/>
  <c r="Z2005" i="1" s="1"/>
  <c r="Y2007" i="1" l="1"/>
  <c r="V2009" i="1"/>
  <c r="W2008" i="1"/>
  <c r="X2006" i="1"/>
  <c r="Z2006" i="1" s="1"/>
  <c r="Y2008" i="1" l="1"/>
  <c r="V2010" i="1"/>
  <c r="W2009" i="1"/>
  <c r="X2007" i="1"/>
  <c r="Z2007" i="1" s="1"/>
  <c r="Y2009" i="1" l="1"/>
  <c r="V2011" i="1"/>
  <c r="W2010" i="1"/>
  <c r="X2008" i="1"/>
  <c r="Z2008" i="1" s="1"/>
  <c r="Y2010" i="1" l="1"/>
  <c r="V2012" i="1"/>
  <c r="W2011" i="1"/>
  <c r="X2009" i="1"/>
  <c r="Z2009" i="1" s="1"/>
  <c r="Y2011" i="1" l="1"/>
  <c r="V2013" i="1"/>
  <c r="W2012" i="1"/>
  <c r="X2010" i="1"/>
  <c r="Z2010" i="1" s="1"/>
  <c r="Y2012" i="1" l="1"/>
  <c r="V2014" i="1"/>
  <c r="W2013" i="1"/>
  <c r="X2011" i="1"/>
  <c r="Z2011" i="1" s="1"/>
  <c r="Y2013" i="1" l="1"/>
  <c r="V2015" i="1"/>
  <c r="W2014" i="1"/>
  <c r="X2012" i="1"/>
  <c r="Z2012" i="1" s="1"/>
  <c r="Y2014" i="1" l="1"/>
  <c r="V2016" i="1"/>
  <c r="W2015" i="1"/>
  <c r="X2013" i="1"/>
  <c r="Z2013" i="1" s="1"/>
  <c r="Y2015" i="1" l="1"/>
  <c r="V2017" i="1"/>
  <c r="W2016" i="1"/>
  <c r="X2014" i="1"/>
  <c r="Z2014" i="1" s="1"/>
  <c r="Y2016" i="1" l="1"/>
  <c r="V2018" i="1"/>
  <c r="W2017" i="1"/>
  <c r="X2015" i="1"/>
  <c r="Z2015" i="1" s="1"/>
  <c r="Y2017" i="1" l="1"/>
  <c r="V2019" i="1"/>
  <c r="W2018" i="1"/>
  <c r="X2016" i="1"/>
  <c r="Z2016" i="1" s="1"/>
  <c r="Y2018" i="1" l="1"/>
  <c r="V2020" i="1"/>
  <c r="W2019" i="1"/>
  <c r="X2017" i="1"/>
  <c r="Z2017" i="1" s="1"/>
  <c r="Y2019" i="1" l="1"/>
  <c r="V2021" i="1"/>
  <c r="W2020" i="1"/>
  <c r="X2018" i="1"/>
  <c r="Z2018" i="1" s="1"/>
  <c r="Y2020" i="1" l="1"/>
  <c r="V2022" i="1"/>
  <c r="W2021" i="1"/>
  <c r="X2019" i="1"/>
  <c r="Z2019" i="1" s="1"/>
  <c r="Y2021" i="1" l="1"/>
  <c r="V2023" i="1"/>
  <c r="W2022" i="1"/>
  <c r="X2020" i="1"/>
  <c r="Z2020" i="1" s="1"/>
  <c r="Y2022" i="1" l="1"/>
  <c r="V2024" i="1"/>
  <c r="W2023" i="1"/>
  <c r="X2021" i="1"/>
  <c r="Z2021" i="1" s="1"/>
  <c r="Y2023" i="1" l="1"/>
  <c r="V2025" i="1"/>
  <c r="W2024" i="1"/>
  <c r="X2022" i="1"/>
  <c r="Z2022" i="1" s="1"/>
  <c r="Y2024" i="1" l="1"/>
  <c r="V2026" i="1"/>
  <c r="W2025" i="1"/>
  <c r="X2023" i="1"/>
  <c r="Z2023" i="1" s="1"/>
  <c r="Y2025" i="1" l="1"/>
  <c r="V2027" i="1"/>
  <c r="W2026" i="1"/>
  <c r="X2024" i="1"/>
  <c r="Z2024" i="1" s="1"/>
  <c r="Y2026" i="1" l="1"/>
  <c r="V2028" i="1"/>
  <c r="W2027" i="1"/>
  <c r="X2025" i="1"/>
  <c r="Z2025" i="1" s="1"/>
  <c r="Y2027" i="1" l="1"/>
  <c r="V2029" i="1"/>
  <c r="W2028" i="1"/>
  <c r="X2026" i="1"/>
  <c r="Z2026" i="1" s="1"/>
  <c r="Y2028" i="1" l="1"/>
  <c r="V2030" i="1"/>
  <c r="W2029" i="1"/>
  <c r="X2027" i="1"/>
  <c r="Z2027" i="1" s="1"/>
  <c r="Y2029" i="1" l="1"/>
  <c r="V2031" i="1"/>
  <c r="W2030" i="1"/>
  <c r="X2028" i="1"/>
  <c r="Z2028" i="1" s="1"/>
  <c r="Y2030" i="1" l="1"/>
  <c r="V2032" i="1"/>
  <c r="W2031" i="1"/>
  <c r="X2029" i="1"/>
  <c r="Z2029" i="1" s="1"/>
  <c r="Y2031" i="1" l="1"/>
  <c r="V2033" i="1"/>
  <c r="W2032" i="1"/>
  <c r="X2030" i="1"/>
  <c r="Z2030" i="1" s="1"/>
  <c r="Y2032" i="1" l="1"/>
  <c r="V2034" i="1"/>
  <c r="W2033" i="1"/>
  <c r="X2031" i="1"/>
  <c r="Z2031" i="1" s="1"/>
  <c r="Y2033" i="1" l="1"/>
  <c r="V2035" i="1"/>
  <c r="W2034" i="1"/>
  <c r="X2032" i="1"/>
  <c r="Z2032" i="1" s="1"/>
  <c r="Y2034" i="1" l="1"/>
  <c r="V2036" i="1"/>
  <c r="W2035" i="1"/>
  <c r="X2033" i="1"/>
  <c r="Z2033" i="1" s="1"/>
  <c r="Y2035" i="1" l="1"/>
  <c r="V2037" i="1"/>
  <c r="W2036" i="1"/>
  <c r="X2034" i="1"/>
  <c r="Z2034" i="1" s="1"/>
  <c r="Y2036" i="1" l="1"/>
  <c r="V2038" i="1"/>
  <c r="W2037" i="1"/>
  <c r="X2035" i="1"/>
  <c r="Z2035" i="1" s="1"/>
  <c r="Y2037" i="1" l="1"/>
  <c r="V2039" i="1"/>
  <c r="W2038" i="1"/>
  <c r="X2036" i="1"/>
  <c r="Z2036" i="1" s="1"/>
  <c r="Y2038" i="1" l="1"/>
  <c r="V2040" i="1"/>
  <c r="W2039" i="1"/>
  <c r="X2037" i="1"/>
  <c r="Z2037" i="1" s="1"/>
  <c r="Y2039" i="1" l="1"/>
  <c r="V2041" i="1"/>
  <c r="W2040" i="1"/>
  <c r="X2038" i="1"/>
  <c r="Z2038" i="1" s="1"/>
  <c r="Y2040" i="1" l="1"/>
  <c r="V2042" i="1"/>
  <c r="W2041" i="1"/>
  <c r="X2039" i="1"/>
  <c r="Z2039" i="1" s="1"/>
  <c r="Y2041" i="1" l="1"/>
  <c r="V2043" i="1"/>
  <c r="W2042" i="1"/>
  <c r="X2040" i="1"/>
  <c r="Z2040" i="1" s="1"/>
  <c r="Y2042" i="1" l="1"/>
  <c r="V2044" i="1"/>
  <c r="W2043" i="1"/>
  <c r="X2041" i="1"/>
  <c r="Z2041" i="1" s="1"/>
  <c r="Y2043" i="1" l="1"/>
  <c r="V2045" i="1"/>
  <c r="W2044" i="1"/>
  <c r="X2042" i="1"/>
  <c r="Z2042" i="1" s="1"/>
  <c r="Y2044" i="1" l="1"/>
  <c r="V2046" i="1"/>
  <c r="W2045" i="1"/>
  <c r="X2043" i="1"/>
  <c r="Z2043" i="1" s="1"/>
  <c r="Y2045" i="1" l="1"/>
  <c r="V2047" i="1"/>
  <c r="W2046" i="1"/>
  <c r="X2044" i="1"/>
  <c r="Z2044" i="1" s="1"/>
  <c r="Y2046" i="1" l="1"/>
  <c r="V2048" i="1"/>
  <c r="W2047" i="1"/>
  <c r="X2045" i="1"/>
  <c r="Z2045" i="1" s="1"/>
  <c r="Y2047" i="1" l="1"/>
  <c r="V2049" i="1"/>
  <c r="W2048" i="1"/>
  <c r="X2046" i="1"/>
  <c r="Z2046" i="1" s="1"/>
  <c r="Y2048" i="1" l="1"/>
  <c r="V2050" i="1"/>
  <c r="W2049" i="1"/>
  <c r="X2047" i="1"/>
  <c r="Z2047" i="1" s="1"/>
  <c r="Y2049" i="1" l="1"/>
  <c r="V2051" i="1"/>
  <c r="W2050" i="1"/>
  <c r="X2048" i="1"/>
  <c r="Z2048" i="1" s="1"/>
  <c r="Y2050" i="1" l="1"/>
  <c r="V2052" i="1"/>
  <c r="W2051" i="1"/>
  <c r="X2049" i="1"/>
  <c r="Z2049" i="1" s="1"/>
  <c r="Y2051" i="1" l="1"/>
  <c r="V2053" i="1"/>
  <c r="W2052" i="1"/>
  <c r="X2050" i="1"/>
  <c r="Z2050" i="1" s="1"/>
  <c r="Y2052" i="1" l="1"/>
  <c r="V2054" i="1"/>
  <c r="W2053" i="1"/>
  <c r="X2051" i="1"/>
  <c r="Z2051" i="1" s="1"/>
  <c r="Y2053" i="1" l="1"/>
  <c r="V2055" i="1"/>
  <c r="W2054" i="1"/>
  <c r="X2052" i="1"/>
  <c r="Z2052" i="1" s="1"/>
  <c r="Y2054" i="1" l="1"/>
  <c r="V2056" i="1"/>
  <c r="W2055" i="1"/>
  <c r="X2053" i="1"/>
  <c r="Z2053" i="1" s="1"/>
  <c r="Y2055" i="1" l="1"/>
  <c r="V2057" i="1"/>
  <c r="W2056" i="1"/>
  <c r="X2054" i="1"/>
  <c r="Z2054" i="1" s="1"/>
  <c r="Y2056" i="1" l="1"/>
  <c r="V2058" i="1"/>
  <c r="W2057" i="1"/>
  <c r="X2055" i="1"/>
  <c r="Z2055" i="1" s="1"/>
  <c r="Y2057" i="1" l="1"/>
  <c r="V2059" i="1"/>
  <c r="W2058" i="1"/>
  <c r="X2056" i="1"/>
  <c r="Z2056" i="1" s="1"/>
  <c r="Y2058" i="1" l="1"/>
  <c r="V2060" i="1"/>
  <c r="W2059" i="1"/>
  <c r="X2057" i="1"/>
  <c r="Z2057" i="1" s="1"/>
  <c r="Y2059" i="1" l="1"/>
  <c r="V2061" i="1"/>
  <c r="W2060" i="1"/>
  <c r="X2058" i="1"/>
  <c r="Z2058" i="1" s="1"/>
  <c r="Y2060" i="1" l="1"/>
  <c r="V2062" i="1"/>
  <c r="W2061" i="1"/>
  <c r="X2059" i="1"/>
  <c r="Z2059" i="1" s="1"/>
  <c r="Y2061" i="1" l="1"/>
  <c r="V2063" i="1"/>
  <c r="W2062" i="1"/>
  <c r="X2060" i="1"/>
  <c r="Z2060" i="1" s="1"/>
  <c r="Y2062" i="1" l="1"/>
  <c r="V2064" i="1"/>
  <c r="W2063" i="1"/>
  <c r="X2061" i="1"/>
  <c r="Z2061" i="1" s="1"/>
  <c r="Y2063" i="1" l="1"/>
  <c r="V2065" i="1"/>
  <c r="W2064" i="1"/>
  <c r="X2062" i="1"/>
  <c r="Z2062" i="1" s="1"/>
  <c r="Y2064" i="1" l="1"/>
  <c r="V2066" i="1"/>
  <c r="W2065" i="1"/>
  <c r="X2063" i="1"/>
  <c r="Z2063" i="1" s="1"/>
  <c r="Y2065" i="1" l="1"/>
  <c r="V2067" i="1"/>
  <c r="W2066" i="1"/>
  <c r="X2064" i="1"/>
  <c r="Z2064" i="1" s="1"/>
  <c r="Y2066" i="1" l="1"/>
  <c r="V2068" i="1"/>
  <c r="W2067" i="1"/>
  <c r="X2065" i="1"/>
  <c r="Z2065" i="1" s="1"/>
  <c r="Y2067" i="1" l="1"/>
  <c r="V2069" i="1"/>
  <c r="W2068" i="1"/>
  <c r="X2066" i="1"/>
  <c r="Z2066" i="1" s="1"/>
  <c r="Y2068" i="1" l="1"/>
  <c r="V2070" i="1"/>
  <c r="W2069" i="1"/>
  <c r="X2067" i="1"/>
  <c r="Z2067" i="1" s="1"/>
  <c r="Y2069" i="1" l="1"/>
  <c r="V2071" i="1"/>
  <c r="W2070" i="1"/>
  <c r="X2068" i="1"/>
  <c r="Z2068" i="1" s="1"/>
  <c r="Y2070" i="1" l="1"/>
  <c r="V2072" i="1"/>
  <c r="W2071" i="1"/>
  <c r="X2069" i="1"/>
  <c r="Z2069" i="1" s="1"/>
  <c r="Y2071" i="1" l="1"/>
  <c r="V2073" i="1"/>
  <c r="W2072" i="1"/>
  <c r="X2070" i="1"/>
  <c r="Z2070" i="1" s="1"/>
  <c r="Y2072" i="1" l="1"/>
  <c r="V2074" i="1"/>
  <c r="W2073" i="1"/>
  <c r="X2071" i="1"/>
  <c r="Z2071" i="1" s="1"/>
  <c r="Y2073" i="1" l="1"/>
  <c r="V2075" i="1"/>
  <c r="W2074" i="1"/>
  <c r="X2072" i="1"/>
  <c r="Z2072" i="1" s="1"/>
  <c r="Y2074" i="1" l="1"/>
  <c r="V2076" i="1"/>
  <c r="W2075" i="1"/>
  <c r="X2073" i="1"/>
  <c r="Z2073" i="1" s="1"/>
  <c r="Y2075" i="1" l="1"/>
  <c r="V2077" i="1"/>
  <c r="W2076" i="1"/>
  <c r="X2074" i="1"/>
  <c r="Z2074" i="1" s="1"/>
  <c r="Y2076" i="1" l="1"/>
  <c r="V2078" i="1"/>
  <c r="W2077" i="1"/>
  <c r="X2075" i="1"/>
  <c r="Z2075" i="1" s="1"/>
  <c r="Y2077" i="1" l="1"/>
  <c r="V2079" i="1"/>
  <c r="W2078" i="1"/>
  <c r="X2076" i="1"/>
  <c r="Z2076" i="1" s="1"/>
  <c r="Y2078" i="1" l="1"/>
  <c r="V2080" i="1"/>
  <c r="W2079" i="1"/>
  <c r="X2077" i="1"/>
  <c r="Z2077" i="1" s="1"/>
  <c r="Y2079" i="1" l="1"/>
  <c r="V2081" i="1"/>
  <c r="W2080" i="1"/>
  <c r="X2078" i="1"/>
  <c r="Z2078" i="1" s="1"/>
  <c r="Y2080" i="1" l="1"/>
  <c r="V2082" i="1"/>
  <c r="W2081" i="1"/>
  <c r="X2079" i="1"/>
  <c r="Z2079" i="1" s="1"/>
  <c r="Y2081" i="1" l="1"/>
  <c r="V2083" i="1"/>
  <c r="W2082" i="1"/>
  <c r="X2080" i="1"/>
  <c r="Z2080" i="1" s="1"/>
  <c r="Y2082" i="1" l="1"/>
  <c r="V2084" i="1"/>
  <c r="W2083" i="1"/>
  <c r="X2081" i="1"/>
  <c r="Z2081" i="1" s="1"/>
  <c r="Y2083" i="1" l="1"/>
  <c r="V2085" i="1"/>
  <c r="W2084" i="1"/>
  <c r="X2082" i="1"/>
  <c r="Z2082" i="1" s="1"/>
  <c r="Y2084" i="1" l="1"/>
  <c r="V2086" i="1"/>
  <c r="W2085" i="1"/>
  <c r="X2083" i="1"/>
  <c r="Z2083" i="1" s="1"/>
  <c r="Y2085" i="1" l="1"/>
  <c r="V2087" i="1"/>
  <c r="W2086" i="1"/>
  <c r="X2084" i="1"/>
  <c r="Z2084" i="1" s="1"/>
  <c r="Y2086" i="1" l="1"/>
  <c r="V2088" i="1"/>
  <c r="W2087" i="1"/>
  <c r="X2085" i="1"/>
  <c r="Z2085" i="1" s="1"/>
  <c r="Y2087" i="1" l="1"/>
  <c r="V2089" i="1"/>
  <c r="W2088" i="1"/>
  <c r="X2086" i="1"/>
  <c r="Z2086" i="1" s="1"/>
  <c r="Y2088" i="1" l="1"/>
  <c r="V2090" i="1"/>
  <c r="W2089" i="1"/>
  <c r="X2087" i="1"/>
  <c r="Z2087" i="1" s="1"/>
  <c r="Y2089" i="1" l="1"/>
  <c r="V2091" i="1"/>
  <c r="W2090" i="1"/>
  <c r="X2088" i="1"/>
  <c r="Z2088" i="1" s="1"/>
  <c r="Y2090" i="1" l="1"/>
  <c r="V2092" i="1"/>
  <c r="W2091" i="1"/>
  <c r="X2089" i="1"/>
  <c r="Z2089" i="1" s="1"/>
  <c r="Y2091" i="1" l="1"/>
  <c r="V2093" i="1"/>
  <c r="W2092" i="1"/>
  <c r="X2090" i="1"/>
  <c r="Z2090" i="1" s="1"/>
  <c r="Y2092" i="1" l="1"/>
  <c r="V2094" i="1"/>
  <c r="W2093" i="1"/>
  <c r="X2091" i="1"/>
  <c r="Z2091" i="1" s="1"/>
  <c r="Y2093" i="1" l="1"/>
  <c r="V2095" i="1"/>
  <c r="W2094" i="1"/>
  <c r="X2092" i="1"/>
  <c r="Z2092" i="1" s="1"/>
  <c r="Y2094" i="1" l="1"/>
  <c r="V2096" i="1"/>
  <c r="W2095" i="1"/>
  <c r="X2093" i="1"/>
  <c r="Z2093" i="1" s="1"/>
  <c r="Y2095" i="1" l="1"/>
  <c r="V2097" i="1"/>
  <c r="W2096" i="1"/>
  <c r="X2094" i="1"/>
  <c r="Z2094" i="1" s="1"/>
  <c r="Y2096" i="1" l="1"/>
  <c r="V2098" i="1"/>
  <c r="W2097" i="1"/>
  <c r="X2095" i="1"/>
  <c r="Z2095" i="1" s="1"/>
  <c r="Y2097" i="1" l="1"/>
  <c r="V2099" i="1"/>
  <c r="W2098" i="1"/>
  <c r="X2096" i="1"/>
  <c r="Z2096" i="1" s="1"/>
  <c r="Y2098" i="1" l="1"/>
  <c r="V2100" i="1"/>
  <c r="W2099" i="1"/>
  <c r="X2097" i="1"/>
  <c r="Z2097" i="1" s="1"/>
  <c r="Y2099" i="1" l="1"/>
  <c r="V2101" i="1"/>
  <c r="W2100" i="1"/>
  <c r="X2098" i="1"/>
  <c r="Z2098" i="1" s="1"/>
  <c r="Y2100" i="1" l="1"/>
  <c r="V2102" i="1"/>
  <c r="W2101" i="1"/>
  <c r="X2099" i="1"/>
  <c r="Z2099" i="1" s="1"/>
  <c r="Y2101" i="1" l="1"/>
  <c r="V2103" i="1"/>
  <c r="W2102" i="1"/>
  <c r="X2100" i="1"/>
  <c r="Z2100" i="1" s="1"/>
  <c r="Y2102" i="1" l="1"/>
  <c r="V2104" i="1"/>
  <c r="W2103" i="1"/>
  <c r="X2101" i="1"/>
  <c r="Z2101" i="1" s="1"/>
  <c r="Y2103" i="1" l="1"/>
  <c r="V2105" i="1"/>
  <c r="W2104" i="1"/>
  <c r="X2102" i="1"/>
  <c r="Z2102" i="1" s="1"/>
  <c r="Y2104" i="1" l="1"/>
  <c r="V2106" i="1"/>
  <c r="W2105" i="1"/>
  <c r="X2103" i="1"/>
  <c r="Z2103" i="1" s="1"/>
  <c r="Y2105" i="1" l="1"/>
  <c r="V2107" i="1"/>
  <c r="W2106" i="1"/>
  <c r="X2104" i="1"/>
  <c r="Z2104" i="1" s="1"/>
  <c r="Y2106" i="1" l="1"/>
  <c r="V2108" i="1"/>
  <c r="W2107" i="1"/>
  <c r="X2105" i="1"/>
  <c r="Z2105" i="1" s="1"/>
  <c r="Y2107" i="1" l="1"/>
  <c r="V2109" i="1"/>
  <c r="W2108" i="1"/>
  <c r="X2106" i="1"/>
  <c r="Z2106" i="1" s="1"/>
  <c r="Y2108" i="1" l="1"/>
  <c r="V2110" i="1"/>
  <c r="W2109" i="1"/>
  <c r="X2107" i="1"/>
  <c r="Z2107" i="1" s="1"/>
  <c r="Y2109" i="1" l="1"/>
  <c r="V2111" i="1"/>
  <c r="W2110" i="1"/>
  <c r="X2108" i="1"/>
  <c r="Z2108" i="1" s="1"/>
  <c r="Y2110" i="1" l="1"/>
  <c r="V2112" i="1"/>
  <c r="W2111" i="1"/>
  <c r="X2109" i="1"/>
  <c r="Z2109" i="1" s="1"/>
  <c r="Y2111" i="1" l="1"/>
  <c r="V2113" i="1"/>
  <c r="W2112" i="1"/>
  <c r="X2110" i="1"/>
  <c r="Z2110" i="1" s="1"/>
  <c r="Y2112" i="1" l="1"/>
  <c r="V2114" i="1"/>
  <c r="W2113" i="1"/>
  <c r="X2111" i="1"/>
  <c r="Z2111" i="1" s="1"/>
  <c r="Y2113" i="1" l="1"/>
  <c r="V2115" i="1"/>
  <c r="W2114" i="1"/>
  <c r="X2112" i="1"/>
  <c r="Z2112" i="1" s="1"/>
  <c r="Y2114" i="1" l="1"/>
  <c r="V2116" i="1"/>
  <c r="W2115" i="1"/>
  <c r="X2113" i="1"/>
  <c r="Z2113" i="1" s="1"/>
  <c r="Y2115" i="1" l="1"/>
  <c r="V2117" i="1"/>
  <c r="W2116" i="1"/>
  <c r="X2114" i="1"/>
  <c r="Z2114" i="1" s="1"/>
  <c r="Y2116" i="1" l="1"/>
  <c r="V2118" i="1"/>
  <c r="W2117" i="1"/>
  <c r="X2115" i="1"/>
  <c r="Z2115" i="1" s="1"/>
  <c r="Y2117" i="1" l="1"/>
  <c r="V2119" i="1"/>
  <c r="W2118" i="1"/>
  <c r="X2116" i="1"/>
  <c r="Z2116" i="1" s="1"/>
  <c r="Y2118" i="1" l="1"/>
  <c r="V2120" i="1"/>
  <c r="W2119" i="1"/>
  <c r="X2117" i="1"/>
  <c r="Z2117" i="1" s="1"/>
  <c r="Y2119" i="1" l="1"/>
  <c r="V2121" i="1"/>
  <c r="W2120" i="1"/>
  <c r="X2118" i="1"/>
  <c r="Z2118" i="1" s="1"/>
  <c r="Y2120" i="1" l="1"/>
  <c r="V2122" i="1"/>
  <c r="W2121" i="1"/>
  <c r="X2119" i="1"/>
  <c r="Z2119" i="1" s="1"/>
  <c r="Y2121" i="1" l="1"/>
  <c r="V2123" i="1"/>
  <c r="W2122" i="1"/>
  <c r="X2120" i="1"/>
  <c r="Z2120" i="1" s="1"/>
  <c r="Y2122" i="1" l="1"/>
  <c r="V2124" i="1"/>
  <c r="W2123" i="1"/>
  <c r="X2121" i="1"/>
  <c r="Z2121" i="1" s="1"/>
  <c r="Y2123" i="1" l="1"/>
  <c r="V2125" i="1"/>
  <c r="W2124" i="1"/>
  <c r="X2122" i="1"/>
  <c r="Z2122" i="1" s="1"/>
  <c r="Y2124" i="1" l="1"/>
  <c r="V2126" i="1"/>
  <c r="W2125" i="1"/>
  <c r="X2123" i="1"/>
  <c r="Z2123" i="1" s="1"/>
  <c r="Y2125" i="1" l="1"/>
  <c r="V2127" i="1"/>
  <c r="W2126" i="1"/>
  <c r="X2124" i="1"/>
  <c r="Z2124" i="1" s="1"/>
  <c r="Y2126" i="1" l="1"/>
  <c r="V2128" i="1"/>
  <c r="W2127" i="1"/>
  <c r="X2125" i="1"/>
  <c r="Z2125" i="1" s="1"/>
  <c r="Y2127" i="1" l="1"/>
  <c r="V2129" i="1"/>
  <c r="W2128" i="1"/>
  <c r="X2126" i="1"/>
  <c r="Z2126" i="1" s="1"/>
  <c r="Y2128" i="1" l="1"/>
  <c r="V2130" i="1"/>
  <c r="W2129" i="1"/>
  <c r="X2127" i="1"/>
  <c r="Z2127" i="1" s="1"/>
  <c r="Y2129" i="1" l="1"/>
  <c r="V2131" i="1"/>
  <c r="W2130" i="1"/>
  <c r="X2128" i="1"/>
  <c r="Z2128" i="1" s="1"/>
  <c r="Y2130" i="1" l="1"/>
  <c r="V2132" i="1"/>
  <c r="W2131" i="1"/>
  <c r="X2129" i="1"/>
  <c r="Z2129" i="1" s="1"/>
  <c r="Y2131" i="1" l="1"/>
  <c r="V2133" i="1"/>
  <c r="W2132" i="1"/>
  <c r="X2130" i="1"/>
  <c r="Z2130" i="1" s="1"/>
  <c r="Y2132" i="1" l="1"/>
  <c r="V2134" i="1"/>
  <c r="W2133" i="1"/>
  <c r="X2131" i="1"/>
  <c r="Z2131" i="1" s="1"/>
  <c r="Y2133" i="1" l="1"/>
  <c r="V2135" i="1"/>
  <c r="W2134" i="1"/>
  <c r="X2132" i="1"/>
  <c r="Z2132" i="1" s="1"/>
  <c r="Y2134" i="1" l="1"/>
  <c r="V2136" i="1"/>
  <c r="W2135" i="1"/>
  <c r="X2133" i="1"/>
  <c r="Z2133" i="1" s="1"/>
  <c r="Y2135" i="1" l="1"/>
  <c r="V2137" i="1"/>
  <c r="W2136" i="1"/>
  <c r="X2134" i="1"/>
  <c r="Z2134" i="1" s="1"/>
  <c r="Y2136" i="1" l="1"/>
  <c r="V2138" i="1"/>
  <c r="W2137" i="1"/>
  <c r="X2135" i="1"/>
  <c r="Z2135" i="1" s="1"/>
  <c r="Y2137" i="1" l="1"/>
  <c r="V2139" i="1"/>
  <c r="W2138" i="1"/>
  <c r="X2136" i="1"/>
  <c r="Z2136" i="1" s="1"/>
  <c r="Y2138" i="1" l="1"/>
  <c r="V2140" i="1"/>
  <c r="W2139" i="1"/>
  <c r="X2137" i="1"/>
  <c r="Z2137" i="1" s="1"/>
  <c r="Y2139" i="1" l="1"/>
  <c r="V2141" i="1"/>
  <c r="W2140" i="1"/>
  <c r="X2138" i="1"/>
  <c r="Z2138" i="1" s="1"/>
  <c r="Y2140" i="1" l="1"/>
  <c r="V2142" i="1"/>
  <c r="W2141" i="1"/>
  <c r="X2139" i="1"/>
  <c r="Z2139" i="1" s="1"/>
  <c r="Y2141" i="1" l="1"/>
  <c r="V2143" i="1"/>
  <c r="W2142" i="1"/>
  <c r="X2140" i="1"/>
  <c r="Z2140" i="1" s="1"/>
  <c r="Y2142" i="1" l="1"/>
  <c r="V2144" i="1"/>
  <c r="W2143" i="1"/>
  <c r="X2141" i="1"/>
  <c r="Z2141" i="1" s="1"/>
  <c r="Y2143" i="1" l="1"/>
  <c r="V2145" i="1"/>
  <c r="W2144" i="1"/>
  <c r="X2142" i="1"/>
  <c r="Z2142" i="1" s="1"/>
  <c r="Y2144" i="1" l="1"/>
  <c r="V2146" i="1"/>
  <c r="W2145" i="1"/>
  <c r="X2143" i="1"/>
  <c r="Z2143" i="1" s="1"/>
  <c r="Y2145" i="1" l="1"/>
  <c r="V2147" i="1"/>
  <c r="W2146" i="1"/>
  <c r="X2144" i="1"/>
  <c r="Z2144" i="1" s="1"/>
  <c r="Y2146" i="1" l="1"/>
  <c r="V2148" i="1"/>
  <c r="W2147" i="1"/>
  <c r="X2145" i="1"/>
  <c r="Z2145" i="1" s="1"/>
  <c r="Y2147" i="1" l="1"/>
  <c r="V2149" i="1"/>
  <c r="W2148" i="1"/>
  <c r="X2146" i="1"/>
  <c r="Z2146" i="1" s="1"/>
  <c r="Y2148" i="1" l="1"/>
  <c r="V2150" i="1"/>
  <c r="W2149" i="1"/>
  <c r="X2147" i="1"/>
  <c r="Z2147" i="1" s="1"/>
  <c r="Y2149" i="1" l="1"/>
  <c r="V2151" i="1"/>
  <c r="W2150" i="1"/>
  <c r="X2148" i="1"/>
  <c r="Z2148" i="1" s="1"/>
  <c r="Y2150" i="1" l="1"/>
  <c r="V2152" i="1"/>
  <c r="W2151" i="1"/>
  <c r="X2149" i="1"/>
  <c r="Z2149" i="1" s="1"/>
  <c r="Y2151" i="1" l="1"/>
  <c r="V2153" i="1"/>
  <c r="W2152" i="1"/>
  <c r="X2150" i="1"/>
  <c r="Z2150" i="1" s="1"/>
  <c r="Y2152" i="1" l="1"/>
  <c r="V2154" i="1"/>
  <c r="W2153" i="1"/>
  <c r="X2151" i="1"/>
  <c r="Z2151" i="1" s="1"/>
  <c r="Y2153" i="1" l="1"/>
  <c r="V2155" i="1"/>
  <c r="W2154" i="1"/>
  <c r="X2152" i="1"/>
  <c r="Z2152" i="1" s="1"/>
  <c r="Y2154" i="1" l="1"/>
  <c r="V2156" i="1"/>
  <c r="W2155" i="1"/>
  <c r="X2153" i="1"/>
  <c r="Z2153" i="1" s="1"/>
  <c r="Y2155" i="1" l="1"/>
  <c r="V2157" i="1"/>
  <c r="W2156" i="1"/>
  <c r="X2154" i="1"/>
  <c r="Z2154" i="1" s="1"/>
  <c r="Y2156" i="1" l="1"/>
  <c r="V2158" i="1"/>
  <c r="W2157" i="1"/>
  <c r="X2155" i="1"/>
  <c r="Z2155" i="1" s="1"/>
  <c r="Y2157" i="1" l="1"/>
  <c r="V2159" i="1"/>
  <c r="W2158" i="1"/>
  <c r="X2156" i="1"/>
  <c r="Z2156" i="1" s="1"/>
  <c r="Y2158" i="1" l="1"/>
  <c r="V2160" i="1"/>
  <c r="W2159" i="1"/>
  <c r="X2157" i="1"/>
  <c r="Z2157" i="1" s="1"/>
  <c r="Y2159" i="1" l="1"/>
  <c r="V2161" i="1"/>
  <c r="W2160" i="1"/>
  <c r="X2158" i="1"/>
  <c r="Z2158" i="1" s="1"/>
  <c r="Y2160" i="1" l="1"/>
  <c r="V2162" i="1"/>
  <c r="W2161" i="1"/>
  <c r="X2159" i="1"/>
  <c r="Z2159" i="1" s="1"/>
  <c r="Y2161" i="1" l="1"/>
  <c r="V2163" i="1"/>
  <c r="W2162" i="1"/>
  <c r="X2160" i="1"/>
  <c r="Z2160" i="1" s="1"/>
  <c r="Y2162" i="1" l="1"/>
  <c r="V2164" i="1"/>
  <c r="W2163" i="1"/>
  <c r="X2161" i="1"/>
  <c r="Z2161" i="1" s="1"/>
  <c r="Y2163" i="1" l="1"/>
  <c r="V2165" i="1"/>
  <c r="W2164" i="1"/>
  <c r="X2162" i="1"/>
  <c r="Z2162" i="1" s="1"/>
  <c r="Y2164" i="1" l="1"/>
  <c r="V2166" i="1"/>
  <c r="W2165" i="1"/>
  <c r="X2163" i="1"/>
  <c r="Z2163" i="1" s="1"/>
  <c r="Y2165" i="1" l="1"/>
  <c r="V2167" i="1"/>
  <c r="W2166" i="1"/>
  <c r="X2164" i="1"/>
  <c r="Z2164" i="1" s="1"/>
  <c r="Y2166" i="1" l="1"/>
  <c r="V2168" i="1"/>
  <c r="W2167" i="1"/>
  <c r="X2165" i="1"/>
  <c r="Z2165" i="1" s="1"/>
  <c r="Y2167" i="1" l="1"/>
  <c r="V2169" i="1"/>
  <c r="W2168" i="1"/>
  <c r="X2166" i="1"/>
  <c r="Z2166" i="1" s="1"/>
  <c r="Y2168" i="1" l="1"/>
  <c r="V2170" i="1"/>
  <c r="W2169" i="1"/>
  <c r="X2167" i="1"/>
  <c r="Z2167" i="1" s="1"/>
  <c r="Y2169" i="1" l="1"/>
  <c r="V2171" i="1"/>
  <c r="W2170" i="1"/>
  <c r="X2168" i="1"/>
  <c r="Z2168" i="1" s="1"/>
  <c r="Y2170" i="1" l="1"/>
  <c r="V2172" i="1"/>
  <c r="W2171" i="1"/>
  <c r="X2169" i="1"/>
  <c r="Z2169" i="1" s="1"/>
  <c r="Y2171" i="1" l="1"/>
  <c r="V2173" i="1"/>
  <c r="W2172" i="1"/>
  <c r="X2170" i="1"/>
  <c r="Z2170" i="1" s="1"/>
  <c r="Y2172" i="1" l="1"/>
  <c r="V2174" i="1"/>
  <c r="W2173" i="1"/>
  <c r="X2171" i="1"/>
  <c r="Z2171" i="1" s="1"/>
  <c r="Y2173" i="1" l="1"/>
  <c r="V2175" i="1"/>
  <c r="W2174" i="1"/>
  <c r="X2172" i="1"/>
  <c r="Z2172" i="1" s="1"/>
  <c r="Y2174" i="1" l="1"/>
  <c r="V2176" i="1"/>
  <c r="W2175" i="1"/>
  <c r="X2173" i="1"/>
  <c r="Z2173" i="1" s="1"/>
  <c r="Y2175" i="1" l="1"/>
  <c r="V2177" i="1"/>
  <c r="W2176" i="1"/>
  <c r="X2174" i="1"/>
  <c r="Z2174" i="1" s="1"/>
  <c r="Y2176" i="1" l="1"/>
  <c r="V2178" i="1"/>
  <c r="W2177" i="1"/>
  <c r="X2175" i="1"/>
  <c r="Z2175" i="1" s="1"/>
  <c r="Y2177" i="1" l="1"/>
  <c r="V2179" i="1"/>
  <c r="W2178" i="1"/>
  <c r="X2176" i="1"/>
  <c r="Z2176" i="1" s="1"/>
  <c r="Y2178" i="1" l="1"/>
  <c r="V2180" i="1"/>
  <c r="W2179" i="1"/>
  <c r="X2177" i="1"/>
  <c r="Z2177" i="1" s="1"/>
  <c r="Y2179" i="1" l="1"/>
  <c r="V2181" i="1"/>
  <c r="W2180" i="1"/>
  <c r="X2178" i="1"/>
  <c r="Z2178" i="1" s="1"/>
  <c r="Y2180" i="1" l="1"/>
  <c r="V2182" i="1"/>
  <c r="W2181" i="1"/>
  <c r="X2179" i="1"/>
  <c r="Z2179" i="1" s="1"/>
  <c r="Y2181" i="1" l="1"/>
  <c r="V2183" i="1"/>
  <c r="W2182" i="1"/>
  <c r="X2180" i="1"/>
  <c r="Z2180" i="1" s="1"/>
  <c r="Y2182" i="1" l="1"/>
  <c r="V2184" i="1"/>
  <c r="W2183" i="1"/>
  <c r="X2181" i="1"/>
  <c r="Z2181" i="1" s="1"/>
  <c r="Y2183" i="1" l="1"/>
  <c r="V2185" i="1"/>
  <c r="W2184" i="1"/>
  <c r="X2182" i="1"/>
  <c r="Z2182" i="1" s="1"/>
  <c r="Y2184" i="1" l="1"/>
  <c r="V2186" i="1"/>
  <c r="W2185" i="1"/>
  <c r="X2183" i="1"/>
  <c r="Z2183" i="1" s="1"/>
  <c r="Y2185" i="1" l="1"/>
  <c r="V2187" i="1"/>
  <c r="W2186" i="1"/>
  <c r="X2184" i="1"/>
  <c r="Z2184" i="1" s="1"/>
  <c r="Y2186" i="1" l="1"/>
  <c r="V2188" i="1"/>
  <c r="W2187" i="1"/>
  <c r="X2185" i="1"/>
  <c r="Z2185" i="1" s="1"/>
  <c r="Y2187" i="1" l="1"/>
  <c r="V2189" i="1"/>
  <c r="W2188" i="1"/>
  <c r="X2186" i="1"/>
  <c r="Z2186" i="1" s="1"/>
  <c r="Y2188" i="1" l="1"/>
  <c r="V2190" i="1"/>
  <c r="W2189" i="1"/>
  <c r="X2187" i="1"/>
  <c r="Z2187" i="1" s="1"/>
  <c r="Y2189" i="1" l="1"/>
  <c r="V2191" i="1"/>
  <c r="W2190" i="1"/>
  <c r="X2188" i="1"/>
  <c r="Z2188" i="1" s="1"/>
  <c r="Y2190" i="1" l="1"/>
  <c r="V2192" i="1"/>
  <c r="W2191" i="1"/>
  <c r="X2189" i="1"/>
  <c r="Z2189" i="1" s="1"/>
  <c r="Y2191" i="1" l="1"/>
  <c r="V2193" i="1"/>
  <c r="W2192" i="1"/>
  <c r="X2190" i="1"/>
  <c r="Z2190" i="1" s="1"/>
  <c r="Y2192" i="1" l="1"/>
  <c r="V2194" i="1"/>
  <c r="W2193" i="1"/>
  <c r="X2191" i="1"/>
  <c r="Z2191" i="1" s="1"/>
  <c r="Y2193" i="1" l="1"/>
  <c r="V2195" i="1"/>
  <c r="W2194" i="1"/>
  <c r="X2192" i="1"/>
  <c r="Z2192" i="1" s="1"/>
  <c r="Y2194" i="1" l="1"/>
  <c r="V2196" i="1"/>
  <c r="W2195" i="1"/>
  <c r="X2193" i="1"/>
  <c r="Z2193" i="1" s="1"/>
  <c r="Y2195" i="1" l="1"/>
  <c r="V2197" i="1"/>
  <c r="W2196" i="1"/>
  <c r="X2194" i="1"/>
  <c r="Z2194" i="1" s="1"/>
  <c r="Y2196" i="1" l="1"/>
  <c r="V2198" i="1"/>
  <c r="W2197" i="1"/>
  <c r="X2195" i="1"/>
  <c r="Z2195" i="1" s="1"/>
  <c r="Y2197" i="1" l="1"/>
  <c r="V2199" i="1"/>
  <c r="W2198" i="1"/>
  <c r="X2196" i="1"/>
  <c r="Z2196" i="1" s="1"/>
  <c r="Y2198" i="1" l="1"/>
  <c r="V2200" i="1"/>
  <c r="W2199" i="1"/>
  <c r="X2197" i="1"/>
  <c r="Z2197" i="1" s="1"/>
  <c r="Y2199" i="1" l="1"/>
  <c r="V2201" i="1"/>
  <c r="W2200" i="1"/>
  <c r="X2198" i="1"/>
  <c r="Z2198" i="1" s="1"/>
  <c r="Y2200" i="1" l="1"/>
  <c r="V2202" i="1"/>
  <c r="W2201" i="1"/>
  <c r="X2199" i="1"/>
  <c r="Z2199" i="1" s="1"/>
  <c r="Y2201" i="1" l="1"/>
  <c r="V2203" i="1"/>
  <c r="W2202" i="1"/>
  <c r="X2200" i="1"/>
  <c r="Z2200" i="1" s="1"/>
  <c r="Y2202" i="1" l="1"/>
  <c r="V2204" i="1"/>
  <c r="W2203" i="1"/>
  <c r="X2201" i="1"/>
  <c r="Z2201" i="1" s="1"/>
  <c r="Y2203" i="1" l="1"/>
  <c r="V2205" i="1"/>
  <c r="W2204" i="1"/>
  <c r="X2202" i="1"/>
  <c r="Z2202" i="1" s="1"/>
  <c r="Y2204" i="1" l="1"/>
  <c r="V2206" i="1"/>
  <c r="W2205" i="1"/>
  <c r="X2203" i="1"/>
  <c r="Z2203" i="1" s="1"/>
  <c r="Y2205" i="1" l="1"/>
  <c r="V2207" i="1"/>
  <c r="W2206" i="1"/>
  <c r="X2204" i="1"/>
  <c r="Z2204" i="1" s="1"/>
  <c r="Y2206" i="1" l="1"/>
  <c r="V2208" i="1"/>
  <c r="W2207" i="1"/>
  <c r="X2205" i="1"/>
  <c r="Z2205" i="1" s="1"/>
  <c r="Y2207" i="1" l="1"/>
  <c r="V2209" i="1"/>
  <c r="W2208" i="1"/>
  <c r="X2206" i="1"/>
  <c r="Z2206" i="1" s="1"/>
  <c r="Y2208" i="1" l="1"/>
  <c r="V2210" i="1"/>
  <c r="W2209" i="1"/>
  <c r="X2207" i="1"/>
  <c r="Z2207" i="1" s="1"/>
  <c r="Y2209" i="1" l="1"/>
  <c r="V2211" i="1"/>
  <c r="W2210" i="1"/>
  <c r="X2208" i="1"/>
  <c r="Z2208" i="1" s="1"/>
  <c r="Y2210" i="1" l="1"/>
  <c r="V2212" i="1"/>
  <c r="W2211" i="1"/>
  <c r="X2209" i="1"/>
  <c r="Z2209" i="1" s="1"/>
  <c r="Y2211" i="1" l="1"/>
  <c r="V2213" i="1"/>
  <c r="W2212" i="1"/>
  <c r="X2210" i="1"/>
  <c r="Z2210" i="1" s="1"/>
  <c r="Y2212" i="1" l="1"/>
  <c r="V2214" i="1"/>
  <c r="W2213" i="1"/>
  <c r="X2211" i="1"/>
  <c r="Z2211" i="1" s="1"/>
  <c r="Y2213" i="1" l="1"/>
  <c r="V2215" i="1"/>
  <c r="W2214" i="1"/>
  <c r="X2212" i="1"/>
  <c r="Z2212" i="1" s="1"/>
  <c r="Y2214" i="1" l="1"/>
  <c r="V2216" i="1"/>
  <c r="W2215" i="1"/>
  <c r="X2213" i="1"/>
  <c r="Z2213" i="1" s="1"/>
  <c r="Y2215" i="1" l="1"/>
  <c r="V2217" i="1"/>
  <c r="W2216" i="1"/>
  <c r="X2214" i="1"/>
  <c r="Z2214" i="1" s="1"/>
  <c r="Y2216" i="1" l="1"/>
  <c r="V2218" i="1"/>
  <c r="W2217" i="1"/>
  <c r="X2215" i="1"/>
  <c r="Z2215" i="1" s="1"/>
  <c r="Y2217" i="1" l="1"/>
  <c r="V2219" i="1"/>
  <c r="W2218" i="1"/>
  <c r="X2216" i="1"/>
  <c r="Z2216" i="1" s="1"/>
  <c r="Y2218" i="1" l="1"/>
  <c r="V2220" i="1"/>
  <c r="W2219" i="1"/>
  <c r="X2217" i="1"/>
  <c r="Z2217" i="1" s="1"/>
  <c r="Y2219" i="1" l="1"/>
  <c r="V2221" i="1"/>
  <c r="W2220" i="1"/>
  <c r="X2218" i="1"/>
  <c r="Z2218" i="1" s="1"/>
  <c r="Y2220" i="1" l="1"/>
  <c r="V2222" i="1"/>
  <c r="W2221" i="1"/>
  <c r="X2219" i="1"/>
  <c r="Z2219" i="1" s="1"/>
  <c r="Y2221" i="1" l="1"/>
  <c r="V2223" i="1"/>
  <c r="W2222" i="1"/>
  <c r="X2220" i="1"/>
  <c r="Z2220" i="1" s="1"/>
  <c r="Y2222" i="1" l="1"/>
  <c r="V2224" i="1"/>
  <c r="W2223" i="1"/>
  <c r="X2221" i="1"/>
  <c r="Z2221" i="1" s="1"/>
  <c r="Y2223" i="1" l="1"/>
  <c r="V2225" i="1"/>
  <c r="W2224" i="1"/>
  <c r="X2222" i="1"/>
  <c r="Z2222" i="1" s="1"/>
  <c r="Y2224" i="1" l="1"/>
  <c r="V2226" i="1"/>
  <c r="W2225" i="1"/>
  <c r="X2223" i="1"/>
  <c r="Z2223" i="1" s="1"/>
  <c r="Y2225" i="1" l="1"/>
  <c r="V2227" i="1"/>
  <c r="W2226" i="1"/>
  <c r="X2224" i="1"/>
  <c r="Z2224" i="1" s="1"/>
  <c r="Y2226" i="1" l="1"/>
  <c r="V2228" i="1"/>
  <c r="W2227" i="1"/>
  <c r="X2225" i="1"/>
  <c r="Z2225" i="1" s="1"/>
  <c r="Y2227" i="1" l="1"/>
  <c r="V2229" i="1"/>
  <c r="W2228" i="1"/>
  <c r="X2226" i="1"/>
  <c r="Z2226" i="1" s="1"/>
  <c r="Y2228" i="1" l="1"/>
  <c r="V2230" i="1"/>
  <c r="W2229" i="1"/>
  <c r="X2227" i="1"/>
  <c r="Z2227" i="1" s="1"/>
  <c r="Y2229" i="1" l="1"/>
  <c r="V2231" i="1"/>
  <c r="W2230" i="1"/>
  <c r="X2228" i="1"/>
  <c r="Z2228" i="1" s="1"/>
  <c r="Y2230" i="1" l="1"/>
  <c r="V2232" i="1"/>
  <c r="W2231" i="1"/>
  <c r="X2229" i="1"/>
  <c r="Z2229" i="1" s="1"/>
  <c r="Y2231" i="1" l="1"/>
  <c r="V2233" i="1"/>
  <c r="W2232" i="1"/>
  <c r="X2230" i="1"/>
  <c r="Z2230" i="1" s="1"/>
  <c r="Y2232" i="1" l="1"/>
  <c r="V2234" i="1"/>
  <c r="W2233" i="1"/>
  <c r="X2231" i="1"/>
  <c r="Z2231" i="1" s="1"/>
  <c r="Y2233" i="1" l="1"/>
  <c r="V2235" i="1"/>
  <c r="W2234" i="1"/>
  <c r="X2232" i="1"/>
  <c r="Z2232" i="1" s="1"/>
  <c r="Y2234" i="1" l="1"/>
  <c r="V2236" i="1"/>
  <c r="W2235" i="1"/>
  <c r="X2233" i="1"/>
  <c r="Z2233" i="1" s="1"/>
  <c r="Y2235" i="1" l="1"/>
  <c r="V2237" i="1"/>
  <c r="W2236" i="1"/>
  <c r="X2234" i="1"/>
  <c r="Z2234" i="1" s="1"/>
  <c r="Y2236" i="1" l="1"/>
  <c r="V2238" i="1"/>
  <c r="W2237" i="1"/>
  <c r="X2235" i="1"/>
  <c r="Z2235" i="1" s="1"/>
  <c r="Y2237" i="1" l="1"/>
  <c r="V2239" i="1"/>
  <c r="W2238" i="1"/>
  <c r="X2236" i="1"/>
  <c r="Z2236" i="1" s="1"/>
  <c r="Y2238" i="1" l="1"/>
  <c r="V2240" i="1"/>
  <c r="W2239" i="1"/>
  <c r="X2237" i="1"/>
  <c r="Z2237" i="1" s="1"/>
  <c r="Y2239" i="1" l="1"/>
  <c r="V2241" i="1"/>
  <c r="W2240" i="1"/>
  <c r="X2238" i="1"/>
  <c r="Z2238" i="1" s="1"/>
  <c r="Y2240" i="1" l="1"/>
  <c r="V2242" i="1"/>
  <c r="W2241" i="1"/>
  <c r="X2239" i="1"/>
  <c r="Z2239" i="1" s="1"/>
  <c r="Y2241" i="1" l="1"/>
  <c r="V2243" i="1"/>
  <c r="W2242" i="1"/>
  <c r="X2240" i="1"/>
  <c r="Z2240" i="1" s="1"/>
  <c r="Y2242" i="1" l="1"/>
  <c r="V2244" i="1"/>
  <c r="W2243" i="1"/>
  <c r="X2241" i="1"/>
  <c r="Z2241" i="1" s="1"/>
  <c r="Y2243" i="1" l="1"/>
  <c r="V2245" i="1"/>
  <c r="W2244" i="1"/>
  <c r="X2242" i="1"/>
  <c r="Z2242" i="1" s="1"/>
  <c r="Y2244" i="1" l="1"/>
  <c r="V2246" i="1"/>
  <c r="W2245" i="1"/>
  <c r="X2243" i="1"/>
  <c r="Z2243" i="1" s="1"/>
  <c r="Y2245" i="1" l="1"/>
  <c r="V2247" i="1"/>
  <c r="W2246" i="1"/>
  <c r="X2244" i="1"/>
  <c r="Z2244" i="1" s="1"/>
  <c r="Y2246" i="1" l="1"/>
  <c r="V2248" i="1"/>
  <c r="W2247" i="1"/>
  <c r="X2245" i="1"/>
  <c r="Z2245" i="1" s="1"/>
  <c r="Y2247" i="1" l="1"/>
  <c r="V2249" i="1"/>
  <c r="W2248" i="1"/>
  <c r="X2246" i="1"/>
  <c r="Z2246" i="1" s="1"/>
  <c r="Y2248" i="1" l="1"/>
  <c r="V2250" i="1"/>
  <c r="W2249" i="1"/>
  <c r="X2247" i="1"/>
  <c r="Z2247" i="1" s="1"/>
  <c r="Y2249" i="1" l="1"/>
  <c r="V2251" i="1"/>
  <c r="W2250" i="1"/>
  <c r="X2248" i="1"/>
  <c r="Z2248" i="1" s="1"/>
  <c r="Y2250" i="1" l="1"/>
  <c r="V2252" i="1"/>
  <c r="W2251" i="1"/>
  <c r="X2249" i="1"/>
  <c r="Z2249" i="1" s="1"/>
  <c r="Y2251" i="1" l="1"/>
  <c r="V2253" i="1"/>
  <c r="W2252" i="1"/>
  <c r="X2250" i="1"/>
  <c r="Z2250" i="1" s="1"/>
  <c r="Y2252" i="1" l="1"/>
  <c r="V2254" i="1"/>
  <c r="W2253" i="1"/>
  <c r="X2251" i="1"/>
  <c r="Z2251" i="1" s="1"/>
  <c r="Y2253" i="1" l="1"/>
  <c r="V2255" i="1"/>
  <c r="W2254" i="1"/>
  <c r="X2252" i="1"/>
  <c r="Z2252" i="1" s="1"/>
  <c r="Y2254" i="1" l="1"/>
  <c r="V2256" i="1"/>
  <c r="W2255" i="1"/>
  <c r="X2253" i="1"/>
  <c r="Z2253" i="1" s="1"/>
  <c r="Y2255" i="1" l="1"/>
  <c r="V2257" i="1"/>
  <c r="W2256" i="1"/>
  <c r="X2254" i="1"/>
  <c r="Z2254" i="1" s="1"/>
  <c r="Y2256" i="1" l="1"/>
  <c r="V2258" i="1"/>
  <c r="W2257" i="1"/>
  <c r="X2255" i="1"/>
  <c r="Z2255" i="1" s="1"/>
  <c r="Y2257" i="1" l="1"/>
  <c r="V2259" i="1"/>
  <c r="W2258" i="1"/>
  <c r="X2256" i="1"/>
  <c r="Z2256" i="1" s="1"/>
  <c r="Y2258" i="1" l="1"/>
  <c r="V2260" i="1"/>
  <c r="W2259" i="1"/>
  <c r="X2257" i="1"/>
  <c r="Z2257" i="1" s="1"/>
  <c r="Y2259" i="1" l="1"/>
  <c r="V2261" i="1"/>
  <c r="W2260" i="1"/>
  <c r="X2258" i="1"/>
  <c r="Z2258" i="1" s="1"/>
  <c r="Y2260" i="1" l="1"/>
  <c r="V2262" i="1"/>
  <c r="W2261" i="1"/>
  <c r="X2259" i="1"/>
  <c r="Z2259" i="1" s="1"/>
  <c r="Y2261" i="1" l="1"/>
  <c r="V2263" i="1"/>
  <c r="W2262" i="1"/>
  <c r="X2260" i="1"/>
  <c r="Z2260" i="1" s="1"/>
  <c r="Y2262" i="1" l="1"/>
  <c r="V2264" i="1"/>
  <c r="W2263" i="1"/>
  <c r="X2261" i="1"/>
  <c r="Z2261" i="1" s="1"/>
  <c r="Y2263" i="1" l="1"/>
  <c r="V2265" i="1"/>
  <c r="W2264" i="1"/>
  <c r="X2262" i="1"/>
  <c r="Z2262" i="1" s="1"/>
  <c r="Y2264" i="1" l="1"/>
  <c r="V2266" i="1"/>
  <c r="W2265" i="1"/>
  <c r="X2263" i="1"/>
  <c r="Z2263" i="1" s="1"/>
  <c r="Y2265" i="1" l="1"/>
  <c r="V2267" i="1"/>
  <c r="W2266" i="1"/>
  <c r="X2264" i="1"/>
  <c r="Z2264" i="1" s="1"/>
  <c r="Y2266" i="1" l="1"/>
  <c r="V2268" i="1"/>
  <c r="W2267" i="1"/>
  <c r="X2265" i="1"/>
  <c r="Z2265" i="1" s="1"/>
  <c r="Y2267" i="1" l="1"/>
  <c r="V2269" i="1"/>
  <c r="W2268" i="1"/>
  <c r="X2266" i="1"/>
  <c r="Z2266" i="1" s="1"/>
  <c r="Y2268" i="1" l="1"/>
  <c r="V2270" i="1"/>
  <c r="W2269" i="1"/>
  <c r="X2267" i="1"/>
  <c r="Z2267" i="1" s="1"/>
  <c r="Y2269" i="1" l="1"/>
  <c r="V2271" i="1"/>
  <c r="W2270" i="1"/>
  <c r="X2268" i="1"/>
  <c r="Z2268" i="1" s="1"/>
  <c r="Y2270" i="1" l="1"/>
  <c r="V2272" i="1"/>
  <c r="W2271" i="1"/>
  <c r="X2269" i="1"/>
  <c r="Z2269" i="1" s="1"/>
  <c r="Y2271" i="1" l="1"/>
  <c r="V2273" i="1"/>
  <c r="W2272" i="1"/>
  <c r="X2270" i="1"/>
  <c r="Z2270" i="1" s="1"/>
  <c r="Y2272" i="1" l="1"/>
  <c r="V2274" i="1"/>
  <c r="W2273" i="1"/>
  <c r="X2271" i="1"/>
  <c r="Z2271" i="1" s="1"/>
  <c r="Y2273" i="1" l="1"/>
  <c r="V2275" i="1"/>
  <c r="W2274" i="1"/>
  <c r="X2272" i="1"/>
  <c r="Z2272" i="1" s="1"/>
  <c r="Y2274" i="1" l="1"/>
  <c r="V2276" i="1"/>
  <c r="W2275" i="1"/>
  <c r="X2273" i="1"/>
  <c r="Z2273" i="1" s="1"/>
  <c r="Y2275" i="1" l="1"/>
  <c r="V2277" i="1"/>
  <c r="W2276" i="1"/>
  <c r="X2274" i="1"/>
  <c r="Z2274" i="1" s="1"/>
  <c r="Y2276" i="1" l="1"/>
  <c r="V2278" i="1"/>
  <c r="W2277" i="1"/>
  <c r="X2275" i="1"/>
  <c r="Z2275" i="1" s="1"/>
  <c r="Y2277" i="1" l="1"/>
  <c r="V2279" i="1"/>
  <c r="W2278" i="1"/>
  <c r="X2276" i="1"/>
  <c r="Z2276" i="1" s="1"/>
  <c r="Y2278" i="1" l="1"/>
  <c r="V2280" i="1"/>
  <c r="W2279" i="1"/>
  <c r="X2277" i="1"/>
  <c r="Z2277" i="1" s="1"/>
  <c r="Y2279" i="1" l="1"/>
  <c r="V2281" i="1"/>
  <c r="W2280" i="1"/>
  <c r="X2278" i="1"/>
  <c r="Z2278" i="1" s="1"/>
  <c r="Y2280" i="1" l="1"/>
  <c r="V2282" i="1"/>
  <c r="W2281" i="1"/>
  <c r="X2279" i="1"/>
  <c r="Z2279" i="1" s="1"/>
  <c r="Y2281" i="1" l="1"/>
  <c r="V2283" i="1"/>
  <c r="W2282" i="1"/>
  <c r="X2280" i="1"/>
  <c r="Z2280" i="1" s="1"/>
  <c r="Y2282" i="1" l="1"/>
  <c r="V2284" i="1"/>
  <c r="W2283" i="1"/>
  <c r="X2281" i="1"/>
  <c r="Z2281" i="1" s="1"/>
  <c r="Y2283" i="1" l="1"/>
  <c r="V2285" i="1"/>
  <c r="W2284" i="1"/>
  <c r="X2282" i="1"/>
  <c r="Z2282" i="1" s="1"/>
  <c r="Y2284" i="1" l="1"/>
  <c r="V2286" i="1"/>
  <c r="W2285" i="1"/>
  <c r="X2283" i="1"/>
  <c r="Z2283" i="1" s="1"/>
  <c r="Y2285" i="1" l="1"/>
  <c r="V2287" i="1"/>
  <c r="W2286" i="1"/>
  <c r="X2284" i="1"/>
  <c r="Z2284" i="1" s="1"/>
  <c r="Y2286" i="1" l="1"/>
  <c r="V2288" i="1"/>
  <c r="W2287" i="1"/>
  <c r="X2285" i="1"/>
  <c r="Z2285" i="1" s="1"/>
  <c r="Y2287" i="1" l="1"/>
  <c r="V2289" i="1"/>
  <c r="W2288" i="1"/>
  <c r="X2286" i="1"/>
  <c r="Z2286" i="1" s="1"/>
  <c r="Y2288" i="1" l="1"/>
  <c r="V2290" i="1"/>
  <c r="W2289" i="1"/>
  <c r="X2287" i="1"/>
  <c r="Z2287" i="1" s="1"/>
  <c r="Y2289" i="1" l="1"/>
  <c r="V2291" i="1"/>
  <c r="W2290" i="1"/>
  <c r="X2288" i="1"/>
  <c r="Z2288" i="1" s="1"/>
  <c r="Y2290" i="1" l="1"/>
  <c r="V2292" i="1"/>
  <c r="W2291" i="1"/>
  <c r="X2289" i="1"/>
  <c r="Z2289" i="1" s="1"/>
  <c r="Y2291" i="1" l="1"/>
  <c r="V2293" i="1"/>
  <c r="W2292" i="1"/>
  <c r="X2290" i="1"/>
  <c r="Z2290" i="1" s="1"/>
  <c r="Y2292" i="1" l="1"/>
  <c r="V2294" i="1"/>
  <c r="W2293" i="1"/>
  <c r="X2291" i="1"/>
  <c r="Z2291" i="1" s="1"/>
  <c r="Y2293" i="1" l="1"/>
  <c r="V2295" i="1"/>
  <c r="W2294" i="1"/>
  <c r="X2292" i="1"/>
  <c r="Z2292" i="1" s="1"/>
  <c r="Y2294" i="1" l="1"/>
  <c r="V2296" i="1"/>
  <c r="W2295" i="1"/>
  <c r="X2293" i="1"/>
  <c r="Z2293" i="1" s="1"/>
  <c r="Y2295" i="1" l="1"/>
  <c r="V2297" i="1"/>
  <c r="W2296" i="1"/>
  <c r="X2294" i="1"/>
  <c r="Z2294" i="1" s="1"/>
  <c r="Y2296" i="1" l="1"/>
  <c r="V2298" i="1"/>
  <c r="W2297" i="1"/>
  <c r="X2295" i="1"/>
  <c r="Z2295" i="1" s="1"/>
  <c r="Y2297" i="1" l="1"/>
  <c r="V2299" i="1"/>
  <c r="W2298" i="1"/>
  <c r="X2296" i="1"/>
  <c r="Z2296" i="1" s="1"/>
  <c r="Y2298" i="1" l="1"/>
  <c r="V2300" i="1"/>
  <c r="W2299" i="1"/>
  <c r="X2297" i="1"/>
  <c r="Z2297" i="1" s="1"/>
  <c r="Y2299" i="1" l="1"/>
  <c r="V2301" i="1"/>
  <c r="W2300" i="1"/>
  <c r="X2298" i="1"/>
  <c r="Z2298" i="1" s="1"/>
  <c r="Y2300" i="1" l="1"/>
  <c r="V2302" i="1"/>
  <c r="W2301" i="1"/>
  <c r="X2299" i="1"/>
  <c r="Z2299" i="1" s="1"/>
  <c r="Y2301" i="1" l="1"/>
  <c r="V2303" i="1"/>
  <c r="W2302" i="1"/>
  <c r="X2300" i="1"/>
  <c r="Z2300" i="1" s="1"/>
  <c r="Y2302" i="1" l="1"/>
  <c r="V2304" i="1"/>
  <c r="W2303" i="1"/>
  <c r="X2301" i="1"/>
  <c r="Z2301" i="1" s="1"/>
  <c r="Y2303" i="1" l="1"/>
  <c r="V2305" i="1"/>
  <c r="W2304" i="1"/>
  <c r="X2302" i="1"/>
  <c r="Z2302" i="1" s="1"/>
  <c r="Y2304" i="1" l="1"/>
  <c r="V2306" i="1"/>
  <c r="W2305" i="1"/>
  <c r="X2303" i="1"/>
  <c r="Z2303" i="1" s="1"/>
  <c r="Y2305" i="1" l="1"/>
  <c r="V2307" i="1"/>
  <c r="W2306" i="1"/>
  <c r="X2304" i="1"/>
  <c r="Z2304" i="1" s="1"/>
  <c r="Y2306" i="1" l="1"/>
  <c r="V2308" i="1"/>
  <c r="W2307" i="1"/>
  <c r="X2305" i="1"/>
  <c r="Z2305" i="1" s="1"/>
  <c r="Y2307" i="1" l="1"/>
  <c r="V2309" i="1"/>
  <c r="W2308" i="1"/>
  <c r="X2306" i="1"/>
  <c r="Z2306" i="1" s="1"/>
  <c r="Y2308" i="1" l="1"/>
  <c r="V2310" i="1"/>
  <c r="W2309" i="1"/>
  <c r="X2307" i="1"/>
  <c r="Z2307" i="1" s="1"/>
  <c r="Y2309" i="1" l="1"/>
  <c r="V2311" i="1"/>
  <c r="W2310" i="1"/>
  <c r="X2308" i="1"/>
  <c r="Z2308" i="1" s="1"/>
  <c r="Y2310" i="1" l="1"/>
  <c r="V2312" i="1"/>
  <c r="W2311" i="1"/>
  <c r="X2309" i="1"/>
  <c r="Z2309" i="1" s="1"/>
  <c r="Y2311" i="1" l="1"/>
  <c r="V2313" i="1"/>
  <c r="W2312" i="1"/>
  <c r="X2310" i="1"/>
  <c r="Z2310" i="1" s="1"/>
  <c r="Y2312" i="1" l="1"/>
  <c r="V2314" i="1"/>
  <c r="W2313" i="1"/>
  <c r="X2311" i="1"/>
  <c r="Z2311" i="1" s="1"/>
  <c r="Y2313" i="1" l="1"/>
  <c r="V2315" i="1"/>
  <c r="W2314" i="1"/>
  <c r="X2312" i="1"/>
  <c r="Z2312" i="1" s="1"/>
  <c r="Y2314" i="1" l="1"/>
  <c r="V2316" i="1"/>
  <c r="W2315" i="1"/>
  <c r="X2313" i="1"/>
  <c r="Z2313" i="1" s="1"/>
  <c r="Y2315" i="1" l="1"/>
  <c r="V2317" i="1"/>
  <c r="W2316" i="1"/>
  <c r="X2314" i="1"/>
  <c r="Z2314" i="1" s="1"/>
  <c r="Y2316" i="1" l="1"/>
  <c r="V2318" i="1"/>
  <c r="W2317" i="1"/>
  <c r="X2315" i="1"/>
  <c r="Z2315" i="1" s="1"/>
  <c r="Y2317" i="1" l="1"/>
  <c r="V2319" i="1"/>
  <c r="W2318" i="1"/>
  <c r="X2316" i="1"/>
  <c r="Z2316" i="1" s="1"/>
  <c r="Y2318" i="1" l="1"/>
  <c r="V2320" i="1"/>
  <c r="W2319" i="1"/>
  <c r="X2317" i="1"/>
  <c r="Z2317" i="1" s="1"/>
  <c r="Y2319" i="1" l="1"/>
  <c r="V2321" i="1"/>
  <c r="W2320" i="1"/>
  <c r="X2318" i="1"/>
  <c r="Z2318" i="1" s="1"/>
  <c r="Y2320" i="1" l="1"/>
  <c r="V2322" i="1"/>
  <c r="W2321" i="1"/>
  <c r="X2319" i="1"/>
  <c r="Z2319" i="1" s="1"/>
  <c r="Y2321" i="1" l="1"/>
  <c r="V2323" i="1"/>
  <c r="W2322" i="1"/>
  <c r="X2320" i="1"/>
  <c r="Z2320" i="1" s="1"/>
  <c r="Y2322" i="1" l="1"/>
  <c r="V2324" i="1"/>
  <c r="W2323" i="1"/>
  <c r="X2321" i="1"/>
  <c r="Z2321" i="1" s="1"/>
  <c r="Y2323" i="1" l="1"/>
  <c r="V2325" i="1"/>
  <c r="W2324" i="1"/>
  <c r="X2322" i="1"/>
  <c r="Z2322" i="1" s="1"/>
  <c r="Y2324" i="1" l="1"/>
  <c r="V2326" i="1"/>
  <c r="W2325" i="1"/>
  <c r="X2323" i="1"/>
  <c r="Z2323" i="1" s="1"/>
  <c r="Y2325" i="1" l="1"/>
  <c r="V2327" i="1"/>
  <c r="W2326" i="1"/>
  <c r="X2324" i="1"/>
  <c r="Z2324" i="1" s="1"/>
  <c r="Y2326" i="1" l="1"/>
  <c r="V2328" i="1"/>
  <c r="W2327" i="1"/>
  <c r="X2325" i="1"/>
  <c r="Z2325" i="1" s="1"/>
  <c r="Y2327" i="1" l="1"/>
  <c r="V2329" i="1"/>
  <c r="W2328" i="1"/>
  <c r="X2326" i="1"/>
  <c r="Z2326" i="1" s="1"/>
  <c r="Y2328" i="1" l="1"/>
  <c r="V2330" i="1"/>
  <c r="W2329" i="1"/>
  <c r="X2327" i="1"/>
  <c r="Z2327" i="1" s="1"/>
  <c r="Y2329" i="1" l="1"/>
  <c r="V2331" i="1"/>
  <c r="W2330" i="1"/>
  <c r="X2328" i="1"/>
  <c r="Z2328" i="1" s="1"/>
  <c r="Y2330" i="1" l="1"/>
  <c r="V2332" i="1"/>
  <c r="W2331" i="1"/>
  <c r="X2329" i="1"/>
  <c r="Z2329" i="1" s="1"/>
  <c r="Y2331" i="1" l="1"/>
  <c r="V2333" i="1"/>
  <c r="W2332" i="1"/>
  <c r="X2330" i="1"/>
  <c r="Z2330" i="1" s="1"/>
  <c r="Y2332" i="1" l="1"/>
  <c r="V2334" i="1"/>
  <c r="W2333" i="1"/>
  <c r="X2331" i="1"/>
  <c r="Z2331" i="1" s="1"/>
  <c r="Y2333" i="1" l="1"/>
  <c r="V2335" i="1"/>
  <c r="W2334" i="1"/>
  <c r="X2332" i="1"/>
  <c r="Z2332" i="1" s="1"/>
  <c r="Y2334" i="1" l="1"/>
  <c r="V2336" i="1"/>
  <c r="W2335" i="1"/>
  <c r="X2333" i="1"/>
  <c r="Z2333" i="1" s="1"/>
  <c r="Y2335" i="1" l="1"/>
  <c r="V2337" i="1"/>
  <c r="W2336" i="1"/>
  <c r="X2334" i="1"/>
  <c r="Z2334" i="1" s="1"/>
  <c r="Y2336" i="1" l="1"/>
  <c r="V2338" i="1"/>
  <c r="W2337" i="1"/>
  <c r="X2335" i="1"/>
  <c r="Z2335" i="1" s="1"/>
  <c r="Y2337" i="1" l="1"/>
  <c r="V2339" i="1"/>
  <c r="W2338" i="1"/>
  <c r="X2336" i="1"/>
  <c r="Z2336" i="1" s="1"/>
  <c r="Y2338" i="1" l="1"/>
  <c r="V2340" i="1"/>
  <c r="W2339" i="1"/>
  <c r="X2337" i="1"/>
  <c r="Z2337" i="1" s="1"/>
  <c r="Y2339" i="1" l="1"/>
  <c r="V2341" i="1"/>
  <c r="W2340" i="1"/>
  <c r="X2338" i="1"/>
  <c r="Z2338" i="1" s="1"/>
  <c r="Y2340" i="1" l="1"/>
  <c r="V2342" i="1"/>
  <c r="W2341" i="1"/>
  <c r="X2339" i="1"/>
  <c r="Z2339" i="1" s="1"/>
  <c r="Y2341" i="1" l="1"/>
  <c r="V2343" i="1"/>
  <c r="W2342" i="1"/>
  <c r="X2340" i="1"/>
  <c r="Z2340" i="1" s="1"/>
  <c r="Y2342" i="1" l="1"/>
  <c r="V2344" i="1"/>
  <c r="W2343" i="1"/>
  <c r="X2341" i="1"/>
  <c r="Z2341" i="1" s="1"/>
  <c r="Y2343" i="1" l="1"/>
  <c r="V2345" i="1"/>
  <c r="W2344" i="1"/>
  <c r="X2342" i="1"/>
  <c r="Z2342" i="1" s="1"/>
  <c r="Y2344" i="1" l="1"/>
  <c r="V2346" i="1"/>
  <c r="W2345" i="1"/>
  <c r="X2343" i="1"/>
  <c r="Z2343" i="1" s="1"/>
  <c r="Y2345" i="1" l="1"/>
  <c r="V2347" i="1"/>
  <c r="W2346" i="1"/>
  <c r="X2344" i="1"/>
  <c r="Z2344" i="1" s="1"/>
  <c r="Y2346" i="1" l="1"/>
  <c r="V2348" i="1"/>
  <c r="W2347" i="1"/>
  <c r="X2345" i="1"/>
  <c r="Z2345" i="1" s="1"/>
  <c r="Y2347" i="1" l="1"/>
  <c r="V2349" i="1"/>
  <c r="W2348" i="1"/>
  <c r="X2346" i="1"/>
  <c r="Z2346" i="1" s="1"/>
  <c r="Y2348" i="1" l="1"/>
  <c r="V2350" i="1"/>
  <c r="W2349" i="1"/>
  <c r="X2347" i="1"/>
  <c r="Z2347" i="1" s="1"/>
  <c r="Y2349" i="1" l="1"/>
  <c r="V2351" i="1"/>
  <c r="W2350" i="1"/>
  <c r="X2348" i="1"/>
  <c r="Z2348" i="1" s="1"/>
  <c r="Y2350" i="1" l="1"/>
  <c r="V2352" i="1"/>
  <c r="W2351" i="1"/>
  <c r="X2349" i="1"/>
  <c r="Z2349" i="1" s="1"/>
  <c r="Y2351" i="1" l="1"/>
  <c r="V2353" i="1"/>
  <c r="W2352" i="1"/>
  <c r="X2350" i="1"/>
  <c r="Z2350" i="1" s="1"/>
  <c r="Y2352" i="1" l="1"/>
  <c r="V2354" i="1"/>
  <c r="W2353" i="1"/>
  <c r="X2351" i="1"/>
  <c r="Z2351" i="1" s="1"/>
  <c r="Y2353" i="1" l="1"/>
  <c r="V2355" i="1"/>
  <c r="W2354" i="1"/>
  <c r="X2352" i="1"/>
  <c r="Z2352" i="1" s="1"/>
  <c r="Y2354" i="1" l="1"/>
  <c r="V2356" i="1"/>
  <c r="W2355" i="1"/>
  <c r="X2353" i="1"/>
  <c r="Z2353" i="1" s="1"/>
  <c r="Y2355" i="1" l="1"/>
  <c r="V2357" i="1"/>
  <c r="W2356" i="1"/>
  <c r="X2354" i="1"/>
  <c r="Z2354" i="1" s="1"/>
  <c r="Y2356" i="1" l="1"/>
  <c r="V2358" i="1"/>
  <c r="W2357" i="1"/>
  <c r="X2355" i="1"/>
  <c r="Z2355" i="1" s="1"/>
  <c r="Y2357" i="1" l="1"/>
  <c r="V2359" i="1"/>
  <c r="W2358" i="1"/>
  <c r="X2356" i="1"/>
  <c r="Z2356" i="1" s="1"/>
  <c r="Y2358" i="1" l="1"/>
  <c r="V2360" i="1"/>
  <c r="W2359" i="1"/>
  <c r="X2357" i="1"/>
  <c r="Z2357" i="1" s="1"/>
  <c r="Y2359" i="1" l="1"/>
  <c r="V2361" i="1"/>
  <c r="W2360" i="1"/>
  <c r="X2358" i="1"/>
  <c r="Z2358" i="1" s="1"/>
  <c r="Y2360" i="1" l="1"/>
  <c r="V2362" i="1"/>
  <c r="W2361" i="1"/>
  <c r="X2359" i="1"/>
  <c r="Z2359" i="1" s="1"/>
  <c r="Y2361" i="1" l="1"/>
  <c r="V2363" i="1"/>
  <c r="W2362" i="1"/>
  <c r="X2360" i="1"/>
  <c r="Z2360" i="1" s="1"/>
  <c r="Y2362" i="1" l="1"/>
  <c r="V2364" i="1"/>
  <c r="W2363" i="1"/>
  <c r="X2361" i="1"/>
  <c r="Z2361" i="1" s="1"/>
  <c r="Y2363" i="1" l="1"/>
  <c r="V2365" i="1"/>
  <c r="W2364" i="1"/>
  <c r="X2362" i="1"/>
  <c r="Z2362" i="1" s="1"/>
  <c r="Y2364" i="1" l="1"/>
  <c r="V2366" i="1"/>
  <c r="W2365" i="1"/>
  <c r="X2363" i="1"/>
  <c r="Z2363" i="1" s="1"/>
  <c r="Y2365" i="1" l="1"/>
  <c r="V2367" i="1"/>
  <c r="W2366" i="1"/>
  <c r="X2364" i="1"/>
  <c r="Z2364" i="1" s="1"/>
  <c r="Y2366" i="1" l="1"/>
  <c r="V2368" i="1"/>
  <c r="W2367" i="1"/>
  <c r="X2365" i="1"/>
  <c r="Z2365" i="1" s="1"/>
  <c r="Y2367" i="1" l="1"/>
  <c r="V2369" i="1"/>
  <c r="W2368" i="1"/>
  <c r="X2366" i="1"/>
  <c r="Z2366" i="1" s="1"/>
  <c r="Y2368" i="1" l="1"/>
  <c r="V2370" i="1"/>
  <c r="W2369" i="1"/>
  <c r="X2367" i="1"/>
  <c r="Z2367" i="1" s="1"/>
  <c r="Y2369" i="1" l="1"/>
  <c r="V2371" i="1"/>
  <c r="W2370" i="1"/>
  <c r="X2368" i="1"/>
  <c r="Z2368" i="1" s="1"/>
  <c r="Y2370" i="1" l="1"/>
  <c r="V2372" i="1"/>
  <c r="W2371" i="1"/>
  <c r="X2369" i="1"/>
  <c r="Z2369" i="1" s="1"/>
  <c r="Y2371" i="1" l="1"/>
  <c r="V2373" i="1"/>
  <c r="W2372" i="1"/>
  <c r="X2370" i="1"/>
  <c r="Z2370" i="1" s="1"/>
  <c r="Y2372" i="1" l="1"/>
  <c r="V2374" i="1"/>
  <c r="W2373" i="1"/>
  <c r="X2371" i="1"/>
  <c r="Z2371" i="1" s="1"/>
  <c r="Y2373" i="1" l="1"/>
  <c r="V2375" i="1"/>
  <c r="W2374" i="1"/>
  <c r="X2372" i="1"/>
  <c r="Z2372" i="1" s="1"/>
  <c r="Y2374" i="1" l="1"/>
  <c r="V2376" i="1"/>
  <c r="W2375" i="1"/>
  <c r="X2373" i="1"/>
  <c r="Z2373" i="1" s="1"/>
  <c r="Y2375" i="1" l="1"/>
  <c r="V2377" i="1"/>
  <c r="W2376" i="1"/>
  <c r="X2374" i="1"/>
  <c r="Z2374" i="1" s="1"/>
  <c r="Y2376" i="1" l="1"/>
  <c r="V2378" i="1"/>
  <c r="W2377" i="1"/>
  <c r="X2375" i="1"/>
  <c r="Z2375" i="1" s="1"/>
  <c r="Y2377" i="1" l="1"/>
  <c r="V2379" i="1"/>
  <c r="W2378" i="1"/>
  <c r="X2376" i="1"/>
  <c r="Z2376" i="1" s="1"/>
  <c r="Y2378" i="1" l="1"/>
  <c r="V2380" i="1"/>
  <c r="W2379" i="1"/>
  <c r="X2377" i="1"/>
  <c r="Z2377" i="1" s="1"/>
  <c r="Y2379" i="1" l="1"/>
  <c r="V2381" i="1"/>
  <c r="W2380" i="1"/>
  <c r="X2378" i="1"/>
  <c r="Z2378" i="1" s="1"/>
  <c r="Y2380" i="1" l="1"/>
  <c r="V2382" i="1"/>
  <c r="W2381" i="1"/>
  <c r="X2379" i="1"/>
  <c r="Z2379" i="1" s="1"/>
  <c r="Y2381" i="1" l="1"/>
  <c r="V2383" i="1"/>
  <c r="W2382" i="1"/>
  <c r="X2380" i="1"/>
  <c r="Z2380" i="1" s="1"/>
  <c r="Y2382" i="1" l="1"/>
  <c r="V2384" i="1"/>
  <c r="W2383" i="1"/>
  <c r="X2381" i="1"/>
  <c r="Z2381" i="1" s="1"/>
  <c r="Y2383" i="1" l="1"/>
  <c r="V2385" i="1"/>
  <c r="W2384" i="1"/>
  <c r="X2382" i="1"/>
  <c r="Z2382" i="1" s="1"/>
  <c r="Y2384" i="1" l="1"/>
  <c r="V2386" i="1"/>
  <c r="W2385" i="1"/>
  <c r="X2383" i="1"/>
  <c r="Z2383" i="1" s="1"/>
  <c r="Y2385" i="1" l="1"/>
  <c r="V2387" i="1"/>
  <c r="W2386" i="1"/>
  <c r="X2384" i="1"/>
  <c r="Z2384" i="1" s="1"/>
  <c r="Y2386" i="1" l="1"/>
  <c r="V2388" i="1"/>
  <c r="W2387" i="1"/>
  <c r="X2385" i="1"/>
  <c r="Z2385" i="1" s="1"/>
  <c r="Y2387" i="1" l="1"/>
  <c r="V2389" i="1"/>
  <c r="W2388" i="1"/>
  <c r="X2386" i="1"/>
  <c r="Z2386" i="1" s="1"/>
  <c r="Y2388" i="1" l="1"/>
  <c r="V2390" i="1"/>
  <c r="W2389" i="1"/>
  <c r="X2387" i="1"/>
  <c r="Z2387" i="1" s="1"/>
  <c r="Y2389" i="1" l="1"/>
  <c r="V2391" i="1"/>
  <c r="W2390" i="1"/>
  <c r="X2388" i="1"/>
  <c r="Z2388" i="1" s="1"/>
  <c r="Y2390" i="1" l="1"/>
  <c r="V2392" i="1"/>
  <c r="W2391" i="1"/>
  <c r="X2389" i="1"/>
  <c r="Z2389" i="1" s="1"/>
  <c r="Y2391" i="1" l="1"/>
  <c r="V2393" i="1"/>
  <c r="W2392" i="1"/>
  <c r="X2390" i="1"/>
  <c r="Z2390" i="1" s="1"/>
  <c r="Y2392" i="1" l="1"/>
  <c r="V2394" i="1"/>
  <c r="W2393" i="1"/>
  <c r="X2391" i="1"/>
  <c r="Z2391" i="1" s="1"/>
  <c r="Y2393" i="1" l="1"/>
  <c r="V2395" i="1"/>
  <c r="W2394" i="1"/>
  <c r="X2392" i="1"/>
  <c r="Z2392" i="1" s="1"/>
  <c r="Y2394" i="1" l="1"/>
  <c r="V2396" i="1"/>
  <c r="W2395" i="1"/>
  <c r="X2393" i="1"/>
  <c r="Z2393" i="1" s="1"/>
  <c r="Y2395" i="1" l="1"/>
  <c r="V2397" i="1"/>
  <c r="W2396" i="1"/>
  <c r="X2394" i="1"/>
  <c r="Z2394" i="1" s="1"/>
  <c r="Y2396" i="1" l="1"/>
  <c r="V2398" i="1"/>
  <c r="W2397" i="1"/>
  <c r="X2395" i="1"/>
  <c r="Z2395" i="1" s="1"/>
  <c r="Y2397" i="1" l="1"/>
  <c r="V2399" i="1"/>
  <c r="W2398" i="1"/>
  <c r="X2396" i="1"/>
  <c r="Z2396" i="1" s="1"/>
  <c r="Y2398" i="1" l="1"/>
  <c r="V2400" i="1"/>
  <c r="W2399" i="1"/>
  <c r="X2397" i="1"/>
  <c r="Z2397" i="1" s="1"/>
  <c r="Y2399" i="1" l="1"/>
  <c r="V2401" i="1"/>
  <c r="W2400" i="1"/>
  <c r="X2398" i="1"/>
  <c r="Z2398" i="1" s="1"/>
  <c r="Y2400" i="1" l="1"/>
  <c r="V2402" i="1"/>
  <c r="W2401" i="1"/>
  <c r="X2399" i="1"/>
  <c r="Z2399" i="1" s="1"/>
  <c r="Y2401" i="1" l="1"/>
  <c r="V2403" i="1"/>
  <c r="W2402" i="1"/>
  <c r="X2400" i="1"/>
  <c r="Z2400" i="1" s="1"/>
  <c r="Y2402" i="1" l="1"/>
  <c r="V2404" i="1"/>
  <c r="W2403" i="1"/>
  <c r="X2401" i="1"/>
  <c r="Z2401" i="1" s="1"/>
  <c r="Y2403" i="1" l="1"/>
  <c r="V2405" i="1"/>
  <c r="W2404" i="1"/>
  <c r="X2402" i="1"/>
  <c r="Z2402" i="1" s="1"/>
  <c r="Y2404" i="1" l="1"/>
  <c r="V2406" i="1"/>
  <c r="W2405" i="1"/>
  <c r="X2403" i="1"/>
  <c r="Z2403" i="1" s="1"/>
  <c r="Y2405" i="1" l="1"/>
  <c r="V2407" i="1"/>
  <c r="W2406" i="1"/>
  <c r="X2404" i="1"/>
  <c r="Z2404" i="1" s="1"/>
  <c r="Y2406" i="1" l="1"/>
  <c r="V2408" i="1"/>
  <c r="W2407" i="1"/>
  <c r="X2405" i="1"/>
  <c r="Z2405" i="1" s="1"/>
  <c r="Y2407" i="1" l="1"/>
  <c r="V2409" i="1"/>
  <c r="W2408" i="1"/>
  <c r="X2406" i="1"/>
  <c r="Z2406" i="1" s="1"/>
  <c r="Y2408" i="1" l="1"/>
  <c r="V2410" i="1"/>
  <c r="W2409" i="1"/>
  <c r="X2407" i="1"/>
  <c r="Z2407" i="1" s="1"/>
  <c r="Y2409" i="1" l="1"/>
  <c r="V2411" i="1"/>
  <c r="W2410" i="1"/>
  <c r="X2408" i="1"/>
  <c r="Z2408" i="1" s="1"/>
  <c r="Y2410" i="1" l="1"/>
  <c r="V2412" i="1"/>
  <c r="W2411" i="1"/>
  <c r="X2409" i="1"/>
  <c r="Z2409" i="1" s="1"/>
  <c r="Y2411" i="1" l="1"/>
  <c r="V2413" i="1"/>
  <c r="W2412" i="1"/>
  <c r="X2410" i="1"/>
  <c r="Z2410" i="1" s="1"/>
  <c r="Y2412" i="1" l="1"/>
  <c r="V2414" i="1"/>
  <c r="W2413" i="1"/>
  <c r="X2411" i="1"/>
  <c r="Z2411" i="1" s="1"/>
  <c r="Y2413" i="1" l="1"/>
  <c r="V2415" i="1"/>
  <c r="W2414" i="1"/>
  <c r="X2412" i="1"/>
  <c r="Z2412" i="1" s="1"/>
  <c r="Y2414" i="1" l="1"/>
  <c r="V2416" i="1"/>
  <c r="W2415" i="1"/>
  <c r="X2413" i="1"/>
  <c r="Z2413" i="1" s="1"/>
  <c r="Y2415" i="1" l="1"/>
  <c r="V2417" i="1"/>
  <c r="W2416" i="1"/>
  <c r="X2414" i="1"/>
  <c r="Z2414" i="1" s="1"/>
  <c r="Y2416" i="1" l="1"/>
  <c r="V2418" i="1"/>
  <c r="W2417" i="1"/>
  <c r="X2415" i="1"/>
  <c r="Z2415" i="1" s="1"/>
  <c r="Y2417" i="1" l="1"/>
  <c r="V2419" i="1"/>
  <c r="W2418" i="1"/>
  <c r="X2416" i="1"/>
  <c r="Z2416" i="1" s="1"/>
  <c r="Y2418" i="1" l="1"/>
  <c r="V2420" i="1"/>
  <c r="W2419" i="1"/>
  <c r="X2417" i="1"/>
  <c r="Z2417" i="1" s="1"/>
  <c r="Y2419" i="1" l="1"/>
  <c r="V2421" i="1"/>
  <c r="W2420" i="1"/>
  <c r="X2418" i="1"/>
  <c r="Z2418" i="1" s="1"/>
  <c r="Y2420" i="1" l="1"/>
  <c r="V2422" i="1"/>
  <c r="W2421" i="1"/>
  <c r="X2419" i="1"/>
  <c r="Z2419" i="1" s="1"/>
  <c r="Y2421" i="1" l="1"/>
  <c r="V2423" i="1"/>
  <c r="W2422" i="1"/>
  <c r="X2420" i="1"/>
  <c r="Z2420" i="1" s="1"/>
  <c r="Y2422" i="1" l="1"/>
  <c r="V2424" i="1"/>
  <c r="W2423" i="1"/>
  <c r="X2421" i="1"/>
  <c r="Z2421" i="1" s="1"/>
  <c r="Y2423" i="1" l="1"/>
  <c r="V2425" i="1"/>
  <c r="W2424" i="1"/>
  <c r="X2422" i="1"/>
  <c r="Z2422" i="1" s="1"/>
  <c r="Y2424" i="1" l="1"/>
  <c r="V2426" i="1"/>
  <c r="W2425" i="1"/>
  <c r="X2423" i="1"/>
  <c r="Z2423" i="1" s="1"/>
  <c r="Y2425" i="1" l="1"/>
  <c r="V2427" i="1"/>
  <c r="W2426" i="1"/>
  <c r="X2424" i="1"/>
  <c r="Z2424" i="1" s="1"/>
  <c r="Y2426" i="1" l="1"/>
  <c r="V2428" i="1"/>
  <c r="W2427" i="1"/>
  <c r="X2425" i="1"/>
  <c r="Z2425" i="1" s="1"/>
  <c r="Y2427" i="1" l="1"/>
  <c r="V2429" i="1"/>
  <c r="W2428" i="1"/>
  <c r="X2426" i="1"/>
  <c r="Z2426" i="1" s="1"/>
  <c r="Y2428" i="1" l="1"/>
  <c r="V2430" i="1"/>
  <c r="W2429" i="1"/>
  <c r="X2427" i="1"/>
  <c r="Z2427" i="1" s="1"/>
  <c r="Y2429" i="1" l="1"/>
  <c r="V2431" i="1"/>
  <c r="W2430" i="1"/>
  <c r="X2428" i="1"/>
  <c r="Z2428" i="1" s="1"/>
  <c r="Y2430" i="1" l="1"/>
  <c r="V2432" i="1"/>
  <c r="W2431" i="1"/>
  <c r="X2429" i="1"/>
  <c r="Z2429" i="1" s="1"/>
  <c r="Y2431" i="1" l="1"/>
  <c r="V2433" i="1"/>
  <c r="W2432" i="1"/>
  <c r="X2430" i="1"/>
  <c r="Z2430" i="1" s="1"/>
  <c r="Y2432" i="1" l="1"/>
  <c r="V2434" i="1"/>
  <c r="W2433" i="1"/>
  <c r="X2431" i="1"/>
  <c r="Z2431" i="1" s="1"/>
  <c r="Y2433" i="1" l="1"/>
  <c r="V2435" i="1"/>
  <c r="W2434" i="1"/>
  <c r="X2432" i="1"/>
  <c r="Z2432" i="1" s="1"/>
  <c r="Y2434" i="1" l="1"/>
  <c r="V2436" i="1"/>
  <c r="W2435" i="1"/>
  <c r="X2433" i="1"/>
  <c r="Z2433" i="1" s="1"/>
  <c r="Y2435" i="1" l="1"/>
  <c r="V2437" i="1"/>
  <c r="W2436" i="1"/>
  <c r="X2434" i="1"/>
  <c r="Z2434" i="1" s="1"/>
  <c r="Y2436" i="1" l="1"/>
  <c r="V2438" i="1"/>
  <c r="W2437" i="1"/>
  <c r="X2435" i="1"/>
  <c r="Z2435" i="1" s="1"/>
  <c r="Y2437" i="1" l="1"/>
  <c r="V2439" i="1"/>
  <c r="W2438" i="1"/>
  <c r="X2436" i="1"/>
  <c r="Z2436" i="1" s="1"/>
  <c r="Y2438" i="1" l="1"/>
  <c r="V2440" i="1"/>
  <c r="W2439" i="1"/>
  <c r="X2437" i="1"/>
  <c r="Z2437" i="1" s="1"/>
  <c r="Y2439" i="1" l="1"/>
  <c r="V2441" i="1"/>
  <c r="W2440" i="1"/>
  <c r="X2438" i="1"/>
  <c r="Z2438" i="1" s="1"/>
  <c r="Y2440" i="1" l="1"/>
  <c r="V2442" i="1"/>
  <c r="W2441" i="1"/>
  <c r="X2439" i="1"/>
  <c r="Z2439" i="1" s="1"/>
  <c r="Y2441" i="1" l="1"/>
  <c r="V2443" i="1"/>
  <c r="W2442" i="1"/>
  <c r="X2440" i="1"/>
  <c r="Z2440" i="1" s="1"/>
  <c r="Y2442" i="1" l="1"/>
  <c r="V2444" i="1"/>
  <c r="W2443" i="1"/>
  <c r="X2441" i="1"/>
  <c r="Z2441" i="1" s="1"/>
  <c r="Y2443" i="1" l="1"/>
  <c r="V2445" i="1"/>
  <c r="W2444" i="1"/>
  <c r="X2442" i="1"/>
  <c r="Z2442" i="1" s="1"/>
  <c r="Y2444" i="1" l="1"/>
  <c r="V2446" i="1"/>
  <c r="W2445" i="1"/>
  <c r="X2443" i="1"/>
  <c r="Z2443" i="1" s="1"/>
  <c r="Y2445" i="1" l="1"/>
  <c r="V2447" i="1"/>
  <c r="W2446" i="1"/>
  <c r="X2444" i="1"/>
  <c r="Z2444" i="1" s="1"/>
  <c r="Y2446" i="1" l="1"/>
  <c r="V2448" i="1"/>
  <c r="W2447" i="1"/>
  <c r="X2445" i="1"/>
  <c r="Z2445" i="1" s="1"/>
  <c r="Y2447" i="1" l="1"/>
  <c r="V2449" i="1"/>
  <c r="W2448" i="1"/>
  <c r="X2446" i="1"/>
  <c r="Z2446" i="1" s="1"/>
  <c r="Y2448" i="1" l="1"/>
  <c r="V2450" i="1"/>
  <c r="W2449" i="1"/>
  <c r="X2447" i="1"/>
  <c r="Z2447" i="1" s="1"/>
  <c r="Y2449" i="1" l="1"/>
  <c r="V2451" i="1"/>
  <c r="W2450" i="1"/>
  <c r="X2448" i="1"/>
  <c r="Z2448" i="1" s="1"/>
  <c r="Y2450" i="1" l="1"/>
  <c r="V2452" i="1"/>
  <c r="W2451" i="1"/>
  <c r="X2449" i="1"/>
  <c r="Z2449" i="1" s="1"/>
  <c r="Y2451" i="1" l="1"/>
  <c r="V2453" i="1"/>
  <c r="W2452" i="1"/>
  <c r="X2450" i="1"/>
  <c r="Z2450" i="1" s="1"/>
  <c r="Y2452" i="1" l="1"/>
  <c r="V2454" i="1"/>
  <c r="W2453" i="1"/>
  <c r="X2451" i="1"/>
  <c r="Z2451" i="1" s="1"/>
  <c r="Y2453" i="1" l="1"/>
  <c r="V2455" i="1"/>
  <c r="W2454" i="1"/>
  <c r="X2452" i="1"/>
  <c r="Z2452" i="1" s="1"/>
  <c r="Y2454" i="1" l="1"/>
  <c r="V2456" i="1"/>
  <c r="W2455" i="1"/>
  <c r="X2453" i="1"/>
  <c r="Z2453" i="1" s="1"/>
  <c r="Y2455" i="1" l="1"/>
  <c r="V2457" i="1"/>
  <c r="W2456" i="1"/>
  <c r="X2454" i="1"/>
  <c r="Z2454" i="1" s="1"/>
  <c r="Y2456" i="1" l="1"/>
  <c r="V2458" i="1"/>
  <c r="W2457" i="1"/>
  <c r="X2455" i="1"/>
  <c r="Z2455" i="1" s="1"/>
  <c r="Y2457" i="1" l="1"/>
  <c r="V2459" i="1"/>
  <c r="W2458" i="1"/>
  <c r="X2456" i="1"/>
  <c r="Z2456" i="1" s="1"/>
  <c r="Y2458" i="1" l="1"/>
  <c r="V2460" i="1"/>
  <c r="W2459" i="1"/>
  <c r="X2457" i="1"/>
  <c r="Z2457" i="1" s="1"/>
  <c r="Y2459" i="1" l="1"/>
  <c r="V2461" i="1"/>
  <c r="W2460" i="1"/>
  <c r="X2458" i="1"/>
  <c r="Z2458" i="1" s="1"/>
  <c r="Y2460" i="1" l="1"/>
  <c r="V2462" i="1"/>
  <c r="W2461" i="1"/>
  <c r="X2459" i="1"/>
  <c r="Z2459" i="1" s="1"/>
  <c r="Y2461" i="1" l="1"/>
  <c r="V2463" i="1"/>
  <c r="W2462" i="1"/>
  <c r="X2460" i="1"/>
  <c r="Z2460" i="1" s="1"/>
  <c r="Y2462" i="1" l="1"/>
  <c r="V2464" i="1"/>
  <c r="W2463" i="1"/>
  <c r="X2461" i="1"/>
  <c r="Z2461" i="1" s="1"/>
  <c r="Y2463" i="1" l="1"/>
  <c r="V2465" i="1"/>
  <c r="W2464" i="1"/>
  <c r="X2462" i="1"/>
  <c r="Z2462" i="1" s="1"/>
  <c r="Y2464" i="1" l="1"/>
  <c r="V2466" i="1"/>
  <c r="W2465" i="1"/>
  <c r="X2463" i="1"/>
  <c r="Z2463" i="1" s="1"/>
  <c r="Y2465" i="1" l="1"/>
  <c r="V2467" i="1"/>
  <c r="W2466" i="1"/>
  <c r="X2464" i="1"/>
  <c r="Z2464" i="1" s="1"/>
  <c r="Y2466" i="1" l="1"/>
  <c r="V2468" i="1"/>
  <c r="W2467" i="1"/>
  <c r="X2465" i="1"/>
  <c r="Z2465" i="1" s="1"/>
  <c r="Y2467" i="1" l="1"/>
  <c r="V2469" i="1"/>
  <c r="W2468" i="1"/>
  <c r="X2466" i="1"/>
  <c r="Z2466" i="1" s="1"/>
  <c r="Y2468" i="1" l="1"/>
  <c r="V2470" i="1"/>
  <c r="W2469" i="1"/>
  <c r="X2467" i="1"/>
  <c r="Z2467" i="1" s="1"/>
  <c r="Y2469" i="1" l="1"/>
  <c r="V2471" i="1"/>
  <c r="W2470" i="1"/>
  <c r="X2468" i="1"/>
  <c r="Z2468" i="1" s="1"/>
  <c r="Y2470" i="1" l="1"/>
  <c r="V2472" i="1"/>
  <c r="W2471" i="1"/>
  <c r="X2469" i="1"/>
  <c r="Z2469" i="1" s="1"/>
  <c r="Y2471" i="1" l="1"/>
  <c r="V2473" i="1"/>
  <c r="W2472" i="1"/>
  <c r="X2470" i="1"/>
  <c r="Z2470" i="1" s="1"/>
  <c r="Y2472" i="1" l="1"/>
  <c r="V2474" i="1"/>
  <c r="W2473" i="1"/>
  <c r="X2471" i="1"/>
  <c r="Z2471" i="1" s="1"/>
  <c r="Y2473" i="1" l="1"/>
  <c r="V2475" i="1"/>
  <c r="W2474" i="1"/>
  <c r="X2472" i="1"/>
  <c r="Z2472" i="1" s="1"/>
  <c r="Y2474" i="1" l="1"/>
  <c r="V2476" i="1"/>
  <c r="W2475" i="1"/>
  <c r="X2473" i="1"/>
  <c r="Z2473" i="1" s="1"/>
  <c r="Y2475" i="1" l="1"/>
  <c r="V2477" i="1"/>
  <c r="W2476" i="1"/>
  <c r="X2474" i="1"/>
  <c r="Z2474" i="1" s="1"/>
  <c r="Y2476" i="1" l="1"/>
  <c r="V2478" i="1"/>
  <c r="W2477" i="1"/>
  <c r="X2475" i="1"/>
  <c r="Z2475" i="1" s="1"/>
  <c r="Y2477" i="1" l="1"/>
  <c r="V2479" i="1"/>
  <c r="W2478" i="1"/>
  <c r="X2476" i="1"/>
  <c r="Z2476" i="1" s="1"/>
  <c r="Y2478" i="1" l="1"/>
  <c r="V2480" i="1"/>
  <c r="W2479" i="1"/>
  <c r="X2477" i="1"/>
  <c r="Z2477" i="1" s="1"/>
  <c r="Y2479" i="1" l="1"/>
  <c r="V2481" i="1"/>
  <c r="W2480" i="1"/>
  <c r="X2478" i="1"/>
  <c r="Z2478" i="1" s="1"/>
  <c r="Y2480" i="1" l="1"/>
  <c r="V2482" i="1"/>
  <c r="W2481" i="1"/>
  <c r="X2479" i="1"/>
  <c r="Z2479" i="1" s="1"/>
  <c r="Y2481" i="1" l="1"/>
  <c r="V2483" i="1"/>
  <c r="W2482" i="1"/>
  <c r="X2480" i="1"/>
  <c r="Z2480" i="1" s="1"/>
  <c r="Y2482" i="1" l="1"/>
  <c r="V2484" i="1"/>
  <c r="W2483" i="1"/>
  <c r="X2481" i="1"/>
  <c r="Z2481" i="1" s="1"/>
  <c r="Y2483" i="1" l="1"/>
  <c r="V2485" i="1"/>
  <c r="W2484" i="1"/>
  <c r="X2482" i="1"/>
  <c r="Z2482" i="1" s="1"/>
  <c r="Y2484" i="1" l="1"/>
  <c r="V2486" i="1"/>
  <c r="W2485" i="1"/>
  <c r="X2483" i="1"/>
  <c r="Z2483" i="1" s="1"/>
  <c r="Y2485" i="1" l="1"/>
  <c r="V2487" i="1"/>
  <c r="W2486" i="1"/>
  <c r="X2484" i="1"/>
  <c r="Z2484" i="1" s="1"/>
  <c r="Y2486" i="1" l="1"/>
  <c r="V2488" i="1"/>
  <c r="W2487" i="1"/>
  <c r="X2485" i="1"/>
  <c r="Z2485" i="1" s="1"/>
  <c r="Y2487" i="1" l="1"/>
  <c r="V2489" i="1"/>
  <c r="W2488" i="1"/>
  <c r="X2486" i="1"/>
  <c r="Z2486" i="1" s="1"/>
  <c r="Y2488" i="1" l="1"/>
  <c r="V2490" i="1"/>
  <c r="W2489" i="1"/>
  <c r="X2487" i="1"/>
  <c r="Z2487" i="1" s="1"/>
  <c r="Y2489" i="1" l="1"/>
  <c r="V2491" i="1"/>
  <c r="W2490" i="1"/>
  <c r="X2488" i="1"/>
  <c r="Z2488" i="1" s="1"/>
  <c r="Y2490" i="1" l="1"/>
  <c r="V2492" i="1"/>
  <c r="W2491" i="1"/>
  <c r="X2489" i="1"/>
  <c r="Z2489" i="1" s="1"/>
  <c r="Y2491" i="1" l="1"/>
  <c r="V2493" i="1"/>
  <c r="W2492" i="1"/>
  <c r="X2490" i="1"/>
  <c r="Z2490" i="1" s="1"/>
  <c r="Y2492" i="1" l="1"/>
  <c r="V2494" i="1"/>
  <c r="W2493" i="1"/>
  <c r="X2491" i="1"/>
  <c r="Z2491" i="1" s="1"/>
  <c r="Y2493" i="1" l="1"/>
  <c r="V2495" i="1"/>
  <c r="W2494" i="1"/>
  <c r="X2492" i="1"/>
  <c r="Z2492" i="1" s="1"/>
  <c r="Y2494" i="1" l="1"/>
  <c r="V2496" i="1"/>
  <c r="W2495" i="1"/>
  <c r="X2493" i="1"/>
  <c r="Z2493" i="1" s="1"/>
  <c r="Y2495" i="1" l="1"/>
  <c r="V2497" i="1"/>
  <c r="W2496" i="1"/>
  <c r="X2494" i="1"/>
  <c r="Z2494" i="1" s="1"/>
  <c r="Y2496" i="1" l="1"/>
  <c r="V2498" i="1"/>
  <c r="W2497" i="1"/>
  <c r="X2495" i="1"/>
  <c r="Z2495" i="1" s="1"/>
  <c r="Y2497" i="1" l="1"/>
  <c r="V2499" i="1"/>
  <c r="W2498" i="1"/>
  <c r="X2496" i="1"/>
  <c r="Z2496" i="1" s="1"/>
  <c r="Y2498" i="1" l="1"/>
  <c r="V2500" i="1"/>
  <c r="W2499" i="1"/>
  <c r="X2497" i="1"/>
  <c r="Z2497" i="1" s="1"/>
  <c r="Y2499" i="1" l="1"/>
  <c r="V2501" i="1"/>
  <c r="W2500" i="1"/>
  <c r="X2498" i="1"/>
  <c r="Z2498" i="1" s="1"/>
  <c r="Y2500" i="1" l="1"/>
  <c r="V2502" i="1"/>
  <c r="W2501" i="1"/>
  <c r="X2499" i="1"/>
  <c r="Z2499" i="1" s="1"/>
  <c r="Y2501" i="1" l="1"/>
  <c r="V2503" i="1"/>
  <c r="W2502" i="1"/>
  <c r="X2500" i="1"/>
  <c r="Z2500" i="1" s="1"/>
  <c r="Y2502" i="1" l="1"/>
  <c r="V2504" i="1"/>
  <c r="W2503" i="1"/>
  <c r="X2501" i="1"/>
  <c r="Z2501" i="1" s="1"/>
  <c r="Y2503" i="1" l="1"/>
  <c r="V2505" i="1"/>
  <c r="W2504" i="1"/>
  <c r="X2502" i="1"/>
  <c r="Z2502" i="1" s="1"/>
  <c r="Y2504" i="1" l="1"/>
  <c r="V2506" i="1"/>
  <c r="W2505" i="1"/>
  <c r="X2503" i="1"/>
  <c r="Z2503" i="1" s="1"/>
  <c r="Y2505" i="1" l="1"/>
  <c r="V2507" i="1"/>
  <c r="W2506" i="1"/>
  <c r="X2504" i="1"/>
  <c r="Z2504" i="1" s="1"/>
  <c r="Y2506" i="1" l="1"/>
  <c r="V2508" i="1"/>
  <c r="W2507" i="1"/>
  <c r="X2505" i="1"/>
  <c r="Z2505" i="1" s="1"/>
  <c r="Y2507" i="1" l="1"/>
  <c r="V2509" i="1"/>
  <c r="W2508" i="1"/>
  <c r="X2506" i="1"/>
  <c r="Z2506" i="1" s="1"/>
  <c r="Y2508" i="1" l="1"/>
  <c r="V2510" i="1"/>
  <c r="W2509" i="1"/>
  <c r="X2507" i="1"/>
  <c r="Z2507" i="1" s="1"/>
  <c r="Y2509" i="1" l="1"/>
  <c r="V2511" i="1"/>
  <c r="W2510" i="1"/>
  <c r="X2508" i="1"/>
  <c r="Z2508" i="1" s="1"/>
  <c r="Y2510" i="1" l="1"/>
  <c r="V2512" i="1"/>
  <c r="W2511" i="1"/>
  <c r="X2509" i="1"/>
  <c r="Z2509" i="1" s="1"/>
  <c r="Y2511" i="1" l="1"/>
  <c r="V2513" i="1"/>
  <c r="W2512" i="1"/>
  <c r="X2510" i="1"/>
  <c r="Z2510" i="1" s="1"/>
  <c r="Y2512" i="1" l="1"/>
  <c r="V2514" i="1"/>
  <c r="W2513" i="1"/>
  <c r="X2511" i="1"/>
  <c r="Z2511" i="1" s="1"/>
  <c r="Y2513" i="1" l="1"/>
  <c r="V2515" i="1"/>
  <c r="W2514" i="1"/>
  <c r="X2512" i="1"/>
  <c r="Z2512" i="1" s="1"/>
  <c r="Y2514" i="1" l="1"/>
  <c r="V2516" i="1"/>
  <c r="W2515" i="1"/>
  <c r="X2513" i="1"/>
  <c r="Z2513" i="1" s="1"/>
  <c r="Y2515" i="1" l="1"/>
  <c r="V2517" i="1"/>
  <c r="W2516" i="1"/>
  <c r="X2514" i="1"/>
  <c r="Z2514" i="1" s="1"/>
  <c r="Y2516" i="1" l="1"/>
  <c r="V2518" i="1"/>
  <c r="W2517" i="1"/>
  <c r="X2515" i="1"/>
  <c r="Z2515" i="1" s="1"/>
  <c r="Y2517" i="1" l="1"/>
  <c r="V2519" i="1"/>
  <c r="W2518" i="1"/>
  <c r="X2516" i="1"/>
  <c r="Z2516" i="1" s="1"/>
  <c r="Y2518" i="1" l="1"/>
  <c r="V2520" i="1"/>
  <c r="W2519" i="1"/>
  <c r="X2517" i="1"/>
  <c r="Z2517" i="1" s="1"/>
  <c r="Y2519" i="1" l="1"/>
  <c r="V2521" i="1"/>
  <c r="W2520" i="1"/>
  <c r="X2518" i="1"/>
  <c r="Z2518" i="1" s="1"/>
  <c r="Y2520" i="1" l="1"/>
  <c r="V2522" i="1"/>
  <c r="W2521" i="1"/>
  <c r="X2519" i="1"/>
  <c r="Z2519" i="1" s="1"/>
  <c r="Y2521" i="1" l="1"/>
  <c r="V2523" i="1"/>
  <c r="W2522" i="1"/>
  <c r="X2520" i="1"/>
  <c r="Z2520" i="1" s="1"/>
  <c r="Y2522" i="1" l="1"/>
  <c r="V2524" i="1"/>
  <c r="W2523" i="1"/>
  <c r="X2521" i="1"/>
  <c r="Z2521" i="1" s="1"/>
  <c r="Y2523" i="1" l="1"/>
  <c r="V2525" i="1"/>
  <c r="W2524" i="1"/>
  <c r="X2522" i="1"/>
  <c r="Z2522" i="1" s="1"/>
  <c r="Y2524" i="1" l="1"/>
  <c r="V2526" i="1"/>
  <c r="W2525" i="1"/>
  <c r="X2523" i="1"/>
  <c r="Z2523" i="1" s="1"/>
  <c r="Y2525" i="1" l="1"/>
  <c r="V2527" i="1"/>
  <c r="W2526" i="1"/>
  <c r="X2524" i="1"/>
  <c r="Z2524" i="1" s="1"/>
  <c r="Y2526" i="1" l="1"/>
  <c r="V2528" i="1"/>
  <c r="W2527" i="1"/>
  <c r="X2525" i="1"/>
  <c r="Z2525" i="1" s="1"/>
  <c r="Y2527" i="1" l="1"/>
  <c r="V2529" i="1"/>
  <c r="W2528" i="1"/>
  <c r="X2526" i="1"/>
  <c r="Z2526" i="1" s="1"/>
  <c r="Y2528" i="1" l="1"/>
  <c r="V2530" i="1"/>
  <c r="W2529" i="1"/>
  <c r="X2527" i="1"/>
  <c r="Z2527" i="1" s="1"/>
  <c r="Y2529" i="1" l="1"/>
  <c r="V2531" i="1"/>
  <c r="W2530" i="1"/>
  <c r="X2528" i="1"/>
  <c r="Z2528" i="1" s="1"/>
  <c r="Y2530" i="1" l="1"/>
  <c r="V2532" i="1"/>
  <c r="W2531" i="1"/>
  <c r="X2529" i="1"/>
  <c r="Z2529" i="1" s="1"/>
  <c r="Y2531" i="1" l="1"/>
  <c r="V2533" i="1"/>
  <c r="W2532" i="1"/>
  <c r="X2530" i="1"/>
  <c r="Z2530" i="1" s="1"/>
  <c r="Y2532" i="1" l="1"/>
  <c r="V2534" i="1"/>
  <c r="W2533" i="1"/>
  <c r="X2531" i="1"/>
  <c r="Z2531" i="1" s="1"/>
  <c r="Y2533" i="1" l="1"/>
  <c r="V2535" i="1"/>
  <c r="W2534" i="1"/>
  <c r="X2532" i="1"/>
  <c r="Z2532" i="1" s="1"/>
  <c r="Y2534" i="1" l="1"/>
  <c r="V2536" i="1"/>
  <c r="W2535" i="1"/>
  <c r="X2533" i="1"/>
  <c r="Z2533" i="1" s="1"/>
  <c r="Y2535" i="1" l="1"/>
  <c r="V2537" i="1"/>
  <c r="W2536" i="1"/>
  <c r="X2534" i="1"/>
  <c r="Z2534" i="1" s="1"/>
  <c r="Y2536" i="1" l="1"/>
  <c r="V2538" i="1"/>
  <c r="W2537" i="1"/>
  <c r="X2535" i="1"/>
  <c r="Z2535" i="1" s="1"/>
  <c r="Y2537" i="1" l="1"/>
  <c r="V2539" i="1"/>
  <c r="W2538" i="1"/>
  <c r="X2536" i="1"/>
  <c r="Z2536" i="1" s="1"/>
  <c r="Y2538" i="1" l="1"/>
  <c r="V2540" i="1"/>
  <c r="W2539" i="1"/>
  <c r="X2537" i="1"/>
  <c r="Z2537" i="1" s="1"/>
  <c r="Y2539" i="1" l="1"/>
  <c r="V2541" i="1"/>
  <c r="W2540" i="1"/>
  <c r="X2538" i="1"/>
  <c r="Z2538" i="1" s="1"/>
  <c r="Y2540" i="1" l="1"/>
  <c r="V2542" i="1"/>
  <c r="W2541" i="1"/>
  <c r="X2539" i="1"/>
  <c r="Z2539" i="1" s="1"/>
  <c r="Y2541" i="1" l="1"/>
  <c r="V2543" i="1"/>
  <c r="W2542" i="1"/>
  <c r="X2540" i="1"/>
  <c r="Z2540" i="1" s="1"/>
  <c r="Y2542" i="1" l="1"/>
  <c r="V2544" i="1"/>
  <c r="W2543" i="1"/>
  <c r="X2541" i="1"/>
  <c r="Z2541" i="1" s="1"/>
  <c r="Y2543" i="1" l="1"/>
  <c r="V2545" i="1"/>
  <c r="W2544" i="1"/>
  <c r="X2542" i="1"/>
  <c r="Z2542" i="1" s="1"/>
  <c r="Y2544" i="1" l="1"/>
  <c r="V2546" i="1"/>
  <c r="W2545" i="1"/>
  <c r="X2543" i="1"/>
  <c r="Z2543" i="1" s="1"/>
  <c r="Y2545" i="1" l="1"/>
  <c r="V2547" i="1"/>
  <c r="W2546" i="1"/>
  <c r="X2544" i="1"/>
  <c r="Z2544" i="1" s="1"/>
  <c r="Y2546" i="1" l="1"/>
  <c r="V2548" i="1"/>
  <c r="W2547" i="1"/>
  <c r="X2545" i="1"/>
  <c r="Z2545" i="1" s="1"/>
  <c r="Y2547" i="1" l="1"/>
  <c r="V2549" i="1"/>
  <c r="W2548" i="1"/>
  <c r="X2546" i="1"/>
  <c r="Z2546" i="1" s="1"/>
  <c r="Y2548" i="1" l="1"/>
  <c r="V2550" i="1"/>
  <c r="W2549" i="1"/>
  <c r="X2547" i="1"/>
  <c r="Z2547" i="1" s="1"/>
  <c r="Y2549" i="1" l="1"/>
  <c r="V2551" i="1"/>
  <c r="W2550" i="1"/>
  <c r="X2548" i="1"/>
  <c r="Z2548" i="1" s="1"/>
  <c r="Y2550" i="1" l="1"/>
  <c r="V2552" i="1"/>
  <c r="W2551" i="1"/>
  <c r="X2549" i="1"/>
  <c r="Z2549" i="1" s="1"/>
  <c r="Y2551" i="1" l="1"/>
  <c r="V2553" i="1"/>
  <c r="W2552" i="1"/>
  <c r="X2550" i="1"/>
  <c r="Z2550" i="1" s="1"/>
  <c r="Y2552" i="1" l="1"/>
  <c r="V2554" i="1"/>
  <c r="W2553" i="1"/>
  <c r="X2551" i="1"/>
  <c r="Z2551" i="1" s="1"/>
  <c r="Y2553" i="1" l="1"/>
  <c r="V2555" i="1"/>
  <c r="W2554" i="1"/>
  <c r="X2552" i="1"/>
  <c r="Z2552" i="1" s="1"/>
  <c r="Y2554" i="1" l="1"/>
  <c r="V2556" i="1"/>
  <c r="W2555" i="1"/>
  <c r="X2553" i="1"/>
  <c r="Z2553" i="1" s="1"/>
  <c r="Y2555" i="1" l="1"/>
  <c r="V2557" i="1"/>
  <c r="W2556" i="1"/>
  <c r="X2554" i="1"/>
  <c r="Z2554" i="1" s="1"/>
  <c r="Y2556" i="1" l="1"/>
  <c r="V2558" i="1"/>
  <c r="W2557" i="1"/>
  <c r="X2555" i="1"/>
  <c r="Z2555" i="1" s="1"/>
  <c r="Y2557" i="1" l="1"/>
  <c r="V2559" i="1"/>
  <c r="W2558" i="1"/>
  <c r="X2556" i="1"/>
  <c r="Z2556" i="1" s="1"/>
  <c r="Y2558" i="1" l="1"/>
  <c r="V2560" i="1"/>
  <c r="W2559" i="1"/>
  <c r="X2557" i="1"/>
  <c r="Z2557" i="1" s="1"/>
  <c r="Y2559" i="1" l="1"/>
  <c r="V2561" i="1"/>
  <c r="W2560" i="1"/>
  <c r="X2558" i="1"/>
  <c r="Z2558" i="1" s="1"/>
  <c r="Y2560" i="1" l="1"/>
  <c r="V2562" i="1"/>
  <c r="W2561" i="1"/>
  <c r="X2559" i="1"/>
  <c r="Z2559" i="1" s="1"/>
  <c r="Y2561" i="1" l="1"/>
  <c r="V2563" i="1"/>
  <c r="W2562" i="1"/>
  <c r="X2560" i="1"/>
  <c r="Z2560" i="1" s="1"/>
  <c r="Y2562" i="1" l="1"/>
  <c r="V2564" i="1"/>
  <c r="W2563" i="1"/>
  <c r="X2561" i="1"/>
  <c r="Z2561" i="1" s="1"/>
  <c r="Y2563" i="1" l="1"/>
  <c r="V2565" i="1"/>
  <c r="W2564" i="1"/>
  <c r="X2562" i="1"/>
  <c r="Z2562" i="1" s="1"/>
  <c r="Y2564" i="1" l="1"/>
  <c r="V2566" i="1"/>
  <c r="W2565" i="1"/>
  <c r="X2563" i="1"/>
  <c r="Z2563" i="1" s="1"/>
  <c r="Y2565" i="1" l="1"/>
  <c r="V2567" i="1"/>
  <c r="W2566" i="1"/>
  <c r="X2564" i="1"/>
  <c r="Z2564" i="1" s="1"/>
  <c r="Y2566" i="1" l="1"/>
  <c r="V2568" i="1"/>
  <c r="W2567" i="1"/>
  <c r="X2565" i="1"/>
  <c r="Z2565" i="1" s="1"/>
  <c r="Y2567" i="1" l="1"/>
  <c r="V2569" i="1"/>
  <c r="W2568" i="1"/>
  <c r="X2566" i="1"/>
  <c r="Z2566" i="1" s="1"/>
  <c r="Y2568" i="1" l="1"/>
  <c r="V2570" i="1"/>
  <c r="W2569" i="1"/>
  <c r="X2567" i="1"/>
  <c r="Z2567" i="1" s="1"/>
  <c r="Y2569" i="1" l="1"/>
  <c r="V2571" i="1"/>
  <c r="W2570" i="1"/>
  <c r="X2568" i="1"/>
  <c r="Z2568" i="1" s="1"/>
  <c r="Y2570" i="1" l="1"/>
  <c r="V2572" i="1"/>
  <c r="W2571" i="1"/>
  <c r="X2569" i="1"/>
  <c r="Z2569" i="1" s="1"/>
  <c r="Y2571" i="1" l="1"/>
  <c r="V2573" i="1"/>
  <c r="W2572" i="1"/>
  <c r="X2570" i="1"/>
  <c r="Z2570" i="1" s="1"/>
  <c r="Y2572" i="1" l="1"/>
  <c r="V2574" i="1"/>
  <c r="W2573" i="1"/>
  <c r="X2571" i="1"/>
  <c r="Z2571" i="1" s="1"/>
  <c r="Y2573" i="1" l="1"/>
  <c r="V2575" i="1"/>
  <c r="W2574" i="1"/>
  <c r="X2572" i="1"/>
  <c r="Z2572" i="1" s="1"/>
  <c r="Y2574" i="1" l="1"/>
  <c r="V2576" i="1"/>
  <c r="W2575" i="1"/>
  <c r="X2573" i="1"/>
  <c r="Z2573" i="1" s="1"/>
  <c r="Y2575" i="1" l="1"/>
  <c r="V2577" i="1"/>
  <c r="W2576" i="1"/>
  <c r="X2574" i="1"/>
  <c r="Z2574" i="1" s="1"/>
  <c r="Y2576" i="1" l="1"/>
  <c r="V2578" i="1"/>
  <c r="W2577" i="1"/>
  <c r="X2575" i="1"/>
  <c r="Z2575" i="1" s="1"/>
  <c r="Y2577" i="1" l="1"/>
  <c r="V2579" i="1"/>
  <c r="W2578" i="1"/>
  <c r="X2576" i="1"/>
  <c r="Z2576" i="1" s="1"/>
  <c r="Y2578" i="1" l="1"/>
  <c r="V2580" i="1"/>
  <c r="W2579" i="1"/>
  <c r="X2577" i="1"/>
  <c r="Z2577" i="1" s="1"/>
  <c r="Y2579" i="1" l="1"/>
  <c r="V2581" i="1"/>
  <c r="W2580" i="1"/>
  <c r="X2578" i="1"/>
  <c r="Z2578" i="1" s="1"/>
  <c r="Y2580" i="1" l="1"/>
  <c r="V2582" i="1"/>
  <c r="W2581" i="1"/>
  <c r="X2579" i="1"/>
  <c r="Z2579" i="1" s="1"/>
  <c r="Y2581" i="1" l="1"/>
  <c r="V2583" i="1"/>
  <c r="W2582" i="1"/>
  <c r="X2580" i="1"/>
  <c r="Z2580" i="1" s="1"/>
  <c r="Y2582" i="1" l="1"/>
  <c r="V2584" i="1"/>
  <c r="W2583" i="1"/>
  <c r="X2581" i="1"/>
  <c r="Z2581" i="1" s="1"/>
  <c r="Y2583" i="1" l="1"/>
  <c r="V2585" i="1"/>
  <c r="W2584" i="1"/>
  <c r="X2582" i="1"/>
  <c r="Z2582" i="1" s="1"/>
  <c r="Y2584" i="1" l="1"/>
  <c r="V2586" i="1"/>
  <c r="W2585" i="1"/>
  <c r="X2583" i="1"/>
  <c r="Z2583" i="1" s="1"/>
  <c r="Y2585" i="1" l="1"/>
  <c r="V2587" i="1"/>
  <c r="W2586" i="1"/>
  <c r="X2584" i="1"/>
  <c r="Z2584" i="1" s="1"/>
  <c r="Y2586" i="1" l="1"/>
  <c r="V2588" i="1"/>
  <c r="W2587" i="1"/>
  <c r="X2585" i="1"/>
  <c r="Z2585" i="1" s="1"/>
  <c r="Y2587" i="1" l="1"/>
  <c r="V2589" i="1"/>
  <c r="W2588" i="1"/>
  <c r="X2586" i="1"/>
  <c r="Z2586" i="1" s="1"/>
  <c r="Y2588" i="1" l="1"/>
  <c r="V2590" i="1"/>
  <c r="W2589" i="1"/>
  <c r="X2587" i="1"/>
  <c r="Z2587" i="1" s="1"/>
  <c r="Y2589" i="1" l="1"/>
  <c r="V2591" i="1"/>
  <c r="W2590" i="1"/>
  <c r="X2588" i="1"/>
  <c r="Z2588" i="1" s="1"/>
  <c r="Y2590" i="1" l="1"/>
  <c r="V2592" i="1"/>
  <c r="W2591" i="1"/>
  <c r="X2589" i="1"/>
  <c r="Z2589" i="1" s="1"/>
  <c r="Y2591" i="1" l="1"/>
  <c r="V2593" i="1"/>
  <c r="W2592" i="1"/>
  <c r="X2590" i="1"/>
  <c r="Z2590" i="1" s="1"/>
  <c r="Y2592" i="1" l="1"/>
  <c r="V2594" i="1"/>
  <c r="W2593" i="1"/>
  <c r="X2591" i="1"/>
  <c r="Z2591" i="1" s="1"/>
  <c r="Y2593" i="1" l="1"/>
  <c r="V2595" i="1"/>
  <c r="W2594" i="1"/>
  <c r="X2592" i="1"/>
  <c r="Z2592" i="1" s="1"/>
  <c r="Y2594" i="1" l="1"/>
  <c r="V2596" i="1"/>
  <c r="W2595" i="1"/>
  <c r="X2593" i="1"/>
  <c r="Z2593" i="1" s="1"/>
  <c r="Y2595" i="1" l="1"/>
  <c r="V2597" i="1"/>
  <c r="W2596" i="1"/>
  <c r="X2594" i="1"/>
  <c r="Z2594" i="1" s="1"/>
  <c r="Y2596" i="1" l="1"/>
  <c r="V2598" i="1"/>
  <c r="W2597" i="1"/>
  <c r="X2595" i="1"/>
  <c r="Z2595" i="1" s="1"/>
  <c r="Y2597" i="1" l="1"/>
  <c r="V2599" i="1"/>
  <c r="W2598" i="1"/>
  <c r="X2596" i="1"/>
  <c r="Z2596" i="1" s="1"/>
  <c r="Y2598" i="1" l="1"/>
  <c r="V2600" i="1"/>
  <c r="W2599" i="1"/>
  <c r="X2597" i="1"/>
  <c r="Z2597" i="1" s="1"/>
  <c r="Y2599" i="1" l="1"/>
  <c r="V2601" i="1"/>
  <c r="W2600" i="1"/>
  <c r="X2598" i="1"/>
  <c r="Z2598" i="1" s="1"/>
  <c r="Y2600" i="1" l="1"/>
  <c r="V2602" i="1"/>
  <c r="W2601" i="1"/>
  <c r="X2599" i="1"/>
  <c r="Z2599" i="1" s="1"/>
  <c r="Y2601" i="1" l="1"/>
  <c r="V2603" i="1"/>
  <c r="W2602" i="1"/>
  <c r="X2600" i="1"/>
  <c r="Z2600" i="1" s="1"/>
  <c r="Y2602" i="1" l="1"/>
  <c r="V2604" i="1"/>
  <c r="W2603" i="1"/>
  <c r="X2601" i="1"/>
  <c r="Z2601" i="1" s="1"/>
  <c r="Y2603" i="1" l="1"/>
  <c r="V2605" i="1"/>
  <c r="W2604" i="1"/>
  <c r="X2602" i="1"/>
  <c r="Z2602" i="1" s="1"/>
  <c r="Y2604" i="1" l="1"/>
  <c r="V2606" i="1"/>
  <c r="W2605" i="1"/>
  <c r="X2603" i="1"/>
  <c r="Z2603" i="1" s="1"/>
  <c r="Y2605" i="1" l="1"/>
  <c r="V2607" i="1"/>
  <c r="W2606" i="1"/>
  <c r="X2604" i="1"/>
  <c r="Z2604" i="1" s="1"/>
  <c r="Y2606" i="1" l="1"/>
  <c r="V2608" i="1"/>
  <c r="W2607" i="1"/>
  <c r="X2605" i="1"/>
  <c r="Z2605" i="1" s="1"/>
  <c r="Y2607" i="1" l="1"/>
  <c r="V2609" i="1"/>
  <c r="W2608" i="1"/>
  <c r="X2606" i="1"/>
  <c r="Z2606" i="1" s="1"/>
  <c r="Y2608" i="1" l="1"/>
  <c r="V2610" i="1"/>
  <c r="W2609" i="1"/>
  <c r="X2607" i="1"/>
  <c r="Z2607" i="1" s="1"/>
  <c r="Y2609" i="1" l="1"/>
  <c r="V2611" i="1"/>
  <c r="W2610" i="1"/>
  <c r="X2608" i="1"/>
  <c r="Z2608" i="1" s="1"/>
  <c r="Y2610" i="1" l="1"/>
  <c r="V2612" i="1"/>
  <c r="W2611" i="1"/>
  <c r="X2609" i="1"/>
  <c r="Z2609" i="1" s="1"/>
  <c r="Y2611" i="1" l="1"/>
  <c r="V2613" i="1"/>
  <c r="W2612" i="1"/>
  <c r="X2610" i="1"/>
  <c r="Z2610" i="1" s="1"/>
  <c r="Y2612" i="1" l="1"/>
  <c r="V2614" i="1"/>
  <c r="W2613" i="1"/>
  <c r="X2611" i="1"/>
  <c r="Z2611" i="1" s="1"/>
  <c r="Y2613" i="1" l="1"/>
  <c r="V2615" i="1"/>
  <c r="W2614" i="1"/>
  <c r="X2612" i="1"/>
  <c r="Z2612" i="1" s="1"/>
  <c r="Y2614" i="1" l="1"/>
  <c r="V2616" i="1"/>
  <c r="W2615" i="1"/>
  <c r="X2613" i="1"/>
  <c r="Z2613" i="1" s="1"/>
  <c r="Y2615" i="1" l="1"/>
  <c r="V2617" i="1"/>
  <c r="W2616" i="1"/>
  <c r="X2614" i="1"/>
  <c r="Z2614" i="1" s="1"/>
  <c r="Y2616" i="1" l="1"/>
  <c r="V2618" i="1"/>
  <c r="W2617" i="1"/>
  <c r="X2615" i="1"/>
  <c r="Z2615" i="1" s="1"/>
  <c r="Y2617" i="1" l="1"/>
  <c r="V2619" i="1"/>
  <c r="W2618" i="1"/>
  <c r="X2616" i="1"/>
  <c r="Z2616" i="1" s="1"/>
  <c r="Y2618" i="1" l="1"/>
  <c r="V2620" i="1"/>
  <c r="W2619" i="1"/>
  <c r="X2617" i="1"/>
  <c r="Z2617" i="1" s="1"/>
  <c r="Y2619" i="1" l="1"/>
  <c r="V2621" i="1"/>
  <c r="W2620" i="1"/>
  <c r="X2618" i="1"/>
  <c r="Z2618" i="1" s="1"/>
  <c r="Y2620" i="1" l="1"/>
  <c r="V2622" i="1"/>
  <c r="W2621" i="1"/>
  <c r="X2619" i="1"/>
  <c r="Z2619" i="1" s="1"/>
  <c r="Y2621" i="1" l="1"/>
  <c r="V2623" i="1"/>
  <c r="W2622" i="1"/>
  <c r="X2620" i="1"/>
  <c r="Z2620" i="1" s="1"/>
  <c r="Y2622" i="1" l="1"/>
  <c r="V2624" i="1"/>
  <c r="W2623" i="1"/>
  <c r="X2621" i="1"/>
  <c r="Z2621" i="1" s="1"/>
  <c r="Y2623" i="1" l="1"/>
  <c r="V2625" i="1"/>
  <c r="W2624" i="1"/>
  <c r="X2622" i="1"/>
  <c r="Z2622" i="1" s="1"/>
  <c r="Y2624" i="1" l="1"/>
  <c r="V2626" i="1"/>
  <c r="W2625" i="1"/>
  <c r="X2623" i="1"/>
  <c r="Z2623" i="1" s="1"/>
  <c r="Y2625" i="1" l="1"/>
  <c r="V2627" i="1"/>
  <c r="W2626" i="1"/>
  <c r="X2624" i="1"/>
  <c r="Z2624" i="1" s="1"/>
  <c r="Y2626" i="1" l="1"/>
  <c r="V2628" i="1"/>
  <c r="W2627" i="1"/>
  <c r="X2625" i="1"/>
  <c r="Z2625" i="1" s="1"/>
  <c r="Y2627" i="1" l="1"/>
  <c r="V2629" i="1"/>
  <c r="W2628" i="1"/>
  <c r="X2626" i="1"/>
  <c r="Z2626" i="1" s="1"/>
  <c r="Y2628" i="1" l="1"/>
  <c r="V2630" i="1"/>
  <c r="W2629" i="1"/>
  <c r="X2627" i="1"/>
  <c r="Z2627" i="1" s="1"/>
  <c r="Y2629" i="1" l="1"/>
  <c r="V2631" i="1"/>
  <c r="W2630" i="1"/>
  <c r="X2628" i="1"/>
  <c r="Z2628" i="1" s="1"/>
  <c r="Y2630" i="1" l="1"/>
  <c r="V2632" i="1"/>
  <c r="W2631" i="1"/>
  <c r="X2629" i="1"/>
  <c r="Z2629" i="1" s="1"/>
  <c r="Y2631" i="1" l="1"/>
  <c r="V2633" i="1"/>
  <c r="W2632" i="1"/>
  <c r="X2630" i="1"/>
  <c r="Z2630" i="1" s="1"/>
  <c r="Y2632" i="1" l="1"/>
  <c r="V2634" i="1"/>
  <c r="W2633" i="1"/>
  <c r="X2631" i="1"/>
  <c r="Z2631" i="1" s="1"/>
  <c r="Y2633" i="1" l="1"/>
  <c r="V2635" i="1"/>
  <c r="W2634" i="1"/>
  <c r="X2632" i="1"/>
  <c r="Z2632" i="1" s="1"/>
  <c r="Y2634" i="1" l="1"/>
  <c r="V2636" i="1"/>
  <c r="W2635" i="1"/>
  <c r="X2633" i="1"/>
  <c r="Z2633" i="1" s="1"/>
  <c r="Y2635" i="1" l="1"/>
  <c r="V2637" i="1"/>
  <c r="W2636" i="1"/>
  <c r="X2634" i="1"/>
  <c r="Z2634" i="1" s="1"/>
  <c r="Y2636" i="1" l="1"/>
  <c r="V2638" i="1"/>
  <c r="W2637" i="1"/>
  <c r="X2635" i="1"/>
  <c r="Z2635" i="1" s="1"/>
  <c r="Y2637" i="1" l="1"/>
  <c r="V2639" i="1"/>
  <c r="W2638" i="1"/>
  <c r="X2636" i="1"/>
  <c r="Z2636" i="1" s="1"/>
  <c r="Y2638" i="1" l="1"/>
  <c r="V2640" i="1"/>
  <c r="W2639" i="1"/>
  <c r="X2637" i="1"/>
  <c r="Z2637" i="1" s="1"/>
  <c r="Y2639" i="1" l="1"/>
  <c r="V2641" i="1"/>
  <c r="W2640" i="1"/>
  <c r="X2638" i="1"/>
  <c r="Z2638" i="1" s="1"/>
  <c r="Y2640" i="1" l="1"/>
  <c r="V2642" i="1"/>
  <c r="W2641" i="1"/>
  <c r="X2639" i="1"/>
  <c r="Z2639" i="1" s="1"/>
  <c r="Y2641" i="1" l="1"/>
  <c r="V2643" i="1"/>
  <c r="W2642" i="1"/>
  <c r="X2640" i="1"/>
  <c r="Z2640" i="1" s="1"/>
  <c r="Y2642" i="1" l="1"/>
  <c r="V2644" i="1"/>
  <c r="W2643" i="1"/>
  <c r="X2641" i="1"/>
  <c r="Z2641" i="1" s="1"/>
  <c r="Y2643" i="1" l="1"/>
  <c r="V2645" i="1"/>
  <c r="W2644" i="1"/>
  <c r="X2642" i="1"/>
  <c r="Z2642" i="1" s="1"/>
  <c r="Y2644" i="1" l="1"/>
  <c r="V2646" i="1"/>
  <c r="W2645" i="1"/>
  <c r="X2643" i="1"/>
  <c r="Z2643" i="1" s="1"/>
  <c r="Y2645" i="1" l="1"/>
  <c r="V2647" i="1"/>
  <c r="W2646" i="1"/>
  <c r="X2644" i="1"/>
  <c r="Z2644" i="1" s="1"/>
  <c r="Y2646" i="1" l="1"/>
  <c r="V2648" i="1"/>
  <c r="W2647" i="1"/>
  <c r="X2645" i="1"/>
  <c r="Z2645" i="1" s="1"/>
  <c r="Y2647" i="1" l="1"/>
  <c r="V2649" i="1"/>
  <c r="W2648" i="1"/>
  <c r="X2646" i="1"/>
  <c r="Z2646" i="1" s="1"/>
  <c r="Y2648" i="1" l="1"/>
  <c r="V2650" i="1"/>
  <c r="W2649" i="1"/>
  <c r="X2647" i="1"/>
  <c r="Z2647" i="1" s="1"/>
  <c r="Y2649" i="1" l="1"/>
  <c r="V2651" i="1"/>
  <c r="W2650" i="1"/>
  <c r="X2648" i="1"/>
  <c r="Z2648" i="1" s="1"/>
  <c r="Y2650" i="1" l="1"/>
  <c r="V2652" i="1"/>
  <c r="W2651" i="1"/>
  <c r="X2649" i="1"/>
  <c r="Z2649" i="1" s="1"/>
  <c r="Y2651" i="1" l="1"/>
  <c r="V2653" i="1"/>
  <c r="W2652" i="1"/>
  <c r="X2650" i="1"/>
  <c r="Z2650" i="1" s="1"/>
  <c r="Y2652" i="1" l="1"/>
  <c r="V2654" i="1"/>
  <c r="W2653" i="1"/>
  <c r="X2651" i="1"/>
  <c r="Z2651" i="1" s="1"/>
  <c r="Y2653" i="1" l="1"/>
  <c r="V2655" i="1"/>
  <c r="W2654" i="1"/>
  <c r="X2652" i="1"/>
  <c r="Z2652" i="1" s="1"/>
  <c r="Y2654" i="1" l="1"/>
  <c r="V2656" i="1"/>
  <c r="W2655" i="1"/>
  <c r="X2653" i="1"/>
  <c r="Z2653" i="1" s="1"/>
  <c r="Y2655" i="1" l="1"/>
  <c r="V2657" i="1"/>
  <c r="W2656" i="1"/>
  <c r="X2654" i="1"/>
  <c r="Z2654" i="1" s="1"/>
  <c r="Y2656" i="1" l="1"/>
  <c r="V2658" i="1"/>
  <c r="W2657" i="1"/>
  <c r="X2655" i="1"/>
  <c r="Z2655" i="1" s="1"/>
  <c r="Y2657" i="1" l="1"/>
  <c r="V2659" i="1"/>
  <c r="W2658" i="1"/>
  <c r="X2656" i="1"/>
  <c r="Z2656" i="1" s="1"/>
  <c r="Y2658" i="1" l="1"/>
  <c r="V2660" i="1"/>
  <c r="W2659" i="1"/>
  <c r="X2657" i="1"/>
  <c r="Z2657" i="1" s="1"/>
  <c r="Y2659" i="1" l="1"/>
  <c r="V2661" i="1"/>
  <c r="W2660" i="1"/>
  <c r="X2658" i="1"/>
  <c r="Z2658" i="1" s="1"/>
  <c r="Y2660" i="1" l="1"/>
  <c r="V2662" i="1"/>
  <c r="W2661" i="1"/>
  <c r="X2659" i="1"/>
  <c r="Z2659" i="1" s="1"/>
  <c r="Y2661" i="1" l="1"/>
  <c r="V2663" i="1"/>
  <c r="W2662" i="1"/>
  <c r="X2660" i="1"/>
  <c r="Z2660" i="1" s="1"/>
  <c r="Y2662" i="1" l="1"/>
  <c r="V2664" i="1"/>
  <c r="W2663" i="1"/>
  <c r="X2661" i="1"/>
  <c r="Z2661" i="1" s="1"/>
  <c r="Y2663" i="1" l="1"/>
  <c r="V2665" i="1"/>
  <c r="W2664" i="1"/>
  <c r="X2662" i="1"/>
  <c r="Z2662" i="1" s="1"/>
  <c r="Y2664" i="1" l="1"/>
  <c r="V2666" i="1"/>
  <c r="W2665" i="1"/>
  <c r="X2663" i="1"/>
  <c r="Z2663" i="1" s="1"/>
  <c r="Y2665" i="1" l="1"/>
  <c r="V2667" i="1"/>
  <c r="W2666" i="1"/>
  <c r="X2664" i="1"/>
  <c r="Z2664" i="1" s="1"/>
  <c r="Y2666" i="1" l="1"/>
  <c r="V2668" i="1"/>
  <c r="W2667" i="1"/>
  <c r="X2665" i="1"/>
  <c r="Z2665" i="1" s="1"/>
  <c r="Y2667" i="1" l="1"/>
  <c r="V2669" i="1"/>
  <c r="W2668" i="1"/>
  <c r="X2666" i="1"/>
  <c r="Z2666" i="1" s="1"/>
  <c r="Y2668" i="1" l="1"/>
  <c r="V2670" i="1"/>
  <c r="W2669" i="1"/>
  <c r="X2667" i="1"/>
  <c r="Z2667" i="1" s="1"/>
  <c r="Y2669" i="1" l="1"/>
  <c r="V2671" i="1"/>
  <c r="W2670" i="1"/>
  <c r="X2668" i="1"/>
  <c r="Z2668" i="1" s="1"/>
  <c r="Y2670" i="1" l="1"/>
  <c r="V2672" i="1"/>
  <c r="W2671" i="1"/>
  <c r="X2669" i="1"/>
  <c r="Z2669" i="1" s="1"/>
  <c r="Y2671" i="1" l="1"/>
  <c r="V2673" i="1"/>
  <c r="W2672" i="1"/>
  <c r="X2670" i="1"/>
  <c r="Z2670" i="1" s="1"/>
  <c r="Y2672" i="1" l="1"/>
  <c r="V2674" i="1"/>
  <c r="W2673" i="1"/>
  <c r="X2671" i="1"/>
  <c r="Z2671" i="1" s="1"/>
  <c r="Y2673" i="1" l="1"/>
  <c r="V2675" i="1"/>
  <c r="W2674" i="1"/>
  <c r="X2672" i="1"/>
  <c r="Z2672" i="1" s="1"/>
  <c r="Y2674" i="1" l="1"/>
  <c r="V2676" i="1"/>
  <c r="W2675" i="1"/>
  <c r="X2673" i="1"/>
  <c r="Z2673" i="1" s="1"/>
  <c r="Y2675" i="1" l="1"/>
  <c r="V2677" i="1"/>
  <c r="W2676" i="1"/>
  <c r="X2674" i="1"/>
  <c r="Z2674" i="1" s="1"/>
  <c r="Y2676" i="1" l="1"/>
  <c r="V2678" i="1"/>
  <c r="W2677" i="1"/>
  <c r="X2675" i="1"/>
  <c r="Z2675" i="1" s="1"/>
  <c r="Y2677" i="1" l="1"/>
  <c r="V2679" i="1"/>
  <c r="W2678" i="1"/>
  <c r="X2676" i="1"/>
  <c r="Z2676" i="1" s="1"/>
  <c r="Y2678" i="1" l="1"/>
  <c r="V2680" i="1"/>
  <c r="W2679" i="1"/>
  <c r="X2677" i="1"/>
  <c r="Z2677" i="1" s="1"/>
  <c r="Y2679" i="1" l="1"/>
  <c r="V2681" i="1"/>
  <c r="W2680" i="1"/>
  <c r="X2678" i="1"/>
  <c r="Z2678" i="1" s="1"/>
  <c r="Y2680" i="1" l="1"/>
  <c r="V2682" i="1"/>
  <c r="W2681" i="1"/>
  <c r="X2679" i="1"/>
  <c r="Z2679" i="1" s="1"/>
  <c r="Y2681" i="1" l="1"/>
  <c r="V2683" i="1"/>
  <c r="W2682" i="1"/>
  <c r="X2680" i="1"/>
  <c r="Z2680" i="1" s="1"/>
  <c r="Y2682" i="1" l="1"/>
  <c r="V2684" i="1"/>
  <c r="W2683" i="1"/>
  <c r="X2681" i="1"/>
  <c r="Z2681" i="1" s="1"/>
  <c r="Y2683" i="1" l="1"/>
  <c r="V2685" i="1"/>
  <c r="W2684" i="1"/>
  <c r="X2682" i="1"/>
  <c r="Z2682" i="1" s="1"/>
  <c r="Y2684" i="1" l="1"/>
  <c r="V2686" i="1"/>
  <c r="W2685" i="1"/>
  <c r="X2683" i="1"/>
  <c r="Z2683" i="1" s="1"/>
  <c r="Y2685" i="1" l="1"/>
  <c r="V2687" i="1"/>
  <c r="W2686" i="1"/>
  <c r="X2684" i="1"/>
  <c r="Z2684" i="1" s="1"/>
  <c r="Y2686" i="1" l="1"/>
  <c r="V2688" i="1"/>
  <c r="W2687" i="1"/>
  <c r="X2685" i="1"/>
  <c r="Z2685" i="1" s="1"/>
  <c r="Y2687" i="1" l="1"/>
  <c r="V2689" i="1"/>
  <c r="W2688" i="1"/>
  <c r="X2686" i="1"/>
  <c r="Z2686" i="1" s="1"/>
  <c r="Y2688" i="1" l="1"/>
  <c r="V2690" i="1"/>
  <c r="W2689" i="1"/>
  <c r="X2687" i="1"/>
  <c r="Z2687" i="1" s="1"/>
  <c r="Y2689" i="1" l="1"/>
  <c r="V2691" i="1"/>
  <c r="W2690" i="1"/>
  <c r="X2688" i="1"/>
  <c r="Z2688" i="1" s="1"/>
  <c r="Y2690" i="1" l="1"/>
  <c r="V2692" i="1"/>
  <c r="W2691" i="1"/>
  <c r="X2689" i="1"/>
  <c r="Z2689" i="1" s="1"/>
  <c r="Y2691" i="1" l="1"/>
  <c r="V2693" i="1"/>
  <c r="W2692" i="1"/>
  <c r="X2690" i="1"/>
  <c r="Z2690" i="1" s="1"/>
  <c r="Y2692" i="1" l="1"/>
  <c r="V2694" i="1"/>
  <c r="W2693" i="1"/>
  <c r="X2691" i="1"/>
  <c r="Z2691" i="1" s="1"/>
  <c r="Y2693" i="1" l="1"/>
  <c r="V2695" i="1"/>
  <c r="W2694" i="1"/>
  <c r="X2692" i="1"/>
  <c r="Z2692" i="1" s="1"/>
  <c r="Y2694" i="1" l="1"/>
  <c r="V2696" i="1"/>
  <c r="W2695" i="1"/>
  <c r="X2693" i="1"/>
  <c r="Z2693" i="1" s="1"/>
  <c r="Y2695" i="1" l="1"/>
  <c r="V2697" i="1"/>
  <c r="W2696" i="1"/>
  <c r="X2694" i="1"/>
  <c r="Z2694" i="1" s="1"/>
  <c r="Y2696" i="1" l="1"/>
  <c r="V2698" i="1"/>
  <c r="W2697" i="1"/>
  <c r="X2695" i="1"/>
  <c r="Z2695" i="1" s="1"/>
  <c r="Y2697" i="1" l="1"/>
  <c r="V2699" i="1"/>
  <c r="W2698" i="1"/>
  <c r="X2696" i="1"/>
  <c r="Z2696" i="1" s="1"/>
  <c r="Y2698" i="1" l="1"/>
  <c r="V2700" i="1"/>
  <c r="W2699" i="1"/>
  <c r="X2697" i="1"/>
  <c r="Z2697" i="1" s="1"/>
  <c r="Y2699" i="1" l="1"/>
  <c r="V2701" i="1"/>
  <c r="W2700" i="1"/>
  <c r="X2698" i="1"/>
  <c r="Z2698" i="1" s="1"/>
  <c r="Y2700" i="1" l="1"/>
  <c r="V2702" i="1"/>
  <c r="W2701" i="1"/>
  <c r="X2699" i="1"/>
  <c r="Z2699" i="1" s="1"/>
  <c r="Y2701" i="1" l="1"/>
  <c r="V2703" i="1"/>
  <c r="W2702" i="1"/>
  <c r="X2700" i="1"/>
  <c r="Z2700" i="1" s="1"/>
  <c r="Y2702" i="1" l="1"/>
  <c r="V2704" i="1"/>
  <c r="W2703" i="1"/>
  <c r="X2701" i="1"/>
  <c r="Z2701" i="1" s="1"/>
  <c r="Y2703" i="1" l="1"/>
  <c r="V2705" i="1"/>
  <c r="W2704" i="1"/>
  <c r="X2702" i="1"/>
  <c r="Z2702" i="1" s="1"/>
  <c r="Y2704" i="1" l="1"/>
  <c r="V2706" i="1"/>
  <c r="W2705" i="1"/>
  <c r="X2703" i="1"/>
  <c r="Z2703" i="1" s="1"/>
  <c r="Y2705" i="1" l="1"/>
  <c r="V2707" i="1"/>
  <c r="W2706" i="1"/>
  <c r="X2704" i="1"/>
  <c r="Z2704" i="1" s="1"/>
  <c r="Y2706" i="1" l="1"/>
  <c r="V2708" i="1"/>
  <c r="W2707" i="1"/>
  <c r="X2705" i="1"/>
  <c r="Z2705" i="1" s="1"/>
  <c r="Y2707" i="1" l="1"/>
  <c r="V2709" i="1"/>
  <c r="W2708" i="1"/>
  <c r="X2706" i="1"/>
  <c r="Z2706" i="1" s="1"/>
  <c r="Y2708" i="1" l="1"/>
  <c r="V2710" i="1"/>
  <c r="W2709" i="1"/>
  <c r="X2707" i="1"/>
  <c r="Z2707" i="1" s="1"/>
  <c r="Y2709" i="1" l="1"/>
  <c r="V2711" i="1"/>
  <c r="W2710" i="1"/>
  <c r="X2708" i="1"/>
  <c r="Z2708" i="1" s="1"/>
  <c r="Y2710" i="1" l="1"/>
  <c r="V2712" i="1"/>
  <c r="W2711" i="1"/>
  <c r="X2709" i="1"/>
  <c r="Z2709" i="1" s="1"/>
  <c r="Y2711" i="1" l="1"/>
  <c r="V2713" i="1"/>
  <c r="W2712" i="1"/>
  <c r="X2710" i="1"/>
  <c r="Z2710" i="1" s="1"/>
  <c r="Y2712" i="1" l="1"/>
  <c r="V2714" i="1"/>
  <c r="W2713" i="1"/>
  <c r="X2711" i="1"/>
  <c r="Z2711" i="1" s="1"/>
  <c r="Y2713" i="1" l="1"/>
  <c r="V2715" i="1"/>
  <c r="W2714" i="1"/>
  <c r="X2712" i="1"/>
  <c r="Z2712" i="1" s="1"/>
  <c r="Y2714" i="1" l="1"/>
  <c r="V2716" i="1"/>
  <c r="W2715" i="1"/>
  <c r="X2713" i="1"/>
  <c r="Z2713" i="1" s="1"/>
  <c r="Y2715" i="1" l="1"/>
  <c r="V2717" i="1"/>
  <c r="W2716" i="1"/>
  <c r="X2714" i="1"/>
  <c r="Z2714" i="1" s="1"/>
  <c r="Y2716" i="1" l="1"/>
  <c r="V2718" i="1"/>
  <c r="W2717" i="1"/>
  <c r="X2715" i="1"/>
  <c r="Z2715" i="1" s="1"/>
  <c r="Y2717" i="1" l="1"/>
  <c r="V2719" i="1"/>
  <c r="W2718" i="1"/>
  <c r="X2716" i="1"/>
  <c r="Z2716" i="1" s="1"/>
  <c r="Y2718" i="1" l="1"/>
  <c r="V2720" i="1"/>
  <c r="W2719" i="1"/>
  <c r="X2717" i="1"/>
  <c r="Z2717" i="1" s="1"/>
  <c r="Y2719" i="1" l="1"/>
  <c r="V2721" i="1"/>
  <c r="W2720" i="1"/>
  <c r="X2718" i="1"/>
  <c r="Z2718" i="1" s="1"/>
  <c r="Y2720" i="1" l="1"/>
  <c r="V2722" i="1"/>
  <c r="W2721" i="1"/>
  <c r="X2719" i="1"/>
  <c r="Z2719" i="1" s="1"/>
  <c r="Y2721" i="1" l="1"/>
  <c r="V2723" i="1"/>
  <c r="W2722" i="1"/>
  <c r="X2720" i="1"/>
  <c r="Z2720" i="1" s="1"/>
  <c r="Y2722" i="1" l="1"/>
  <c r="V2724" i="1"/>
  <c r="W2723" i="1"/>
  <c r="X2721" i="1"/>
  <c r="Z2721" i="1" s="1"/>
  <c r="Y2723" i="1" l="1"/>
  <c r="V2725" i="1"/>
  <c r="W2724" i="1"/>
  <c r="X2722" i="1"/>
  <c r="Z2722" i="1" s="1"/>
  <c r="Y2724" i="1" l="1"/>
  <c r="V2726" i="1"/>
  <c r="W2725" i="1"/>
  <c r="X2723" i="1"/>
  <c r="Z2723" i="1" s="1"/>
  <c r="Y2725" i="1" l="1"/>
  <c r="V2727" i="1"/>
  <c r="W2726" i="1"/>
  <c r="X2724" i="1"/>
  <c r="Z2724" i="1" s="1"/>
  <c r="Y2726" i="1" l="1"/>
  <c r="V2728" i="1"/>
  <c r="W2727" i="1"/>
  <c r="X2725" i="1"/>
  <c r="Z2725" i="1" s="1"/>
  <c r="Y2727" i="1" l="1"/>
  <c r="V2729" i="1"/>
  <c r="W2728" i="1"/>
  <c r="X2726" i="1"/>
  <c r="Z2726" i="1" s="1"/>
  <c r="Y2728" i="1" l="1"/>
  <c r="V2730" i="1"/>
  <c r="W2729" i="1"/>
  <c r="X2727" i="1"/>
  <c r="Z2727" i="1" s="1"/>
  <c r="Y2729" i="1" l="1"/>
  <c r="V2731" i="1"/>
  <c r="W2730" i="1"/>
  <c r="X2728" i="1"/>
  <c r="Z2728" i="1" s="1"/>
  <c r="Y2730" i="1" l="1"/>
  <c r="V2732" i="1"/>
  <c r="W2731" i="1"/>
  <c r="X2729" i="1"/>
  <c r="Z2729" i="1" s="1"/>
  <c r="Y2731" i="1" l="1"/>
  <c r="V2733" i="1"/>
  <c r="W2732" i="1"/>
  <c r="X2730" i="1"/>
  <c r="Z2730" i="1" s="1"/>
  <c r="Y2732" i="1" l="1"/>
  <c r="V2734" i="1"/>
  <c r="W2733" i="1"/>
  <c r="X2731" i="1"/>
  <c r="Z2731" i="1" s="1"/>
  <c r="Y2733" i="1" l="1"/>
  <c r="V2735" i="1"/>
  <c r="W2734" i="1"/>
  <c r="X2732" i="1"/>
  <c r="Z2732" i="1" s="1"/>
  <c r="Y2734" i="1" l="1"/>
  <c r="V2736" i="1"/>
  <c r="W2735" i="1"/>
  <c r="X2733" i="1"/>
  <c r="Z2733" i="1" s="1"/>
  <c r="Y2735" i="1" l="1"/>
  <c r="V2737" i="1"/>
  <c r="W2736" i="1"/>
  <c r="X2734" i="1"/>
  <c r="Z2734" i="1" s="1"/>
  <c r="Y2736" i="1" l="1"/>
  <c r="V2738" i="1"/>
  <c r="W2737" i="1"/>
  <c r="X2735" i="1"/>
  <c r="Z2735" i="1" s="1"/>
  <c r="Y2737" i="1" l="1"/>
  <c r="V2739" i="1"/>
  <c r="W2738" i="1"/>
  <c r="X2736" i="1"/>
  <c r="Z2736" i="1" s="1"/>
  <c r="Y2738" i="1" l="1"/>
  <c r="V2740" i="1"/>
  <c r="W2739" i="1"/>
  <c r="X2737" i="1"/>
  <c r="Z2737" i="1" s="1"/>
  <c r="Y2739" i="1" l="1"/>
  <c r="V2741" i="1"/>
  <c r="W2740" i="1"/>
  <c r="X2738" i="1"/>
  <c r="Z2738" i="1" s="1"/>
  <c r="Y2740" i="1" l="1"/>
  <c r="V2742" i="1"/>
  <c r="W2741" i="1"/>
  <c r="X2739" i="1"/>
  <c r="Z2739" i="1" s="1"/>
  <c r="Y2741" i="1" l="1"/>
  <c r="V2743" i="1"/>
  <c r="W2742" i="1"/>
  <c r="X2740" i="1"/>
  <c r="Z2740" i="1" s="1"/>
  <c r="Y2742" i="1" l="1"/>
  <c r="V2744" i="1"/>
  <c r="W2743" i="1"/>
  <c r="X2741" i="1"/>
  <c r="Z2741" i="1" s="1"/>
  <c r="Y2743" i="1" l="1"/>
  <c r="V2745" i="1"/>
  <c r="W2744" i="1"/>
  <c r="X2742" i="1"/>
  <c r="Z2742" i="1" s="1"/>
  <c r="Y2744" i="1" l="1"/>
  <c r="V2746" i="1"/>
  <c r="W2745" i="1"/>
  <c r="X2743" i="1"/>
  <c r="Z2743" i="1" s="1"/>
  <c r="Y2745" i="1" l="1"/>
  <c r="V2747" i="1"/>
  <c r="W2746" i="1"/>
  <c r="X2744" i="1"/>
  <c r="Z2744" i="1" s="1"/>
  <c r="Y2746" i="1" l="1"/>
  <c r="V2748" i="1"/>
  <c r="W2747" i="1"/>
  <c r="X2745" i="1"/>
  <c r="Z2745" i="1" s="1"/>
  <c r="Y2747" i="1" l="1"/>
  <c r="V2749" i="1"/>
  <c r="W2748" i="1"/>
  <c r="X2746" i="1"/>
  <c r="Z2746" i="1" s="1"/>
  <c r="Y2748" i="1" l="1"/>
  <c r="V2750" i="1"/>
  <c r="W2749" i="1"/>
  <c r="X2747" i="1"/>
  <c r="Z2747" i="1" s="1"/>
  <c r="Y2749" i="1" l="1"/>
  <c r="V2751" i="1"/>
  <c r="W2750" i="1"/>
  <c r="X2748" i="1"/>
  <c r="Z2748" i="1" s="1"/>
  <c r="Y2750" i="1" l="1"/>
  <c r="V2752" i="1"/>
  <c r="W2751" i="1"/>
  <c r="X2749" i="1"/>
  <c r="Z2749" i="1" s="1"/>
  <c r="Y2751" i="1" l="1"/>
  <c r="V2753" i="1"/>
  <c r="W2752" i="1"/>
  <c r="X2750" i="1"/>
  <c r="Z2750" i="1" s="1"/>
  <c r="Y2752" i="1" l="1"/>
  <c r="V2754" i="1"/>
  <c r="W2753" i="1"/>
  <c r="X2751" i="1"/>
  <c r="Z2751" i="1" s="1"/>
  <c r="Y2753" i="1" l="1"/>
  <c r="V2755" i="1"/>
  <c r="W2754" i="1"/>
  <c r="X2752" i="1"/>
  <c r="Z2752" i="1" s="1"/>
  <c r="Y2754" i="1" l="1"/>
  <c r="V2756" i="1"/>
  <c r="W2755" i="1"/>
  <c r="X2753" i="1"/>
  <c r="Z2753" i="1" s="1"/>
  <c r="Y2755" i="1" l="1"/>
  <c r="V2757" i="1"/>
  <c r="W2756" i="1"/>
  <c r="X2754" i="1"/>
  <c r="Z2754" i="1" s="1"/>
  <c r="Y2756" i="1" l="1"/>
  <c r="V2758" i="1"/>
  <c r="W2757" i="1"/>
  <c r="X2755" i="1"/>
  <c r="Z2755" i="1" s="1"/>
  <c r="Y2757" i="1" l="1"/>
  <c r="V2759" i="1"/>
  <c r="W2758" i="1"/>
  <c r="X2756" i="1"/>
  <c r="Z2756" i="1" s="1"/>
  <c r="Y2758" i="1" l="1"/>
  <c r="V2760" i="1"/>
  <c r="W2759" i="1"/>
  <c r="X2757" i="1"/>
  <c r="Z2757" i="1" s="1"/>
  <c r="Y2759" i="1" l="1"/>
  <c r="V2761" i="1"/>
  <c r="W2760" i="1"/>
  <c r="X2758" i="1"/>
  <c r="Z2758" i="1" s="1"/>
  <c r="Y2760" i="1" l="1"/>
  <c r="V2762" i="1"/>
  <c r="W2761" i="1"/>
  <c r="X2759" i="1"/>
  <c r="Z2759" i="1" s="1"/>
  <c r="Y2761" i="1" l="1"/>
  <c r="V2763" i="1"/>
  <c r="W2762" i="1"/>
  <c r="X2760" i="1"/>
  <c r="Z2760" i="1" s="1"/>
  <c r="Y2762" i="1" l="1"/>
  <c r="V2764" i="1"/>
  <c r="W2763" i="1"/>
  <c r="X2761" i="1"/>
  <c r="Z2761" i="1" s="1"/>
  <c r="Y2763" i="1" l="1"/>
  <c r="V2765" i="1"/>
  <c r="W2764" i="1"/>
  <c r="X2762" i="1"/>
  <c r="Z2762" i="1" s="1"/>
  <c r="Y2764" i="1" l="1"/>
  <c r="V2766" i="1"/>
  <c r="W2765" i="1"/>
  <c r="X2763" i="1"/>
  <c r="Z2763" i="1" s="1"/>
  <c r="Y2765" i="1" l="1"/>
  <c r="V2767" i="1"/>
  <c r="W2766" i="1"/>
  <c r="X2764" i="1"/>
  <c r="Z2764" i="1" s="1"/>
  <c r="Y2766" i="1" l="1"/>
  <c r="V2768" i="1"/>
  <c r="W2767" i="1"/>
  <c r="X2765" i="1"/>
  <c r="Z2765" i="1" s="1"/>
  <c r="Y2767" i="1" l="1"/>
  <c r="V2769" i="1"/>
  <c r="W2768" i="1"/>
  <c r="X2766" i="1"/>
  <c r="Z2766" i="1" s="1"/>
  <c r="Y2768" i="1" l="1"/>
  <c r="V2770" i="1"/>
  <c r="W2769" i="1"/>
  <c r="X2767" i="1"/>
  <c r="Z2767" i="1" s="1"/>
  <c r="Y2769" i="1" l="1"/>
  <c r="V2771" i="1"/>
  <c r="W2770" i="1"/>
  <c r="X2768" i="1"/>
  <c r="Z2768" i="1" s="1"/>
  <c r="Y2770" i="1" l="1"/>
  <c r="V2772" i="1"/>
  <c r="W2771" i="1"/>
  <c r="X2769" i="1"/>
  <c r="Z2769" i="1" s="1"/>
  <c r="Y2771" i="1" l="1"/>
  <c r="V2773" i="1"/>
  <c r="W2772" i="1"/>
  <c r="X2770" i="1"/>
  <c r="Z2770" i="1" s="1"/>
  <c r="Y2772" i="1" l="1"/>
  <c r="V2774" i="1"/>
  <c r="W2773" i="1"/>
  <c r="X2771" i="1"/>
  <c r="Z2771" i="1" s="1"/>
  <c r="Y2773" i="1" l="1"/>
  <c r="V2775" i="1"/>
  <c r="W2774" i="1"/>
  <c r="X2772" i="1"/>
  <c r="Z2772" i="1" s="1"/>
  <c r="Y2774" i="1" l="1"/>
  <c r="V2776" i="1"/>
  <c r="W2775" i="1"/>
  <c r="X2773" i="1"/>
  <c r="Z2773" i="1" s="1"/>
  <c r="Y2775" i="1" l="1"/>
  <c r="V2777" i="1"/>
  <c r="W2776" i="1"/>
  <c r="X2774" i="1"/>
  <c r="Z2774" i="1" s="1"/>
  <c r="Y2776" i="1" l="1"/>
  <c r="V2778" i="1"/>
  <c r="W2777" i="1"/>
  <c r="X2775" i="1"/>
  <c r="Z2775" i="1" s="1"/>
  <c r="Y2777" i="1" l="1"/>
  <c r="V2779" i="1"/>
  <c r="W2778" i="1"/>
  <c r="X2776" i="1"/>
  <c r="Z2776" i="1" s="1"/>
  <c r="Y2778" i="1" l="1"/>
  <c r="V2780" i="1"/>
  <c r="W2779" i="1"/>
  <c r="X2777" i="1"/>
  <c r="Z2777" i="1" s="1"/>
  <c r="Y2779" i="1" l="1"/>
  <c r="V2781" i="1"/>
  <c r="W2780" i="1"/>
  <c r="X2778" i="1"/>
  <c r="Z2778" i="1" s="1"/>
  <c r="Y2780" i="1" l="1"/>
  <c r="V2782" i="1"/>
  <c r="W2781" i="1"/>
  <c r="X2779" i="1"/>
  <c r="Z2779" i="1" s="1"/>
  <c r="Y2781" i="1" l="1"/>
  <c r="V2783" i="1"/>
  <c r="W2782" i="1"/>
  <c r="X2780" i="1"/>
  <c r="Z2780" i="1" s="1"/>
  <c r="Y2782" i="1" l="1"/>
  <c r="V2784" i="1"/>
  <c r="W2783" i="1"/>
  <c r="X2781" i="1"/>
  <c r="Z2781" i="1" s="1"/>
  <c r="Y2783" i="1" l="1"/>
  <c r="V2785" i="1"/>
  <c r="W2784" i="1"/>
  <c r="X2782" i="1"/>
  <c r="Z2782" i="1" s="1"/>
  <c r="Y2784" i="1" l="1"/>
  <c r="V2786" i="1"/>
  <c r="W2785" i="1"/>
  <c r="X2783" i="1"/>
  <c r="Z2783" i="1" s="1"/>
  <c r="Y2785" i="1" l="1"/>
  <c r="V2787" i="1"/>
  <c r="W2786" i="1"/>
  <c r="X2784" i="1"/>
  <c r="Z2784" i="1" s="1"/>
  <c r="Y2786" i="1" l="1"/>
  <c r="V2788" i="1"/>
  <c r="W2787" i="1"/>
  <c r="X2785" i="1"/>
  <c r="Z2785" i="1" s="1"/>
  <c r="Y2787" i="1" l="1"/>
  <c r="V2789" i="1"/>
  <c r="W2788" i="1"/>
  <c r="X2786" i="1"/>
  <c r="Z2786" i="1" s="1"/>
  <c r="Y2788" i="1" l="1"/>
  <c r="V2790" i="1"/>
  <c r="W2789" i="1"/>
  <c r="X2787" i="1"/>
  <c r="Z2787" i="1" s="1"/>
  <c r="Y2789" i="1" l="1"/>
  <c r="V2791" i="1"/>
  <c r="W2790" i="1"/>
  <c r="X2788" i="1"/>
  <c r="Z2788" i="1" s="1"/>
  <c r="Y2790" i="1" l="1"/>
  <c r="V2792" i="1"/>
  <c r="W2791" i="1"/>
  <c r="X2789" i="1"/>
  <c r="Z2789" i="1" s="1"/>
  <c r="Y2791" i="1" l="1"/>
  <c r="V2793" i="1"/>
  <c r="W2792" i="1"/>
  <c r="X2790" i="1"/>
  <c r="Z2790" i="1" s="1"/>
  <c r="Y2792" i="1" l="1"/>
  <c r="V2794" i="1"/>
  <c r="W2793" i="1"/>
  <c r="X2791" i="1"/>
  <c r="Z2791" i="1" s="1"/>
  <c r="V2795" i="1" l="1"/>
  <c r="W2794" i="1"/>
  <c r="X2792" i="1"/>
  <c r="Z2792" i="1" s="1"/>
  <c r="V2796" i="1" l="1"/>
  <c r="W2795" i="1"/>
  <c r="X2793" i="1"/>
  <c r="Y2793" i="1" l="1"/>
  <c r="Z2793" i="1" s="1"/>
  <c r="V2797" i="1"/>
  <c r="W2796" i="1"/>
  <c r="X2794" i="1"/>
  <c r="Y2794" i="1" l="1"/>
  <c r="Z2794" i="1" s="1"/>
  <c r="V2798" i="1"/>
  <c r="W2797" i="1"/>
  <c r="X2795" i="1"/>
  <c r="Y2795" i="1" l="1"/>
  <c r="Z2795" i="1" s="1"/>
  <c r="V2799" i="1"/>
  <c r="W2798" i="1"/>
  <c r="X2796" i="1"/>
  <c r="Y2796" i="1" l="1"/>
  <c r="Z2796" i="1" s="1"/>
  <c r="V2800" i="1"/>
  <c r="W2799" i="1"/>
  <c r="X2797" i="1"/>
  <c r="Y2797" i="1" l="1"/>
  <c r="Z2797" i="1" s="1"/>
  <c r="V2801" i="1"/>
  <c r="W2800" i="1"/>
  <c r="X2798" i="1"/>
  <c r="Y2798" i="1" l="1"/>
  <c r="Z2798" i="1" s="1"/>
  <c r="V2802" i="1"/>
  <c r="W2801" i="1"/>
  <c r="X2799" i="1"/>
  <c r="Y2799" i="1" l="1"/>
  <c r="Z2799" i="1" s="1"/>
  <c r="V2803" i="1"/>
  <c r="W2802" i="1"/>
  <c r="X2800" i="1"/>
  <c r="Y2800" i="1" l="1"/>
  <c r="Z2800" i="1" s="1"/>
  <c r="V2804" i="1"/>
  <c r="W2803" i="1"/>
  <c r="X2801" i="1"/>
  <c r="Y2801" i="1" l="1"/>
  <c r="Z2801" i="1" s="1"/>
  <c r="V2805" i="1"/>
  <c r="W2804" i="1"/>
  <c r="X2802" i="1"/>
  <c r="Y2802" i="1" l="1"/>
  <c r="Z2802" i="1" s="1"/>
  <c r="V2806" i="1"/>
  <c r="W2805" i="1"/>
  <c r="X2803" i="1"/>
  <c r="Y2803" i="1" l="1"/>
  <c r="Z2803" i="1" s="1"/>
  <c r="V2807" i="1"/>
  <c r="W2806" i="1"/>
  <c r="X2804" i="1"/>
  <c r="Y2804" i="1" l="1"/>
  <c r="Z2804" i="1" s="1"/>
  <c r="V2808" i="1"/>
  <c r="W2807" i="1"/>
  <c r="X2805" i="1"/>
  <c r="Y2805" i="1" l="1"/>
  <c r="Z2805" i="1" s="1"/>
  <c r="V2809" i="1"/>
  <c r="W2808" i="1"/>
  <c r="X2806" i="1"/>
  <c r="Y2806" i="1" l="1"/>
  <c r="Z2806" i="1" s="1"/>
  <c r="V2810" i="1"/>
  <c r="W2809" i="1"/>
  <c r="X2807" i="1"/>
  <c r="Y2807" i="1" l="1"/>
  <c r="Z2807" i="1" s="1"/>
  <c r="V2811" i="1"/>
  <c r="W2810" i="1"/>
  <c r="X2808" i="1"/>
  <c r="Y2808" i="1" l="1"/>
  <c r="Z2808" i="1" s="1"/>
  <c r="V2812" i="1"/>
  <c r="W2811" i="1"/>
  <c r="X2809" i="1"/>
  <c r="Y2809" i="1" l="1"/>
  <c r="Z2809" i="1" s="1"/>
  <c r="V2813" i="1"/>
  <c r="W2812" i="1"/>
  <c r="X2810" i="1"/>
  <c r="Y2810" i="1" l="1"/>
  <c r="Z2810" i="1" s="1"/>
  <c r="V2814" i="1"/>
  <c r="W2813" i="1"/>
  <c r="X2811" i="1"/>
  <c r="Y2811" i="1" l="1"/>
  <c r="Z2811" i="1" s="1"/>
  <c r="V2815" i="1"/>
  <c r="W2814" i="1"/>
  <c r="X2812" i="1"/>
  <c r="Y2812" i="1" l="1"/>
  <c r="Z2812" i="1" s="1"/>
  <c r="V2816" i="1"/>
  <c r="W2815" i="1"/>
  <c r="X2813" i="1"/>
  <c r="Y2813" i="1" l="1"/>
  <c r="Z2813" i="1" s="1"/>
  <c r="V2817" i="1"/>
  <c r="W2816" i="1"/>
  <c r="X2814" i="1"/>
  <c r="Y2814" i="1" l="1"/>
  <c r="Z2814" i="1" s="1"/>
  <c r="V2818" i="1"/>
  <c r="W2817" i="1"/>
  <c r="X2815" i="1"/>
  <c r="Y2815" i="1" l="1"/>
  <c r="Z2815" i="1" s="1"/>
  <c r="V2819" i="1"/>
  <c r="W2818" i="1"/>
  <c r="X2816" i="1"/>
  <c r="Y2816" i="1" l="1"/>
  <c r="Z2816" i="1" s="1"/>
  <c r="V2820" i="1"/>
  <c r="W2819" i="1"/>
  <c r="X2817" i="1"/>
  <c r="Y2817" i="1" l="1"/>
  <c r="Z2817" i="1" s="1"/>
  <c r="V2821" i="1"/>
  <c r="W2820" i="1"/>
  <c r="X2818" i="1"/>
  <c r="Y2818" i="1" l="1"/>
  <c r="Z2818" i="1" s="1"/>
  <c r="V2822" i="1"/>
  <c r="W2821" i="1"/>
  <c r="X2819" i="1"/>
  <c r="Y2819" i="1" l="1"/>
  <c r="Z2819" i="1" s="1"/>
  <c r="V2823" i="1"/>
  <c r="W2822" i="1"/>
  <c r="X2820" i="1"/>
  <c r="Y2820" i="1" l="1"/>
  <c r="Z2820" i="1" s="1"/>
  <c r="V2824" i="1"/>
  <c r="W2823" i="1"/>
  <c r="X2821" i="1"/>
  <c r="Y2821" i="1" l="1"/>
  <c r="Z2821" i="1" s="1"/>
  <c r="V2825" i="1"/>
  <c r="W2824" i="1"/>
  <c r="X2822" i="1"/>
  <c r="Y2822" i="1" l="1"/>
  <c r="Z2822" i="1" s="1"/>
  <c r="V2826" i="1"/>
  <c r="W2825" i="1"/>
  <c r="X2823" i="1"/>
  <c r="Y2823" i="1" l="1"/>
  <c r="Z2823" i="1" s="1"/>
  <c r="V2827" i="1"/>
  <c r="W2826" i="1"/>
  <c r="X2824" i="1"/>
  <c r="Y2824" i="1" l="1"/>
  <c r="Z2824" i="1" s="1"/>
  <c r="V2828" i="1"/>
  <c r="W2827" i="1"/>
  <c r="X2825" i="1"/>
  <c r="Y2825" i="1" l="1"/>
  <c r="Z2825" i="1" s="1"/>
  <c r="V2829" i="1"/>
  <c r="W2828" i="1"/>
  <c r="X2826" i="1"/>
  <c r="Y2826" i="1" l="1"/>
  <c r="Z2826" i="1" s="1"/>
  <c r="V2830" i="1"/>
  <c r="W2829" i="1"/>
  <c r="X2827" i="1"/>
  <c r="Y2827" i="1" l="1"/>
  <c r="Z2827" i="1" s="1"/>
  <c r="V2831" i="1"/>
  <c r="W2830" i="1"/>
  <c r="X2828" i="1"/>
  <c r="Y2828" i="1" l="1"/>
  <c r="Z2828" i="1" s="1"/>
  <c r="V2832" i="1"/>
  <c r="W2831" i="1"/>
  <c r="X2829" i="1"/>
  <c r="Y2829" i="1" l="1"/>
  <c r="Z2829" i="1" s="1"/>
  <c r="V2833" i="1"/>
  <c r="W2832" i="1"/>
  <c r="X2830" i="1"/>
  <c r="Y2830" i="1" l="1"/>
  <c r="Z2830" i="1" s="1"/>
  <c r="V2834" i="1"/>
  <c r="W2833" i="1"/>
  <c r="X2831" i="1"/>
  <c r="Y2831" i="1" l="1"/>
  <c r="Z2831" i="1" s="1"/>
  <c r="V2835" i="1"/>
  <c r="W2834" i="1"/>
  <c r="X2832" i="1"/>
  <c r="Y2832" i="1" l="1"/>
  <c r="Z2832" i="1" s="1"/>
  <c r="V2836" i="1"/>
  <c r="W2835" i="1"/>
  <c r="X2833" i="1"/>
  <c r="Y2833" i="1" l="1"/>
  <c r="Z2833" i="1" s="1"/>
  <c r="V2837" i="1"/>
  <c r="W2836" i="1"/>
  <c r="X2834" i="1"/>
  <c r="Y2834" i="1" l="1"/>
  <c r="Z2834" i="1" s="1"/>
  <c r="V2838" i="1"/>
  <c r="W2837" i="1"/>
  <c r="X2835" i="1"/>
  <c r="Y2835" i="1" l="1"/>
  <c r="Z2835" i="1" s="1"/>
  <c r="V2839" i="1"/>
  <c r="W2838" i="1"/>
  <c r="X2836" i="1"/>
  <c r="Y2836" i="1" l="1"/>
  <c r="Z2836" i="1" s="1"/>
  <c r="V2840" i="1"/>
  <c r="W2839" i="1"/>
  <c r="X2837" i="1"/>
  <c r="Y2837" i="1" l="1"/>
  <c r="Z2837" i="1" s="1"/>
  <c r="V2841" i="1"/>
  <c r="W2840" i="1"/>
  <c r="X2838" i="1"/>
  <c r="Y2838" i="1" l="1"/>
  <c r="Z2838" i="1" s="1"/>
  <c r="V2842" i="1"/>
  <c r="W2841" i="1"/>
  <c r="X2839" i="1"/>
  <c r="Y2839" i="1" l="1"/>
  <c r="Z2839" i="1" s="1"/>
  <c r="V2843" i="1"/>
  <c r="W2842" i="1"/>
  <c r="X2840" i="1"/>
  <c r="Y2840" i="1" l="1"/>
  <c r="Z2840" i="1" s="1"/>
  <c r="V2844" i="1"/>
  <c r="W2843" i="1"/>
  <c r="X2841" i="1"/>
  <c r="Y2841" i="1" l="1"/>
  <c r="Z2841" i="1" s="1"/>
  <c r="V2845" i="1"/>
  <c r="W2844" i="1"/>
  <c r="X2842" i="1"/>
  <c r="Y2842" i="1" l="1"/>
  <c r="Z2842" i="1" s="1"/>
  <c r="V2846" i="1"/>
  <c r="W2845" i="1"/>
  <c r="X2843" i="1"/>
  <c r="Y2843" i="1" l="1"/>
  <c r="Z2843" i="1" s="1"/>
  <c r="V2847" i="1"/>
  <c r="W2846" i="1"/>
  <c r="X2844" i="1"/>
  <c r="Y2844" i="1" l="1"/>
  <c r="Z2844" i="1" s="1"/>
  <c r="V2848" i="1"/>
  <c r="W2847" i="1"/>
  <c r="X2845" i="1"/>
  <c r="Y2845" i="1" l="1"/>
  <c r="Z2845" i="1" s="1"/>
  <c r="V2849" i="1"/>
  <c r="W2848" i="1"/>
  <c r="X2846" i="1"/>
  <c r="Y2846" i="1" l="1"/>
  <c r="Z2846" i="1" s="1"/>
  <c r="V2850" i="1"/>
  <c r="W2849" i="1"/>
  <c r="X2847" i="1"/>
  <c r="Y2847" i="1" l="1"/>
  <c r="Z2847" i="1" s="1"/>
  <c r="V2851" i="1"/>
  <c r="W2850" i="1"/>
  <c r="X2848" i="1"/>
  <c r="Y2848" i="1" l="1"/>
  <c r="Z2848" i="1" s="1"/>
  <c r="V2852" i="1"/>
  <c r="W2851" i="1"/>
  <c r="X2849" i="1"/>
  <c r="Y2849" i="1" l="1"/>
  <c r="Z2849" i="1" s="1"/>
  <c r="V2853" i="1"/>
  <c r="W2852" i="1"/>
  <c r="X2850" i="1"/>
  <c r="Y2850" i="1" l="1"/>
  <c r="Z2850" i="1" s="1"/>
  <c r="V2854" i="1"/>
  <c r="W2853" i="1"/>
  <c r="X2851" i="1"/>
  <c r="Y2851" i="1" l="1"/>
  <c r="Z2851" i="1" s="1"/>
  <c r="V2855" i="1"/>
  <c r="W2854" i="1"/>
  <c r="X2852" i="1"/>
  <c r="Y2852" i="1" l="1"/>
  <c r="Z2852" i="1" s="1"/>
  <c r="V2856" i="1"/>
  <c r="W2855" i="1"/>
  <c r="X2853" i="1"/>
  <c r="Y2853" i="1" l="1"/>
  <c r="Z2853" i="1" s="1"/>
  <c r="V2857" i="1"/>
  <c r="W2856" i="1"/>
  <c r="X2854" i="1"/>
  <c r="Y2854" i="1" l="1"/>
  <c r="Z2854" i="1" s="1"/>
  <c r="V2858" i="1"/>
  <c r="W2857" i="1"/>
  <c r="X2855" i="1"/>
  <c r="Y2855" i="1" l="1"/>
  <c r="Z2855" i="1" s="1"/>
  <c r="V2859" i="1"/>
  <c r="W2858" i="1"/>
  <c r="X2856" i="1"/>
  <c r="Y2856" i="1" l="1"/>
  <c r="Z2856" i="1" s="1"/>
  <c r="V2860" i="1"/>
  <c r="W2859" i="1"/>
  <c r="X2857" i="1"/>
  <c r="Y2857" i="1" l="1"/>
  <c r="Z2857" i="1" s="1"/>
  <c r="V2861" i="1"/>
  <c r="W2860" i="1"/>
  <c r="X2858" i="1"/>
  <c r="Y2858" i="1" l="1"/>
  <c r="Z2858" i="1" s="1"/>
  <c r="V2862" i="1"/>
  <c r="W2861" i="1"/>
  <c r="X2859" i="1"/>
  <c r="Y2859" i="1" l="1"/>
  <c r="Z2859" i="1" s="1"/>
  <c r="V2863" i="1"/>
  <c r="W2862" i="1"/>
  <c r="X2860" i="1"/>
  <c r="Y2860" i="1" l="1"/>
  <c r="Z2860" i="1" s="1"/>
  <c r="V2864" i="1"/>
  <c r="W2863" i="1"/>
  <c r="X2861" i="1"/>
  <c r="Y2861" i="1" l="1"/>
  <c r="Z2861" i="1" s="1"/>
  <c r="V2865" i="1"/>
  <c r="W2864" i="1"/>
  <c r="X2862" i="1"/>
  <c r="Y2862" i="1" l="1"/>
  <c r="Z2862" i="1" s="1"/>
  <c r="V2866" i="1"/>
  <c r="W2865" i="1"/>
  <c r="X2863" i="1"/>
  <c r="Y2863" i="1" l="1"/>
  <c r="Z2863" i="1" s="1"/>
  <c r="V2867" i="1"/>
  <c r="W2866" i="1"/>
  <c r="X2864" i="1"/>
  <c r="Y2864" i="1" l="1"/>
  <c r="Z2864" i="1" s="1"/>
  <c r="V2868" i="1"/>
  <c r="W2867" i="1"/>
  <c r="X2865" i="1"/>
  <c r="Y2865" i="1" l="1"/>
  <c r="Z2865" i="1" s="1"/>
  <c r="V2869" i="1"/>
  <c r="W2868" i="1"/>
  <c r="X2866" i="1"/>
  <c r="Y2866" i="1" l="1"/>
  <c r="Z2866" i="1" s="1"/>
  <c r="V2870" i="1"/>
  <c r="W2869" i="1"/>
  <c r="X2867" i="1"/>
  <c r="Y2867" i="1" l="1"/>
  <c r="Z2867" i="1" s="1"/>
  <c r="V2871" i="1"/>
  <c r="W2870" i="1"/>
  <c r="X2868" i="1"/>
  <c r="Y2868" i="1" l="1"/>
  <c r="Z2868" i="1" s="1"/>
  <c r="V2872" i="1"/>
  <c r="W2871" i="1"/>
  <c r="X2869" i="1"/>
  <c r="Y2869" i="1" l="1"/>
  <c r="Z2869" i="1" s="1"/>
  <c r="V2873" i="1"/>
  <c r="W2872" i="1"/>
  <c r="X2870" i="1"/>
  <c r="Y2870" i="1" l="1"/>
  <c r="Z2870" i="1" s="1"/>
  <c r="V2874" i="1"/>
  <c r="W2873" i="1"/>
  <c r="X2871" i="1"/>
  <c r="Y2871" i="1" l="1"/>
  <c r="Z2871" i="1" s="1"/>
  <c r="V2875" i="1"/>
  <c r="W2874" i="1"/>
  <c r="X2872" i="1"/>
  <c r="Y2872" i="1" l="1"/>
  <c r="Z2872" i="1" s="1"/>
  <c r="V2876" i="1"/>
  <c r="W2875" i="1"/>
  <c r="X2873" i="1"/>
  <c r="Y2873" i="1" l="1"/>
  <c r="Z2873" i="1" s="1"/>
  <c r="V2877" i="1"/>
  <c r="W2876" i="1"/>
  <c r="X2874" i="1"/>
  <c r="Y2874" i="1" l="1"/>
  <c r="Z2874" i="1" s="1"/>
  <c r="V2878" i="1"/>
  <c r="W2877" i="1"/>
  <c r="X2875" i="1"/>
  <c r="Y2875" i="1" l="1"/>
  <c r="Z2875" i="1" s="1"/>
  <c r="V2879" i="1"/>
  <c r="W2878" i="1"/>
  <c r="X2876" i="1"/>
  <c r="Y2876" i="1" l="1"/>
  <c r="Z2876" i="1" s="1"/>
  <c r="V2880" i="1"/>
  <c r="W2879" i="1"/>
  <c r="X2877" i="1"/>
  <c r="Y2877" i="1" l="1"/>
  <c r="Z2877" i="1" s="1"/>
  <c r="V2881" i="1"/>
  <c r="W2880" i="1"/>
  <c r="X2878" i="1"/>
  <c r="Y2878" i="1" l="1"/>
  <c r="Z2878" i="1" s="1"/>
  <c r="V2882" i="1"/>
  <c r="W2881" i="1"/>
  <c r="X2879" i="1"/>
  <c r="Y2879" i="1" l="1"/>
  <c r="Z2879" i="1" s="1"/>
  <c r="V2883" i="1"/>
  <c r="W2882" i="1"/>
  <c r="X2880" i="1"/>
  <c r="Y2880" i="1" l="1"/>
  <c r="Z2880" i="1" s="1"/>
  <c r="V2884" i="1"/>
  <c r="W2883" i="1"/>
  <c r="X2881" i="1"/>
  <c r="Y2881" i="1" l="1"/>
  <c r="Z2881" i="1" s="1"/>
  <c r="V2885" i="1"/>
  <c r="W2884" i="1"/>
  <c r="X2882" i="1"/>
  <c r="Y2882" i="1" l="1"/>
  <c r="Z2882" i="1" s="1"/>
  <c r="V2886" i="1"/>
  <c r="W2885" i="1"/>
  <c r="X2883" i="1"/>
  <c r="Y2883" i="1" l="1"/>
  <c r="Z2883" i="1" s="1"/>
  <c r="V2887" i="1"/>
  <c r="W2886" i="1"/>
  <c r="X2884" i="1"/>
  <c r="Y2884" i="1" l="1"/>
  <c r="Z2884" i="1" s="1"/>
  <c r="V2888" i="1"/>
  <c r="W2887" i="1"/>
  <c r="X2885" i="1"/>
  <c r="Y2885" i="1" l="1"/>
  <c r="Z2885" i="1" s="1"/>
  <c r="V2889" i="1"/>
  <c r="W2888" i="1"/>
  <c r="X2886" i="1"/>
  <c r="Y2886" i="1" l="1"/>
  <c r="Z2886" i="1" s="1"/>
  <c r="V2890" i="1"/>
  <c r="W2889" i="1"/>
  <c r="X2887" i="1"/>
  <c r="Y2887" i="1" l="1"/>
  <c r="Z2887" i="1" s="1"/>
  <c r="V2891" i="1"/>
  <c r="W2890" i="1"/>
  <c r="X2888" i="1"/>
  <c r="Y2888" i="1" l="1"/>
  <c r="Z2888" i="1" s="1"/>
  <c r="V2892" i="1"/>
  <c r="W2891" i="1"/>
  <c r="X2889" i="1"/>
  <c r="Y2889" i="1" l="1"/>
  <c r="Z2889" i="1" s="1"/>
  <c r="V2893" i="1"/>
  <c r="W2892" i="1"/>
  <c r="X2890" i="1"/>
  <c r="Y2890" i="1" l="1"/>
  <c r="Z2890" i="1" s="1"/>
  <c r="V2894" i="1"/>
  <c r="W2893" i="1"/>
  <c r="X2891" i="1"/>
  <c r="Y2891" i="1" l="1"/>
  <c r="Z2891" i="1" s="1"/>
  <c r="V2895" i="1"/>
  <c r="W2894" i="1"/>
  <c r="X2892" i="1"/>
  <c r="Y2892" i="1" l="1"/>
  <c r="Z2892" i="1" s="1"/>
  <c r="V2896" i="1"/>
  <c r="W2895" i="1"/>
  <c r="X2893" i="1"/>
  <c r="Y2893" i="1" l="1"/>
  <c r="Z2893" i="1" s="1"/>
  <c r="V2897" i="1"/>
  <c r="W2896" i="1"/>
  <c r="X2894" i="1"/>
  <c r="Y2894" i="1" l="1"/>
  <c r="Z2894" i="1" s="1"/>
  <c r="V2898" i="1"/>
  <c r="W2897" i="1"/>
  <c r="X2895" i="1"/>
  <c r="Y2895" i="1" l="1"/>
  <c r="Z2895" i="1" s="1"/>
  <c r="V2899" i="1"/>
  <c r="W2898" i="1"/>
  <c r="X2896" i="1"/>
  <c r="Y2896" i="1" l="1"/>
  <c r="Z2896" i="1" s="1"/>
  <c r="V2900" i="1"/>
  <c r="W2899" i="1"/>
  <c r="X2897" i="1"/>
  <c r="Y2897" i="1" l="1"/>
  <c r="Z2897" i="1" s="1"/>
  <c r="V2901" i="1"/>
  <c r="W2900" i="1"/>
  <c r="X2898" i="1"/>
  <c r="Y2898" i="1" l="1"/>
  <c r="Z2898" i="1" s="1"/>
  <c r="V2902" i="1"/>
  <c r="W2901" i="1"/>
  <c r="X2899" i="1"/>
  <c r="Y2899" i="1" l="1"/>
  <c r="Z2899" i="1" s="1"/>
  <c r="V2903" i="1"/>
  <c r="W2902" i="1"/>
  <c r="X2900" i="1"/>
  <c r="Y2900" i="1" l="1"/>
  <c r="Z2900" i="1" s="1"/>
  <c r="V2904" i="1"/>
  <c r="W2903" i="1"/>
  <c r="X2901" i="1"/>
  <c r="Y2901" i="1" l="1"/>
  <c r="Z2901" i="1" s="1"/>
  <c r="V2905" i="1"/>
  <c r="W2904" i="1"/>
  <c r="X2902" i="1"/>
  <c r="Y2902" i="1" l="1"/>
  <c r="Z2902" i="1" s="1"/>
  <c r="V2906" i="1"/>
  <c r="W2905" i="1"/>
  <c r="X2903" i="1"/>
  <c r="Y2903" i="1" l="1"/>
  <c r="Z2903" i="1" s="1"/>
  <c r="V2907" i="1"/>
  <c r="W2906" i="1"/>
  <c r="X2904" i="1"/>
  <c r="Y2904" i="1" l="1"/>
  <c r="Z2904" i="1" s="1"/>
  <c r="V2908" i="1"/>
  <c r="W2907" i="1"/>
  <c r="X2905" i="1"/>
  <c r="Y2905" i="1" l="1"/>
  <c r="Z2905" i="1" s="1"/>
  <c r="V2909" i="1"/>
  <c r="W2908" i="1"/>
  <c r="X2906" i="1"/>
  <c r="Y2906" i="1" l="1"/>
  <c r="Z2906" i="1" s="1"/>
  <c r="V2910" i="1"/>
  <c r="W2909" i="1"/>
  <c r="X2907" i="1"/>
  <c r="Y2907" i="1" l="1"/>
  <c r="Z2907" i="1" s="1"/>
  <c r="V2911" i="1"/>
  <c r="W2910" i="1"/>
  <c r="X2908" i="1"/>
  <c r="Y2908" i="1" l="1"/>
  <c r="Z2908" i="1" s="1"/>
  <c r="V2912" i="1"/>
  <c r="W2911" i="1"/>
  <c r="X2909" i="1"/>
  <c r="Y2909" i="1" l="1"/>
  <c r="Z2909" i="1" s="1"/>
  <c r="V2913" i="1"/>
  <c r="W2912" i="1"/>
  <c r="X2910" i="1"/>
  <c r="Y2910" i="1" l="1"/>
  <c r="Z2910" i="1" s="1"/>
  <c r="V2914" i="1"/>
  <c r="W2913" i="1"/>
  <c r="X2911" i="1"/>
  <c r="Y2911" i="1" l="1"/>
  <c r="Z2911" i="1" s="1"/>
  <c r="V2915" i="1"/>
  <c r="W2914" i="1"/>
  <c r="X2912" i="1"/>
  <c r="Y2912" i="1" l="1"/>
  <c r="Z2912" i="1" s="1"/>
  <c r="V2916" i="1"/>
  <c r="W2915" i="1"/>
  <c r="X2913" i="1"/>
  <c r="Y2913" i="1" l="1"/>
  <c r="Z2913" i="1" s="1"/>
  <c r="V2917" i="1"/>
  <c r="W2916" i="1"/>
  <c r="X2914" i="1"/>
  <c r="Y2914" i="1" l="1"/>
  <c r="Z2914" i="1" s="1"/>
  <c r="V2918" i="1"/>
  <c r="W2917" i="1"/>
  <c r="X2915" i="1"/>
  <c r="Y2915" i="1" l="1"/>
  <c r="Z2915" i="1" s="1"/>
  <c r="V2919" i="1"/>
  <c r="W2918" i="1"/>
  <c r="X2916" i="1"/>
  <c r="Y2916" i="1" l="1"/>
  <c r="Z2916" i="1" s="1"/>
  <c r="V2920" i="1"/>
  <c r="W2919" i="1"/>
  <c r="X2917" i="1"/>
  <c r="Y2917" i="1" l="1"/>
  <c r="Z2917" i="1" s="1"/>
  <c r="V2921" i="1"/>
  <c r="W2920" i="1"/>
  <c r="X2918" i="1"/>
  <c r="Y2918" i="1" l="1"/>
  <c r="Z2918" i="1" s="1"/>
  <c r="V2922" i="1"/>
  <c r="W2921" i="1"/>
  <c r="X2919" i="1"/>
  <c r="Y2919" i="1" l="1"/>
  <c r="Z2919" i="1" s="1"/>
  <c r="V2923" i="1"/>
  <c r="W2922" i="1"/>
  <c r="X2920" i="1"/>
  <c r="Y2920" i="1" l="1"/>
  <c r="Z2920" i="1" s="1"/>
  <c r="V2924" i="1"/>
  <c r="W2923" i="1"/>
  <c r="X2921" i="1"/>
  <c r="Y2921" i="1" l="1"/>
  <c r="Z2921" i="1" s="1"/>
  <c r="V2925" i="1"/>
  <c r="W2924" i="1"/>
  <c r="X2922" i="1"/>
  <c r="Y2922" i="1" l="1"/>
  <c r="Z2922" i="1" s="1"/>
  <c r="V2926" i="1"/>
  <c r="W2925" i="1"/>
  <c r="X2923" i="1"/>
  <c r="Y2923" i="1" l="1"/>
  <c r="Z2923" i="1" s="1"/>
  <c r="V2927" i="1"/>
  <c r="W2926" i="1"/>
  <c r="X2924" i="1"/>
  <c r="Y2924" i="1" l="1"/>
  <c r="Z2924" i="1" s="1"/>
  <c r="V2928" i="1"/>
  <c r="W2927" i="1"/>
  <c r="X2925" i="1"/>
  <c r="Y2925" i="1" l="1"/>
  <c r="Z2925" i="1" s="1"/>
  <c r="V2929" i="1"/>
  <c r="W2928" i="1"/>
  <c r="X2926" i="1"/>
  <c r="Y2926" i="1" l="1"/>
  <c r="Z2926" i="1" s="1"/>
  <c r="V2930" i="1"/>
  <c r="W2929" i="1"/>
  <c r="X2927" i="1"/>
  <c r="Y2927" i="1" l="1"/>
  <c r="Z2927" i="1" s="1"/>
  <c r="V2931" i="1"/>
  <c r="W2930" i="1"/>
  <c r="X2928" i="1"/>
  <c r="Y2928" i="1" l="1"/>
  <c r="Z2928" i="1" s="1"/>
  <c r="V2932" i="1"/>
  <c r="W2931" i="1"/>
  <c r="X2929" i="1"/>
  <c r="Y2929" i="1" l="1"/>
  <c r="Z2929" i="1" s="1"/>
  <c r="V2933" i="1"/>
  <c r="W2932" i="1"/>
  <c r="X2930" i="1"/>
  <c r="Y2930" i="1" l="1"/>
  <c r="Z2930" i="1" s="1"/>
  <c r="V2934" i="1"/>
  <c r="W2933" i="1"/>
  <c r="X2931" i="1"/>
  <c r="Y2931" i="1" l="1"/>
  <c r="Z2931" i="1" s="1"/>
  <c r="V2935" i="1"/>
  <c r="W2934" i="1"/>
  <c r="X2932" i="1"/>
  <c r="Y2932" i="1" l="1"/>
  <c r="Z2932" i="1" s="1"/>
  <c r="V2936" i="1"/>
  <c r="W2935" i="1"/>
  <c r="X2933" i="1"/>
  <c r="Y2933" i="1" l="1"/>
  <c r="Z2933" i="1" s="1"/>
  <c r="V2937" i="1"/>
  <c r="W2936" i="1"/>
  <c r="X2934" i="1"/>
  <c r="Y2934" i="1" l="1"/>
  <c r="Z2934" i="1" s="1"/>
  <c r="V2938" i="1"/>
  <c r="W2937" i="1"/>
  <c r="X2935" i="1"/>
  <c r="Y2935" i="1" l="1"/>
  <c r="Z2935" i="1" s="1"/>
  <c r="V2939" i="1"/>
  <c r="W2938" i="1"/>
  <c r="X2936" i="1"/>
  <c r="Y2936" i="1" l="1"/>
  <c r="Z2936" i="1" s="1"/>
  <c r="V2940" i="1"/>
  <c r="W2939" i="1"/>
  <c r="X2937" i="1"/>
  <c r="Y2937" i="1" l="1"/>
  <c r="Z2937" i="1" s="1"/>
  <c r="V2941" i="1"/>
  <c r="W2940" i="1"/>
  <c r="X2938" i="1"/>
  <c r="Y2938" i="1" l="1"/>
  <c r="Z2938" i="1" s="1"/>
  <c r="V2942" i="1"/>
  <c r="W2941" i="1"/>
  <c r="X2939" i="1"/>
  <c r="Y2939" i="1" l="1"/>
  <c r="Z2939" i="1" s="1"/>
  <c r="V2943" i="1"/>
  <c r="W2942" i="1"/>
  <c r="X2940" i="1"/>
  <c r="Y2940" i="1" l="1"/>
  <c r="Z2940" i="1" s="1"/>
  <c r="V2944" i="1"/>
  <c r="W2943" i="1"/>
  <c r="X2941" i="1"/>
  <c r="Y2941" i="1" l="1"/>
  <c r="Z2941" i="1" s="1"/>
  <c r="V2945" i="1"/>
  <c r="W2944" i="1"/>
  <c r="X2942" i="1"/>
  <c r="Y2942" i="1" l="1"/>
  <c r="Z2942" i="1" s="1"/>
  <c r="V2946" i="1"/>
  <c r="W2945" i="1"/>
  <c r="X2943" i="1"/>
  <c r="Y2943" i="1" l="1"/>
  <c r="Z2943" i="1" s="1"/>
  <c r="V2947" i="1"/>
  <c r="W2946" i="1"/>
  <c r="X2944" i="1"/>
  <c r="Y2944" i="1" l="1"/>
  <c r="Z2944" i="1" s="1"/>
  <c r="V2948" i="1"/>
  <c r="W2947" i="1"/>
  <c r="X2945" i="1"/>
  <c r="Y2945" i="1" l="1"/>
  <c r="Z2945" i="1" s="1"/>
  <c r="V2949" i="1"/>
  <c r="W2948" i="1"/>
  <c r="X2946" i="1"/>
  <c r="Y2946" i="1" l="1"/>
  <c r="Z2946" i="1" s="1"/>
  <c r="V2950" i="1"/>
  <c r="W2949" i="1"/>
  <c r="X2947" i="1"/>
  <c r="Y2947" i="1" l="1"/>
  <c r="Z2947" i="1" s="1"/>
  <c r="V2951" i="1"/>
  <c r="W2950" i="1"/>
  <c r="X2948" i="1"/>
  <c r="Y2948" i="1" l="1"/>
  <c r="Z2948" i="1" s="1"/>
  <c r="V2952" i="1"/>
  <c r="W2951" i="1"/>
  <c r="X2949" i="1"/>
  <c r="Y2949" i="1" l="1"/>
  <c r="Z2949" i="1" s="1"/>
  <c r="V2953" i="1"/>
  <c r="W2952" i="1"/>
  <c r="X2950" i="1"/>
  <c r="Y2950" i="1" l="1"/>
  <c r="Z2950" i="1" s="1"/>
  <c r="V2954" i="1"/>
  <c r="W2953" i="1"/>
  <c r="X2951" i="1"/>
  <c r="Y2951" i="1" l="1"/>
  <c r="Z2951" i="1" s="1"/>
  <c r="V2955" i="1"/>
  <c r="W2954" i="1"/>
  <c r="X2952" i="1"/>
  <c r="Y2952" i="1" l="1"/>
  <c r="Z2952" i="1" s="1"/>
  <c r="V2956" i="1"/>
  <c r="W2955" i="1"/>
  <c r="X2953" i="1"/>
  <c r="Y2953" i="1" l="1"/>
  <c r="Z2953" i="1" s="1"/>
  <c r="V2957" i="1"/>
  <c r="W2956" i="1"/>
  <c r="X2954" i="1"/>
  <c r="Y2954" i="1" l="1"/>
  <c r="Z2954" i="1" s="1"/>
  <c r="V2958" i="1"/>
  <c r="W2957" i="1"/>
  <c r="X2955" i="1"/>
  <c r="Y2955" i="1" l="1"/>
  <c r="Z2955" i="1" s="1"/>
  <c r="V2959" i="1"/>
  <c r="W2958" i="1"/>
  <c r="X2956" i="1"/>
  <c r="Y2956" i="1" l="1"/>
  <c r="Z2956" i="1" s="1"/>
  <c r="V2960" i="1"/>
  <c r="W2959" i="1"/>
  <c r="X2957" i="1"/>
  <c r="Y2957" i="1" l="1"/>
  <c r="Z2957" i="1" s="1"/>
  <c r="V2961" i="1"/>
  <c r="W2960" i="1"/>
  <c r="X2958" i="1"/>
  <c r="Y2958" i="1" l="1"/>
  <c r="Z2958" i="1" s="1"/>
  <c r="V2962" i="1"/>
  <c r="W2961" i="1"/>
  <c r="X2959" i="1"/>
  <c r="Y2959" i="1" l="1"/>
  <c r="Z2959" i="1" s="1"/>
  <c r="V2963" i="1"/>
  <c r="W2962" i="1"/>
  <c r="X2960" i="1"/>
  <c r="Y2960" i="1" l="1"/>
  <c r="Z2960" i="1" s="1"/>
  <c r="V2964" i="1"/>
  <c r="W2963" i="1"/>
  <c r="X2961" i="1"/>
  <c r="Y2961" i="1" l="1"/>
  <c r="Z2961" i="1" s="1"/>
  <c r="V2965" i="1"/>
  <c r="W2964" i="1"/>
  <c r="X2962" i="1"/>
  <c r="Y2962" i="1" l="1"/>
  <c r="Z2962" i="1" s="1"/>
  <c r="V2966" i="1"/>
  <c r="W2965" i="1"/>
  <c r="X2963" i="1"/>
  <c r="Y2963" i="1" l="1"/>
  <c r="Z2963" i="1" s="1"/>
  <c r="V2967" i="1"/>
  <c r="W2966" i="1"/>
  <c r="X2964" i="1"/>
  <c r="Y2964" i="1" l="1"/>
  <c r="Z2964" i="1" s="1"/>
  <c r="V2968" i="1"/>
  <c r="W2967" i="1"/>
  <c r="X2965" i="1"/>
  <c r="Y2965" i="1" l="1"/>
  <c r="Z2965" i="1" s="1"/>
  <c r="V2969" i="1"/>
  <c r="W2968" i="1"/>
  <c r="X2966" i="1"/>
  <c r="Y2966" i="1" l="1"/>
  <c r="Z2966" i="1" s="1"/>
  <c r="V2970" i="1"/>
  <c r="W2969" i="1"/>
  <c r="X2967" i="1"/>
  <c r="Y2967" i="1" l="1"/>
  <c r="Z2967" i="1" s="1"/>
  <c r="V2971" i="1"/>
  <c r="W2970" i="1"/>
  <c r="X2968" i="1"/>
  <c r="Y2968" i="1" l="1"/>
  <c r="Z2968" i="1" s="1"/>
  <c r="V2972" i="1"/>
  <c r="W2971" i="1"/>
  <c r="X2969" i="1"/>
  <c r="Y2969" i="1" l="1"/>
  <c r="Z2969" i="1" s="1"/>
  <c r="V2973" i="1"/>
  <c r="W2972" i="1"/>
  <c r="X2970" i="1"/>
  <c r="Y2970" i="1" l="1"/>
  <c r="Z2970" i="1" s="1"/>
  <c r="V2974" i="1"/>
  <c r="W2973" i="1"/>
  <c r="X2971" i="1"/>
  <c r="Y2971" i="1" l="1"/>
  <c r="Z2971" i="1" s="1"/>
  <c r="V2975" i="1"/>
  <c r="W2974" i="1"/>
  <c r="X2972" i="1"/>
  <c r="Y2972" i="1" l="1"/>
  <c r="Z2972" i="1" s="1"/>
  <c r="V2976" i="1"/>
  <c r="W2975" i="1"/>
  <c r="X2973" i="1"/>
  <c r="Y2973" i="1" l="1"/>
  <c r="Z2973" i="1" s="1"/>
  <c r="V2977" i="1"/>
  <c r="W2976" i="1"/>
  <c r="X2974" i="1"/>
  <c r="Y2974" i="1" l="1"/>
  <c r="Z2974" i="1" s="1"/>
  <c r="V2978" i="1"/>
  <c r="W2977" i="1"/>
  <c r="X2975" i="1"/>
  <c r="Y2975" i="1" l="1"/>
  <c r="Z2975" i="1" s="1"/>
  <c r="V2979" i="1"/>
  <c r="W2978" i="1"/>
  <c r="X2976" i="1"/>
  <c r="Y2976" i="1" l="1"/>
  <c r="Z2976" i="1" s="1"/>
  <c r="V2980" i="1"/>
  <c r="W2979" i="1"/>
  <c r="X2977" i="1"/>
  <c r="Y2977" i="1" l="1"/>
  <c r="Z2977" i="1" s="1"/>
  <c r="V2981" i="1"/>
  <c r="W2980" i="1"/>
  <c r="X2978" i="1"/>
  <c r="Y2978" i="1" l="1"/>
  <c r="Z2978" i="1" s="1"/>
  <c r="V2982" i="1"/>
  <c r="W2981" i="1"/>
  <c r="X2979" i="1"/>
  <c r="Y2979" i="1" l="1"/>
  <c r="Z2979" i="1" s="1"/>
  <c r="V2983" i="1"/>
  <c r="W2982" i="1"/>
  <c r="X2980" i="1"/>
  <c r="Y2980" i="1" l="1"/>
  <c r="Z2980" i="1" s="1"/>
  <c r="V2984" i="1"/>
  <c r="W2983" i="1"/>
  <c r="X2981" i="1"/>
  <c r="Y2981" i="1" l="1"/>
  <c r="Z2981" i="1" s="1"/>
  <c r="V2985" i="1"/>
  <c r="W2984" i="1"/>
  <c r="X2982" i="1"/>
  <c r="Y2982" i="1" l="1"/>
  <c r="Z2982" i="1" s="1"/>
  <c r="V2986" i="1"/>
  <c r="W2985" i="1"/>
  <c r="X2983" i="1"/>
  <c r="Y2983" i="1" l="1"/>
  <c r="Z2983" i="1" s="1"/>
  <c r="V2987" i="1"/>
  <c r="W2986" i="1"/>
  <c r="X2984" i="1"/>
  <c r="Y2984" i="1" l="1"/>
  <c r="Z2984" i="1" s="1"/>
  <c r="V2988" i="1"/>
  <c r="W2987" i="1"/>
  <c r="X2985" i="1"/>
  <c r="Y2985" i="1" l="1"/>
  <c r="Z2985" i="1" s="1"/>
  <c r="V2989" i="1"/>
  <c r="W2988" i="1"/>
  <c r="X2986" i="1"/>
  <c r="Y2986" i="1" l="1"/>
  <c r="Z2986" i="1" s="1"/>
  <c r="V2990" i="1"/>
  <c r="W2989" i="1"/>
  <c r="X2987" i="1"/>
  <c r="Y2987" i="1" l="1"/>
  <c r="Z2987" i="1" s="1"/>
  <c r="V2991" i="1"/>
  <c r="W2990" i="1"/>
  <c r="X2988" i="1"/>
  <c r="Y2988" i="1" l="1"/>
  <c r="Z2988" i="1" s="1"/>
  <c r="V2992" i="1"/>
  <c r="W2991" i="1"/>
  <c r="X2989" i="1"/>
  <c r="Y2989" i="1" l="1"/>
  <c r="Z2989" i="1" s="1"/>
  <c r="V2993" i="1"/>
  <c r="W2992" i="1"/>
  <c r="X2990" i="1"/>
  <c r="Y2990" i="1" l="1"/>
  <c r="Z2990" i="1" s="1"/>
  <c r="V2994" i="1"/>
  <c r="W2993" i="1"/>
  <c r="X2991" i="1"/>
  <c r="Y2991" i="1" l="1"/>
  <c r="Z2991" i="1" s="1"/>
  <c r="V2995" i="1"/>
  <c r="W2994" i="1"/>
  <c r="X2992" i="1"/>
  <c r="Y2992" i="1" l="1"/>
  <c r="Z2992" i="1" s="1"/>
  <c r="V2996" i="1"/>
  <c r="W2995" i="1"/>
  <c r="X2993" i="1"/>
  <c r="Y2993" i="1" l="1"/>
  <c r="Z2993" i="1" s="1"/>
  <c r="V2997" i="1"/>
  <c r="W2996" i="1"/>
  <c r="X2994" i="1"/>
  <c r="Y2994" i="1" l="1"/>
  <c r="Z2994" i="1" s="1"/>
  <c r="V2998" i="1"/>
  <c r="W2997" i="1"/>
  <c r="X2995" i="1"/>
  <c r="Y2995" i="1" l="1"/>
  <c r="Z2995" i="1" s="1"/>
  <c r="V2999" i="1"/>
  <c r="W2998" i="1"/>
  <c r="X2996" i="1"/>
  <c r="Y2996" i="1" l="1"/>
  <c r="Z2996" i="1" s="1"/>
  <c r="V3000" i="1"/>
  <c r="W2999" i="1"/>
  <c r="X2997" i="1"/>
  <c r="Y2997" i="1" l="1"/>
  <c r="Z2997" i="1" s="1"/>
  <c r="V3001" i="1"/>
  <c r="W3000" i="1"/>
  <c r="X2998" i="1"/>
  <c r="Y2998" i="1" l="1"/>
  <c r="Z2998" i="1" s="1"/>
  <c r="V3002" i="1"/>
  <c r="W3001" i="1"/>
  <c r="X2999" i="1"/>
  <c r="Y2999" i="1" l="1"/>
  <c r="Z2999" i="1" s="1"/>
  <c r="V3003" i="1"/>
  <c r="W3002" i="1"/>
  <c r="X3000" i="1"/>
  <c r="Y3000" i="1" l="1"/>
  <c r="Z3000" i="1" s="1"/>
  <c r="V3004" i="1"/>
  <c r="W3003" i="1"/>
  <c r="X3001" i="1"/>
  <c r="Y3001" i="1" l="1"/>
  <c r="Z3001" i="1" s="1"/>
  <c r="V3005" i="1"/>
  <c r="W3004" i="1"/>
  <c r="X3002" i="1"/>
  <c r="Y3002" i="1" l="1"/>
  <c r="Z3002" i="1" s="1"/>
  <c r="V3006" i="1"/>
  <c r="W3005" i="1"/>
  <c r="X3003" i="1"/>
  <c r="Y3003" i="1" l="1"/>
  <c r="Z3003" i="1" s="1"/>
  <c r="V3007" i="1"/>
  <c r="W3006" i="1"/>
  <c r="X3004" i="1"/>
  <c r="Y3004" i="1" l="1"/>
  <c r="Z3004" i="1" s="1"/>
  <c r="V3008" i="1"/>
  <c r="W3007" i="1"/>
  <c r="X3005" i="1"/>
  <c r="Y3005" i="1" l="1"/>
  <c r="Z3005" i="1" s="1"/>
  <c r="V3009" i="1"/>
  <c r="W3008" i="1"/>
  <c r="X3006" i="1"/>
  <c r="Y3006" i="1" l="1"/>
  <c r="Z3006" i="1" s="1"/>
  <c r="V3010" i="1"/>
  <c r="W3009" i="1"/>
  <c r="X3007" i="1"/>
  <c r="Y3007" i="1" l="1"/>
  <c r="Z3007" i="1" s="1"/>
  <c r="V3011" i="1"/>
  <c r="W3010" i="1"/>
  <c r="X3008" i="1"/>
  <c r="Y3008" i="1" l="1"/>
  <c r="Z3008" i="1" s="1"/>
  <c r="V3012" i="1"/>
  <c r="W3011" i="1"/>
  <c r="X3009" i="1"/>
  <c r="Y3009" i="1" l="1"/>
  <c r="Z3009" i="1" s="1"/>
  <c r="V3013" i="1"/>
  <c r="W3012" i="1"/>
  <c r="X3010" i="1"/>
  <c r="Y3010" i="1" l="1"/>
  <c r="Z3010" i="1" s="1"/>
  <c r="V3014" i="1"/>
  <c r="W3013" i="1"/>
  <c r="X3011" i="1"/>
  <c r="Y3011" i="1" l="1"/>
  <c r="Z3011" i="1" s="1"/>
  <c r="V3015" i="1"/>
  <c r="W3014" i="1"/>
  <c r="X3012" i="1"/>
  <c r="Y3012" i="1" l="1"/>
  <c r="Z3012" i="1" s="1"/>
  <c r="V3016" i="1"/>
  <c r="W3015" i="1"/>
  <c r="X3013" i="1"/>
  <c r="Y3013" i="1" l="1"/>
  <c r="Z3013" i="1" s="1"/>
  <c r="V3017" i="1"/>
  <c r="W3016" i="1"/>
  <c r="X3014" i="1"/>
  <c r="Y3014" i="1" l="1"/>
  <c r="Z3014" i="1" s="1"/>
  <c r="V3018" i="1"/>
  <c r="W3017" i="1"/>
  <c r="X3015" i="1"/>
  <c r="Y3015" i="1" l="1"/>
  <c r="Z3015" i="1" s="1"/>
  <c r="V3019" i="1"/>
  <c r="W3018" i="1"/>
  <c r="X3016" i="1"/>
  <c r="Y3016" i="1" l="1"/>
  <c r="Z3016" i="1" s="1"/>
  <c r="V3020" i="1"/>
  <c r="W3019" i="1"/>
  <c r="X3017" i="1"/>
  <c r="Y3017" i="1" l="1"/>
  <c r="Z3017" i="1" s="1"/>
  <c r="V3021" i="1"/>
  <c r="W3020" i="1"/>
  <c r="X3018" i="1"/>
  <c r="Y3018" i="1" l="1"/>
  <c r="Z3018" i="1" s="1"/>
  <c r="V3022" i="1"/>
  <c r="W3021" i="1"/>
  <c r="X3019" i="1"/>
  <c r="Y3019" i="1" l="1"/>
  <c r="Z3019" i="1" s="1"/>
  <c r="V3023" i="1"/>
  <c r="W3022" i="1"/>
  <c r="X3020" i="1"/>
  <c r="Y3020" i="1" l="1"/>
  <c r="Z3020" i="1" s="1"/>
  <c r="V3024" i="1"/>
  <c r="W3023" i="1"/>
  <c r="X3021" i="1"/>
  <c r="Y3021" i="1" l="1"/>
  <c r="Z3021" i="1" s="1"/>
  <c r="V3025" i="1"/>
  <c r="W3024" i="1"/>
  <c r="X3022" i="1"/>
  <c r="Y3022" i="1" l="1"/>
  <c r="Z3022" i="1" s="1"/>
  <c r="V3026" i="1"/>
  <c r="W3025" i="1"/>
  <c r="X3023" i="1"/>
  <c r="Y3023" i="1" l="1"/>
  <c r="Z3023" i="1" s="1"/>
  <c r="V3027" i="1"/>
  <c r="W3026" i="1"/>
  <c r="X3024" i="1"/>
  <c r="Y3024" i="1" l="1"/>
  <c r="Z3024" i="1" s="1"/>
  <c r="V3028" i="1"/>
  <c r="W3027" i="1"/>
  <c r="X3025" i="1"/>
  <c r="Y3025" i="1" l="1"/>
  <c r="Z3025" i="1" s="1"/>
  <c r="V3029" i="1"/>
  <c r="W3028" i="1"/>
  <c r="X3026" i="1"/>
  <c r="Y3026" i="1" l="1"/>
  <c r="Z3026" i="1" s="1"/>
  <c r="V3030" i="1"/>
  <c r="W3029" i="1"/>
  <c r="X3027" i="1"/>
  <c r="Y3027" i="1" l="1"/>
  <c r="Z3027" i="1" s="1"/>
  <c r="V3031" i="1"/>
  <c r="W3030" i="1"/>
  <c r="X3028" i="1"/>
  <c r="Y3028" i="1" l="1"/>
  <c r="Z3028" i="1" s="1"/>
  <c r="V3032" i="1"/>
  <c r="W3031" i="1"/>
  <c r="X3029" i="1"/>
  <c r="Y3029" i="1" l="1"/>
  <c r="Z3029" i="1" s="1"/>
  <c r="V3033" i="1"/>
  <c r="W3032" i="1"/>
  <c r="X3030" i="1"/>
  <c r="Y3030" i="1" l="1"/>
  <c r="Z3030" i="1" s="1"/>
  <c r="V3034" i="1"/>
  <c r="W3033" i="1"/>
  <c r="X3031" i="1"/>
  <c r="Y3031" i="1" l="1"/>
  <c r="Z3031" i="1" s="1"/>
  <c r="V3035" i="1"/>
  <c r="W3034" i="1"/>
  <c r="X3032" i="1"/>
  <c r="Y3032" i="1" l="1"/>
  <c r="Z3032" i="1" s="1"/>
  <c r="V3036" i="1"/>
  <c r="W3035" i="1"/>
  <c r="X3033" i="1"/>
  <c r="Y3033" i="1" l="1"/>
  <c r="Z3033" i="1" s="1"/>
  <c r="V3037" i="1"/>
  <c r="W3036" i="1"/>
  <c r="X3034" i="1"/>
  <c r="Y3034" i="1" l="1"/>
  <c r="Z3034" i="1" s="1"/>
  <c r="V3038" i="1"/>
  <c r="W3037" i="1"/>
  <c r="X3035" i="1"/>
  <c r="Y3035" i="1" l="1"/>
  <c r="Z3035" i="1" s="1"/>
  <c r="V3039" i="1"/>
  <c r="W3038" i="1"/>
  <c r="X3036" i="1"/>
  <c r="Y3036" i="1" l="1"/>
  <c r="Z3036" i="1" s="1"/>
  <c r="V3040" i="1"/>
  <c r="W3039" i="1"/>
  <c r="X3037" i="1"/>
  <c r="Y3037" i="1" l="1"/>
  <c r="Z3037" i="1" s="1"/>
  <c r="V3041" i="1"/>
  <c r="W3040" i="1"/>
  <c r="X3038" i="1"/>
  <c r="Y3038" i="1" l="1"/>
  <c r="Z3038" i="1" s="1"/>
  <c r="V3042" i="1"/>
  <c r="W3041" i="1"/>
  <c r="X3039" i="1"/>
  <c r="Y3039" i="1" l="1"/>
  <c r="Z3039" i="1" s="1"/>
  <c r="V3043" i="1"/>
  <c r="W3042" i="1"/>
  <c r="X3040" i="1"/>
  <c r="Y3040" i="1" l="1"/>
  <c r="Z3040" i="1" s="1"/>
  <c r="V3044" i="1"/>
  <c r="W3043" i="1"/>
  <c r="X3041" i="1"/>
  <c r="Y3041" i="1" l="1"/>
  <c r="Z3041" i="1" s="1"/>
  <c r="V3045" i="1"/>
  <c r="W3044" i="1"/>
  <c r="X3042" i="1"/>
  <c r="Y3042" i="1" l="1"/>
  <c r="Z3042" i="1" s="1"/>
  <c r="V3046" i="1"/>
  <c r="W3045" i="1"/>
  <c r="X3043" i="1"/>
  <c r="Y3043" i="1" l="1"/>
  <c r="Z3043" i="1" s="1"/>
  <c r="V3047" i="1"/>
  <c r="W3046" i="1"/>
  <c r="X3044" i="1"/>
  <c r="Y3044" i="1" l="1"/>
  <c r="Z3044" i="1" s="1"/>
  <c r="V3048" i="1"/>
  <c r="W3047" i="1"/>
  <c r="X3045" i="1"/>
  <c r="Y3045" i="1" l="1"/>
  <c r="Z3045" i="1" s="1"/>
  <c r="V3049" i="1"/>
  <c r="W3048" i="1"/>
  <c r="X3046" i="1"/>
  <c r="Y3046" i="1" l="1"/>
  <c r="Z3046" i="1" s="1"/>
  <c r="V3050" i="1"/>
  <c r="W3049" i="1"/>
  <c r="X3047" i="1"/>
  <c r="Y3047" i="1" l="1"/>
  <c r="Z3047" i="1" s="1"/>
  <c r="V3051" i="1"/>
  <c r="W3050" i="1"/>
  <c r="X3048" i="1"/>
  <c r="Y3048" i="1" l="1"/>
  <c r="Z3048" i="1" s="1"/>
  <c r="V3052" i="1"/>
  <c r="W3051" i="1"/>
  <c r="X3049" i="1"/>
  <c r="Y3049" i="1" l="1"/>
  <c r="Z3049" i="1" s="1"/>
  <c r="V3053" i="1"/>
  <c r="W3052" i="1"/>
  <c r="X3050" i="1"/>
  <c r="Y3050" i="1" l="1"/>
  <c r="Z3050" i="1" s="1"/>
  <c r="V3054" i="1"/>
  <c r="W3053" i="1"/>
  <c r="X3051" i="1"/>
  <c r="Y3051" i="1" l="1"/>
  <c r="Z3051" i="1" s="1"/>
  <c r="V3055" i="1"/>
  <c r="W3054" i="1"/>
  <c r="X3052" i="1"/>
  <c r="Y3052" i="1" l="1"/>
  <c r="Z3052" i="1" s="1"/>
  <c r="V3056" i="1"/>
  <c r="W3055" i="1"/>
  <c r="X3053" i="1"/>
  <c r="Y3053" i="1" l="1"/>
  <c r="Z3053" i="1" s="1"/>
  <c r="V3057" i="1"/>
  <c r="W3056" i="1"/>
  <c r="X3054" i="1"/>
  <c r="Y3054" i="1" l="1"/>
  <c r="Z3054" i="1" s="1"/>
  <c r="V3058" i="1"/>
  <c r="W3057" i="1"/>
  <c r="X3055" i="1"/>
  <c r="Y3055" i="1" l="1"/>
  <c r="Z3055" i="1" s="1"/>
  <c r="V3059" i="1"/>
  <c r="W3058" i="1"/>
  <c r="X3056" i="1"/>
  <c r="Y3056" i="1" l="1"/>
  <c r="Z3056" i="1" s="1"/>
  <c r="V3060" i="1"/>
  <c r="W3059" i="1"/>
  <c r="X3057" i="1"/>
  <c r="Y3057" i="1" l="1"/>
  <c r="Z3057" i="1" s="1"/>
  <c r="V3061" i="1"/>
  <c r="W3060" i="1"/>
  <c r="X3058" i="1"/>
  <c r="Y3058" i="1" l="1"/>
  <c r="Z3058" i="1" s="1"/>
  <c r="V3062" i="1"/>
  <c r="W3061" i="1"/>
  <c r="X3059" i="1"/>
  <c r="Y3059" i="1" l="1"/>
  <c r="Z3059" i="1" s="1"/>
  <c r="V3063" i="1"/>
  <c r="W3062" i="1"/>
  <c r="X3060" i="1"/>
  <c r="Y3060" i="1" l="1"/>
  <c r="Z3060" i="1" s="1"/>
  <c r="V3064" i="1"/>
  <c r="W3063" i="1"/>
  <c r="X3061" i="1"/>
  <c r="Y3061" i="1" l="1"/>
  <c r="Z3061" i="1" s="1"/>
  <c r="V3065" i="1"/>
  <c r="W3064" i="1"/>
  <c r="X3062" i="1"/>
  <c r="Y3062" i="1" l="1"/>
  <c r="Z3062" i="1" s="1"/>
  <c r="V3066" i="1"/>
  <c r="W3065" i="1"/>
  <c r="X3063" i="1"/>
  <c r="Y3063" i="1" l="1"/>
  <c r="Z3063" i="1" s="1"/>
  <c r="V3067" i="1"/>
  <c r="W3066" i="1"/>
  <c r="X3064" i="1"/>
  <c r="Y3064" i="1" l="1"/>
  <c r="Z3064" i="1" s="1"/>
  <c r="V3068" i="1"/>
  <c r="W3067" i="1"/>
  <c r="X3065" i="1"/>
  <c r="Y3065" i="1" l="1"/>
  <c r="Z3065" i="1" s="1"/>
  <c r="V3069" i="1"/>
  <c r="W3068" i="1"/>
  <c r="X3066" i="1"/>
  <c r="Y3066" i="1" l="1"/>
  <c r="Z3066" i="1" s="1"/>
  <c r="V3070" i="1"/>
  <c r="W3069" i="1"/>
  <c r="X3067" i="1"/>
  <c r="Y3067" i="1" l="1"/>
  <c r="Z3067" i="1" s="1"/>
  <c r="V3071" i="1"/>
  <c r="W3070" i="1"/>
  <c r="X3068" i="1"/>
  <c r="Y3068" i="1" l="1"/>
  <c r="Z3068" i="1" s="1"/>
  <c r="V3072" i="1"/>
  <c r="W3071" i="1"/>
  <c r="X3069" i="1"/>
  <c r="Y3069" i="1" l="1"/>
  <c r="Z3069" i="1" s="1"/>
  <c r="V3073" i="1"/>
  <c r="W3072" i="1"/>
  <c r="X3070" i="1"/>
  <c r="Y3070" i="1" l="1"/>
  <c r="Z3070" i="1" s="1"/>
  <c r="V3074" i="1"/>
  <c r="W3073" i="1"/>
  <c r="X3071" i="1"/>
  <c r="Y3071" i="1" l="1"/>
  <c r="Z3071" i="1" s="1"/>
  <c r="V3075" i="1"/>
  <c r="W3074" i="1"/>
  <c r="X3072" i="1"/>
  <c r="Y3072" i="1" l="1"/>
  <c r="Z3072" i="1" s="1"/>
  <c r="V3076" i="1"/>
  <c r="W3075" i="1"/>
  <c r="X3073" i="1"/>
  <c r="Y3073" i="1" l="1"/>
  <c r="Z3073" i="1" s="1"/>
  <c r="V3077" i="1"/>
  <c r="W3076" i="1"/>
  <c r="X3074" i="1"/>
  <c r="Y3074" i="1" l="1"/>
  <c r="Z3074" i="1" s="1"/>
  <c r="V3078" i="1"/>
  <c r="W3077" i="1"/>
  <c r="X3075" i="1"/>
  <c r="Y3075" i="1" l="1"/>
  <c r="Z3075" i="1" s="1"/>
  <c r="V3079" i="1"/>
  <c r="W3078" i="1"/>
  <c r="X3076" i="1"/>
  <c r="Y3076" i="1" l="1"/>
  <c r="Z3076" i="1" s="1"/>
  <c r="V3080" i="1"/>
  <c r="W3079" i="1"/>
  <c r="X3077" i="1"/>
  <c r="Y3077" i="1" l="1"/>
  <c r="Z3077" i="1" s="1"/>
  <c r="V3081" i="1"/>
  <c r="W3080" i="1"/>
  <c r="X3078" i="1"/>
  <c r="Y3078" i="1" l="1"/>
  <c r="Z3078" i="1" s="1"/>
  <c r="V3082" i="1"/>
  <c r="W3081" i="1"/>
  <c r="X3079" i="1"/>
  <c r="Y3079" i="1" l="1"/>
  <c r="Z3079" i="1" s="1"/>
  <c r="V3083" i="1"/>
  <c r="W3082" i="1"/>
  <c r="X3080" i="1"/>
  <c r="Y3080" i="1" l="1"/>
  <c r="Z3080" i="1" s="1"/>
  <c r="V3084" i="1"/>
  <c r="W3083" i="1"/>
  <c r="X3081" i="1"/>
  <c r="Y3081" i="1" l="1"/>
  <c r="Z3081" i="1" s="1"/>
  <c r="V3085" i="1"/>
  <c r="W3084" i="1"/>
  <c r="X3082" i="1"/>
  <c r="Y3082" i="1" l="1"/>
  <c r="Z3082" i="1" s="1"/>
  <c r="V3086" i="1"/>
  <c r="W3085" i="1"/>
  <c r="X3083" i="1"/>
  <c r="Y3083" i="1" l="1"/>
  <c r="Z3083" i="1" s="1"/>
  <c r="V3087" i="1"/>
  <c r="W3086" i="1"/>
  <c r="X3084" i="1"/>
  <c r="Y3084" i="1" l="1"/>
  <c r="Z3084" i="1" s="1"/>
  <c r="V3088" i="1"/>
  <c r="W3087" i="1"/>
  <c r="X3085" i="1"/>
  <c r="Y3085" i="1" l="1"/>
  <c r="Z3085" i="1" s="1"/>
  <c r="V3089" i="1"/>
  <c r="W3088" i="1"/>
  <c r="X3086" i="1"/>
  <c r="Y3086" i="1" l="1"/>
  <c r="Z3086" i="1" s="1"/>
  <c r="V3090" i="1"/>
  <c r="W3089" i="1"/>
  <c r="X3087" i="1"/>
  <c r="Y3087" i="1" l="1"/>
  <c r="Z3087" i="1" s="1"/>
  <c r="V3091" i="1"/>
  <c r="W3090" i="1"/>
  <c r="X3088" i="1"/>
  <c r="Y3088" i="1" l="1"/>
  <c r="Z3088" i="1" s="1"/>
  <c r="V3092" i="1"/>
  <c r="W3091" i="1"/>
  <c r="X3089" i="1"/>
  <c r="Y3089" i="1" l="1"/>
  <c r="Z3089" i="1" s="1"/>
  <c r="V3093" i="1"/>
  <c r="W3092" i="1"/>
  <c r="X3090" i="1"/>
  <c r="Y3090" i="1" l="1"/>
  <c r="Z3090" i="1" s="1"/>
  <c r="V3094" i="1"/>
  <c r="W3093" i="1"/>
  <c r="X3091" i="1"/>
  <c r="Y3091" i="1" l="1"/>
  <c r="Z3091" i="1" s="1"/>
  <c r="V3095" i="1"/>
  <c r="W3094" i="1"/>
  <c r="X3092" i="1"/>
  <c r="Y3092" i="1" l="1"/>
  <c r="Z3092" i="1" s="1"/>
  <c r="V3096" i="1"/>
  <c r="W3095" i="1"/>
  <c r="X3093" i="1"/>
  <c r="Y3093" i="1" l="1"/>
  <c r="Z3093" i="1" s="1"/>
  <c r="V3097" i="1"/>
  <c r="W3096" i="1"/>
  <c r="X3094" i="1"/>
  <c r="Y3094" i="1" l="1"/>
  <c r="Z3094" i="1" s="1"/>
  <c r="V3098" i="1"/>
  <c r="W3097" i="1"/>
  <c r="X3095" i="1"/>
  <c r="Y3095" i="1" l="1"/>
  <c r="Z3095" i="1" s="1"/>
  <c r="V3099" i="1"/>
  <c r="W3098" i="1"/>
  <c r="X3096" i="1"/>
  <c r="Y3096" i="1" l="1"/>
  <c r="Z3096" i="1" s="1"/>
  <c r="V3100" i="1"/>
  <c r="W3099" i="1"/>
  <c r="X3097" i="1"/>
  <c r="Y3097" i="1" l="1"/>
  <c r="Z3097" i="1" s="1"/>
  <c r="V3101" i="1"/>
  <c r="W3100" i="1"/>
  <c r="X3098" i="1"/>
  <c r="Y3098" i="1" l="1"/>
  <c r="Z3098" i="1" s="1"/>
  <c r="V3102" i="1"/>
  <c r="W3101" i="1"/>
  <c r="X3099" i="1"/>
  <c r="Y3099" i="1" l="1"/>
  <c r="Z3099" i="1" s="1"/>
  <c r="V3103" i="1"/>
  <c r="W3102" i="1"/>
  <c r="X3100" i="1"/>
  <c r="Y3100" i="1" l="1"/>
  <c r="Z3100" i="1" s="1"/>
  <c r="V3104" i="1"/>
  <c r="W3103" i="1"/>
  <c r="X3101" i="1"/>
  <c r="Y3101" i="1" l="1"/>
  <c r="Z3101" i="1" s="1"/>
  <c r="V3105" i="1"/>
  <c r="W3104" i="1"/>
  <c r="X3102" i="1"/>
  <c r="Y3102" i="1" l="1"/>
  <c r="Z3102" i="1" s="1"/>
  <c r="V3106" i="1"/>
  <c r="W3105" i="1"/>
  <c r="X3103" i="1"/>
  <c r="Y3103" i="1" l="1"/>
  <c r="Z3103" i="1" s="1"/>
  <c r="V3107" i="1"/>
  <c r="W3106" i="1"/>
  <c r="X3104" i="1"/>
  <c r="Y3104" i="1" l="1"/>
  <c r="Z3104" i="1" s="1"/>
  <c r="V3108" i="1"/>
  <c r="W3107" i="1"/>
  <c r="X3105" i="1"/>
  <c r="Y3105" i="1" l="1"/>
  <c r="Z3105" i="1" s="1"/>
  <c r="V3109" i="1"/>
  <c r="W3108" i="1"/>
  <c r="X3106" i="1"/>
  <c r="Y3106" i="1" l="1"/>
  <c r="Z3106" i="1" s="1"/>
  <c r="V3110" i="1"/>
  <c r="W3109" i="1"/>
  <c r="X3107" i="1"/>
  <c r="Y3107" i="1" l="1"/>
  <c r="Z3107" i="1" s="1"/>
  <c r="V3111" i="1"/>
  <c r="W3110" i="1"/>
  <c r="X3108" i="1"/>
  <c r="Y3108" i="1" l="1"/>
  <c r="Z3108" i="1" s="1"/>
  <c r="V3112" i="1"/>
  <c r="W3111" i="1"/>
  <c r="X3109" i="1"/>
  <c r="Y3109" i="1" l="1"/>
  <c r="Z3109" i="1" s="1"/>
  <c r="V3113" i="1"/>
  <c r="W3112" i="1"/>
  <c r="X3110" i="1"/>
  <c r="Y3110" i="1" l="1"/>
  <c r="Z3110" i="1" s="1"/>
  <c r="V3114" i="1"/>
  <c r="W3113" i="1"/>
  <c r="X3111" i="1"/>
  <c r="Y3111" i="1" l="1"/>
  <c r="Z3111" i="1" s="1"/>
  <c r="V3115" i="1"/>
  <c r="W3114" i="1"/>
  <c r="X3112" i="1"/>
  <c r="Y3112" i="1" l="1"/>
  <c r="Z3112" i="1" s="1"/>
  <c r="V3116" i="1"/>
  <c r="W3115" i="1"/>
  <c r="X3113" i="1"/>
  <c r="Y3113" i="1" l="1"/>
  <c r="Z3113" i="1" s="1"/>
  <c r="V3117" i="1"/>
  <c r="W3116" i="1"/>
  <c r="X3114" i="1"/>
  <c r="Y3114" i="1" l="1"/>
  <c r="Z3114" i="1" s="1"/>
  <c r="V3118" i="1"/>
  <c r="W3117" i="1"/>
  <c r="X3115" i="1"/>
  <c r="Y3115" i="1" l="1"/>
  <c r="Z3115" i="1" s="1"/>
  <c r="V3119" i="1"/>
  <c r="W3118" i="1"/>
  <c r="X3116" i="1"/>
  <c r="Y3116" i="1" l="1"/>
  <c r="Z3116" i="1" s="1"/>
  <c r="V3120" i="1"/>
  <c r="W3119" i="1"/>
  <c r="X3117" i="1"/>
  <c r="Y3117" i="1" l="1"/>
  <c r="Z3117" i="1" s="1"/>
  <c r="V3121" i="1"/>
  <c r="W3120" i="1"/>
  <c r="X3118" i="1"/>
  <c r="Y3118" i="1" l="1"/>
  <c r="Z3118" i="1" s="1"/>
  <c r="V3122" i="1"/>
  <c r="W3121" i="1"/>
  <c r="X3119" i="1"/>
  <c r="Y3119" i="1" l="1"/>
  <c r="Z3119" i="1" s="1"/>
  <c r="V3123" i="1"/>
  <c r="W3122" i="1"/>
  <c r="X3120" i="1"/>
  <c r="Y3120" i="1" l="1"/>
  <c r="Z3120" i="1" s="1"/>
  <c r="V3124" i="1"/>
  <c r="W3123" i="1"/>
  <c r="X3121" i="1"/>
  <c r="Y3121" i="1" l="1"/>
  <c r="Z3121" i="1" s="1"/>
  <c r="V3125" i="1"/>
  <c r="W3124" i="1"/>
  <c r="X3122" i="1"/>
  <c r="Y3122" i="1" l="1"/>
  <c r="Z3122" i="1" s="1"/>
  <c r="V3126" i="1"/>
  <c r="W3125" i="1"/>
  <c r="X3123" i="1"/>
  <c r="Y3123" i="1" l="1"/>
  <c r="Z3123" i="1" s="1"/>
  <c r="V3127" i="1"/>
  <c r="W3126" i="1"/>
  <c r="X3124" i="1"/>
  <c r="Y3124" i="1" l="1"/>
  <c r="Z3124" i="1" s="1"/>
  <c r="V3128" i="1"/>
  <c r="W3127" i="1"/>
  <c r="X3125" i="1"/>
  <c r="Y3125" i="1" l="1"/>
  <c r="Z3125" i="1" s="1"/>
  <c r="V3129" i="1"/>
  <c r="W3128" i="1"/>
  <c r="X3126" i="1"/>
  <c r="Y3126" i="1" l="1"/>
  <c r="Z3126" i="1" s="1"/>
  <c r="V3130" i="1"/>
  <c r="W3129" i="1"/>
  <c r="X3127" i="1"/>
  <c r="Y3127" i="1" l="1"/>
  <c r="Z3127" i="1" s="1"/>
  <c r="V3131" i="1"/>
  <c r="W3130" i="1"/>
  <c r="X3128" i="1"/>
  <c r="Y3128" i="1" l="1"/>
  <c r="Z3128" i="1" s="1"/>
  <c r="V3132" i="1"/>
  <c r="W3131" i="1"/>
  <c r="X3129" i="1"/>
  <c r="Y3129" i="1" l="1"/>
  <c r="Z3129" i="1" s="1"/>
  <c r="V3133" i="1"/>
  <c r="W3132" i="1"/>
  <c r="X3130" i="1"/>
  <c r="Y3130" i="1" l="1"/>
  <c r="Z3130" i="1" s="1"/>
  <c r="V3134" i="1"/>
  <c r="W3133" i="1"/>
  <c r="X3131" i="1"/>
  <c r="Y3131" i="1" l="1"/>
  <c r="Z3131" i="1" s="1"/>
  <c r="V3135" i="1"/>
  <c r="W3134" i="1"/>
  <c r="X3132" i="1"/>
  <c r="Y3132" i="1" l="1"/>
  <c r="Z3132" i="1" s="1"/>
  <c r="V3136" i="1"/>
  <c r="W3135" i="1"/>
  <c r="X3133" i="1"/>
  <c r="Y3133" i="1" l="1"/>
  <c r="Z3133" i="1" s="1"/>
  <c r="V3137" i="1"/>
  <c r="W3136" i="1"/>
  <c r="X3134" i="1"/>
  <c r="Y3134" i="1" l="1"/>
  <c r="Z3134" i="1" s="1"/>
  <c r="V3138" i="1"/>
  <c r="W3137" i="1"/>
  <c r="X3135" i="1"/>
  <c r="Y3135" i="1" l="1"/>
  <c r="Z3135" i="1" s="1"/>
  <c r="V3139" i="1"/>
  <c r="W3138" i="1"/>
  <c r="X3136" i="1"/>
  <c r="Y3136" i="1" l="1"/>
  <c r="Z3136" i="1" s="1"/>
  <c r="V3140" i="1"/>
  <c r="W3139" i="1"/>
  <c r="X3137" i="1"/>
  <c r="Y3137" i="1" l="1"/>
  <c r="Z3137" i="1" s="1"/>
  <c r="V3141" i="1"/>
  <c r="W3140" i="1"/>
  <c r="X3138" i="1"/>
  <c r="Y3138" i="1" l="1"/>
  <c r="Z3138" i="1" s="1"/>
  <c r="V3142" i="1"/>
  <c r="W3141" i="1"/>
  <c r="X3139" i="1"/>
  <c r="Y3139" i="1" l="1"/>
  <c r="Z3139" i="1" s="1"/>
  <c r="V3143" i="1"/>
  <c r="W3142" i="1"/>
  <c r="X3140" i="1"/>
  <c r="Y3140" i="1" l="1"/>
  <c r="Z3140" i="1" s="1"/>
  <c r="V3144" i="1"/>
  <c r="W3143" i="1"/>
  <c r="X3141" i="1"/>
  <c r="Y3141" i="1" l="1"/>
  <c r="Z3141" i="1" s="1"/>
  <c r="V3145" i="1"/>
  <c r="W3144" i="1"/>
  <c r="X3142" i="1"/>
  <c r="Y3142" i="1" l="1"/>
  <c r="Z3142" i="1" s="1"/>
  <c r="V3146" i="1"/>
  <c r="W3145" i="1"/>
  <c r="X3143" i="1"/>
  <c r="Y3143" i="1" l="1"/>
  <c r="Z3143" i="1" s="1"/>
  <c r="V3147" i="1"/>
  <c r="W3146" i="1"/>
  <c r="X3144" i="1"/>
  <c r="Y3144" i="1" l="1"/>
  <c r="Z3144" i="1" s="1"/>
  <c r="V3148" i="1"/>
  <c r="W3147" i="1"/>
  <c r="X3145" i="1"/>
  <c r="Y3145" i="1" l="1"/>
  <c r="Z3145" i="1" s="1"/>
  <c r="V3149" i="1"/>
  <c r="W3148" i="1"/>
  <c r="X3146" i="1"/>
  <c r="Y3146" i="1" l="1"/>
  <c r="Z3146" i="1" s="1"/>
  <c r="V3150" i="1"/>
  <c r="W3149" i="1"/>
  <c r="X3147" i="1"/>
  <c r="Y3147" i="1" l="1"/>
  <c r="Z3147" i="1" s="1"/>
  <c r="V3151" i="1"/>
  <c r="W3150" i="1"/>
  <c r="X3148" i="1"/>
  <c r="Y3148" i="1" l="1"/>
  <c r="Z3148" i="1" s="1"/>
  <c r="V3152" i="1"/>
  <c r="W3151" i="1"/>
  <c r="X3149" i="1"/>
  <c r="Y3149" i="1" l="1"/>
  <c r="Z3149" i="1" s="1"/>
  <c r="V3153" i="1"/>
  <c r="W3152" i="1"/>
  <c r="X3150" i="1"/>
  <c r="Y3150" i="1" l="1"/>
  <c r="Z3150" i="1" s="1"/>
  <c r="V3154" i="1"/>
  <c r="W3153" i="1"/>
  <c r="X3151" i="1"/>
  <c r="Y3151" i="1" l="1"/>
  <c r="Z3151" i="1" s="1"/>
  <c r="V3155" i="1"/>
  <c r="W3154" i="1"/>
  <c r="X3152" i="1"/>
  <c r="Y3152" i="1" l="1"/>
  <c r="Z3152" i="1" s="1"/>
  <c r="V3156" i="1"/>
  <c r="W3155" i="1"/>
  <c r="X3153" i="1"/>
  <c r="Y3153" i="1" l="1"/>
  <c r="Z3153" i="1" s="1"/>
  <c r="V3157" i="1"/>
  <c r="W3156" i="1"/>
  <c r="X3154" i="1"/>
  <c r="Y3154" i="1" l="1"/>
  <c r="Z3154" i="1" s="1"/>
  <c r="V3158" i="1"/>
  <c r="W3157" i="1"/>
  <c r="X3155" i="1"/>
  <c r="Y3155" i="1" l="1"/>
  <c r="Z3155" i="1" s="1"/>
  <c r="V3159" i="1"/>
  <c r="W3158" i="1"/>
  <c r="X3156" i="1"/>
  <c r="Y3156" i="1" l="1"/>
  <c r="Z3156" i="1" s="1"/>
  <c r="V3160" i="1"/>
  <c r="W3159" i="1"/>
  <c r="X3157" i="1"/>
  <c r="Y3157" i="1" l="1"/>
  <c r="Z3157" i="1" s="1"/>
  <c r="V3161" i="1"/>
  <c r="W3160" i="1"/>
  <c r="X3158" i="1"/>
  <c r="Y3158" i="1" l="1"/>
  <c r="Z3158" i="1" s="1"/>
  <c r="V3162" i="1"/>
  <c r="W3161" i="1"/>
  <c r="X3159" i="1"/>
  <c r="Y3159" i="1" l="1"/>
  <c r="Z3159" i="1" s="1"/>
  <c r="V3163" i="1"/>
  <c r="W3162" i="1"/>
  <c r="X3160" i="1"/>
  <c r="Y3160" i="1" l="1"/>
  <c r="Z3160" i="1" s="1"/>
  <c r="V3164" i="1"/>
  <c r="W3163" i="1"/>
  <c r="X3161" i="1"/>
  <c r="Y3161" i="1" l="1"/>
  <c r="Z3161" i="1" s="1"/>
  <c r="V3165" i="1"/>
  <c r="W3164" i="1"/>
  <c r="X3162" i="1"/>
  <c r="Y3162" i="1" l="1"/>
  <c r="Z3162" i="1" s="1"/>
  <c r="V3166" i="1"/>
  <c r="W3165" i="1"/>
  <c r="X3163" i="1"/>
  <c r="Y3163" i="1" l="1"/>
  <c r="Z3163" i="1" s="1"/>
  <c r="V3167" i="1"/>
  <c r="W3166" i="1"/>
  <c r="X3164" i="1"/>
  <c r="Y3164" i="1" l="1"/>
  <c r="Z3164" i="1" s="1"/>
  <c r="V3168" i="1"/>
  <c r="W3167" i="1"/>
  <c r="X3165" i="1"/>
  <c r="Y3165" i="1" l="1"/>
  <c r="Z3165" i="1" s="1"/>
  <c r="V3169" i="1"/>
  <c r="W3168" i="1"/>
  <c r="X3166" i="1"/>
  <c r="Y3166" i="1" l="1"/>
  <c r="Z3166" i="1" s="1"/>
  <c r="V3170" i="1"/>
  <c r="W3169" i="1"/>
  <c r="X3167" i="1"/>
  <c r="Y3167" i="1" l="1"/>
  <c r="Z3167" i="1" s="1"/>
  <c r="V3171" i="1"/>
  <c r="W3170" i="1"/>
  <c r="X3168" i="1"/>
  <c r="Y3168" i="1" l="1"/>
  <c r="Z3168" i="1" s="1"/>
  <c r="V3172" i="1"/>
  <c r="W3171" i="1"/>
  <c r="X3169" i="1"/>
  <c r="Y3169" i="1" l="1"/>
  <c r="Z3169" i="1" s="1"/>
  <c r="V3173" i="1"/>
  <c r="W3172" i="1"/>
  <c r="X3170" i="1"/>
  <c r="Y3170" i="1" l="1"/>
  <c r="Z3170" i="1" s="1"/>
  <c r="V3174" i="1"/>
  <c r="W3173" i="1"/>
  <c r="X3171" i="1"/>
  <c r="Y3171" i="1" l="1"/>
  <c r="Z3171" i="1" s="1"/>
  <c r="V3175" i="1"/>
  <c r="W3174" i="1"/>
  <c r="X3172" i="1"/>
  <c r="Y3172" i="1" l="1"/>
  <c r="Z3172" i="1" s="1"/>
  <c r="V3176" i="1"/>
  <c r="W3175" i="1"/>
  <c r="X3173" i="1"/>
  <c r="Y3173" i="1" l="1"/>
  <c r="Z3173" i="1" s="1"/>
  <c r="V3177" i="1"/>
  <c r="W3176" i="1"/>
  <c r="X3174" i="1"/>
  <c r="Y3174" i="1" l="1"/>
  <c r="Z3174" i="1" s="1"/>
  <c r="V3178" i="1"/>
  <c r="W3177" i="1"/>
  <c r="X3175" i="1"/>
  <c r="Y3175" i="1" l="1"/>
  <c r="Z3175" i="1" s="1"/>
  <c r="V3179" i="1"/>
  <c r="W3178" i="1"/>
  <c r="X3176" i="1"/>
  <c r="Y3176" i="1" l="1"/>
  <c r="Z3176" i="1" s="1"/>
  <c r="V3180" i="1"/>
  <c r="W3179" i="1"/>
  <c r="X3177" i="1"/>
  <c r="Y3177" i="1" l="1"/>
  <c r="Z3177" i="1" s="1"/>
  <c r="V3181" i="1"/>
  <c r="W3180" i="1"/>
  <c r="X3178" i="1"/>
  <c r="Y3178" i="1" l="1"/>
  <c r="Z3178" i="1" s="1"/>
  <c r="V3182" i="1"/>
  <c r="W3181" i="1"/>
  <c r="X3179" i="1"/>
  <c r="Y3179" i="1" l="1"/>
  <c r="Z3179" i="1" s="1"/>
  <c r="V3183" i="1"/>
  <c r="W3182" i="1"/>
  <c r="X3180" i="1"/>
  <c r="Y3180" i="1" l="1"/>
  <c r="Z3180" i="1" s="1"/>
  <c r="V3184" i="1"/>
  <c r="W3183" i="1"/>
  <c r="X3181" i="1"/>
  <c r="Y3181" i="1" l="1"/>
  <c r="Z3181" i="1" s="1"/>
  <c r="V3185" i="1"/>
  <c r="W3184" i="1"/>
  <c r="X3182" i="1"/>
  <c r="Y3182" i="1" l="1"/>
  <c r="Z3182" i="1" s="1"/>
  <c r="V3186" i="1"/>
  <c r="W3185" i="1"/>
  <c r="X3183" i="1"/>
  <c r="Y3183" i="1" l="1"/>
  <c r="Z3183" i="1" s="1"/>
  <c r="V3187" i="1"/>
  <c r="W3186" i="1"/>
  <c r="X3184" i="1"/>
  <c r="Y3184" i="1" l="1"/>
  <c r="Z3184" i="1" s="1"/>
  <c r="V3188" i="1"/>
  <c r="W3187" i="1"/>
  <c r="X3185" i="1"/>
  <c r="Y3185" i="1" l="1"/>
  <c r="Z3185" i="1" s="1"/>
  <c r="V3189" i="1"/>
  <c r="W3188" i="1"/>
  <c r="X3186" i="1"/>
  <c r="Y3186" i="1" l="1"/>
  <c r="Z3186" i="1" s="1"/>
  <c r="V3190" i="1"/>
  <c r="W3189" i="1"/>
  <c r="X3187" i="1"/>
  <c r="Y3187" i="1" l="1"/>
  <c r="Z3187" i="1" s="1"/>
  <c r="V3191" i="1"/>
  <c r="W3190" i="1"/>
  <c r="X3188" i="1"/>
  <c r="Y3188" i="1" l="1"/>
  <c r="Z3188" i="1" s="1"/>
  <c r="V3192" i="1"/>
  <c r="W3191" i="1"/>
  <c r="X3189" i="1"/>
  <c r="Y3189" i="1" l="1"/>
  <c r="Z3189" i="1" s="1"/>
  <c r="V3193" i="1"/>
  <c r="W3192" i="1"/>
  <c r="X3190" i="1"/>
  <c r="Y3190" i="1" l="1"/>
  <c r="Z3190" i="1" s="1"/>
  <c r="V3194" i="1"/>
  <c r="W3193" i="1"/>
  <c r="X3191" i="1"/>
  <c r="Y3191" i="1" l="1"/>
  <c r="Z3191" i="1" s="1"/>
  <c r="V3195" i="1"/>
  <c r="W3194" i="1"/>
  <c r="X3192" i="1"/>
  <c r="Y3192" i="1" l="1"/>
  <c r="Z3192" i="1" s="1"/>
  <c r="V3196" i="1"/>
  <c r="W3195" i="1"/>
  <c r="X3193" i="1"/>
  <c r="Y3193" i="1" l="1"/>
  <c r="Z3193" i="1" s="1"/>
  <c r="V3197" i="1"/>
  <c r="W3196" i="1"/>
  <c r="X3194" i="1"/>
  <c r="Y3194" i="1" l="1"/>
  <c r="Z3194" i="1" s="1"/>
  <c r="V3198" i="1"/>
  <c r="W3197" i="1"/>
  <c r="X3195" i="1"/>
  <c r="Y3195" i="1" l="1"/>
  <c r="Z3195" i="1" s="1"/>
  <c r="V3199" i="1"/>
  <c r="W3198" i="1"/>
  <c r="X3196" i="1"/>
  <c r="Y3196" i="1" l="1"/>
  <c r="Z3196" i="1" s="1"/>
  <c r="V3200" i="1"/>
  <c r="W3199" i="1"/>
  <c r="X3197" i="1"/>
  <c r="Y3197" i="1" l="1"/>
  <c r="Z3197" i="1" s="1"/>
  <c r="V3201" i="1"/>
  <c r="W3200" i="1"/>
  <c r="X3198" i="1"/>
  <c r="Y3198" i="1" l="1"/>
  <c r="Z3198" i="1" s="1"/>
  <c r="V3202" i="1"/>
  <c r="W3201" i="1"/>
  <c r="X3199" i="1"/>
  <c r="Y3199" i="1" l="1"/>
  <c r="Z3199" i="1" s="1"/>
  <c r="V3203" i="1"/>
  <c r="W3202" i="1"/>
  <c r="X3200" i="1"/>
  <c r="Y3200" i="1" l="1"/>
  <c r="Z3200" i="1" s="1"/>
  <c r="V3204" i="1"/>
  <c r="W3203" i="1"/>
  <c r="X3201" i="1"/>
  <c r="Y3201" i="1" l="1"/>
  <c r="Z3201" i="1" s="1"/>
  <c r="V3205" i="1"/>
  <c r="W3204" i="1"/>
  <c r="X3202" i="1"/>
  <c r="Y3202" i="1" l="1"/>
  <c r="Z3202" i="1" s="1"/>
  <c r="V3206" i="1"/>
  <c r="W3205" i="1"/>
  <c r="X3203" i="1"/>
  <c r="Y3203" i="1" l="1"/>
  <c r="Z3203" i="1" s="1"/>
  <c r="V3207" i="1"/>
  <c r="W3206" i="1"/>
  <c r="X3204" i="1"/>
  <c r="Y3204" i="1" l="1"/>
  <c r="Z3204" i="1" s="1"/>
  <c r="V3208" i="1"/>
  <c r="W3207" i="1"/>
  <c r="X3205" i="1"/>
  <c r="Y3205" i="1" l="1"/>
  <c r="Z3205" i="1" s="1"/>
  <c r="V3209" i="1"/>
  <c r="W3208" i="1"/>
  <c r="X3206" i="1"/>
  <c r="Y3206" i="1" l="1"/>
  <c r="Z3206" i="1" s="1"/>
  <c r="V3210" i="1"/>
  <c r="W3209" i="1"/>
  <c r="X3207" i="1"/>
  <c r="Y3207" i="1" l="1"/>
  <c r="Z3207" i="1" s="1"/>
  <c r="V3211" i="1"/>
  <c r="W3210" i="1"/>
  <c r="X3208" i="1"/>
  <c r="Y3208" i="1" l="1"/>
  <c r="Z3208" i="1" s="1"/>
  <c r="V3212" i="1"/>
  <c r="W3211" i="1"/>
  <c r="X3209" i="1"/>
  <c r="Y3209" i="1" l="1"/>
  <c r="Z3209" i="1" s="1"/>
  <c r="V3213" i="1"/>
  <c r="W3212" i="1"/>
  <c r="X3210" i="1"/>
  <c r="Y3210" i="1" l="1"/>
  <c r="Z3210" i="1" s="1"/>
  <c r="V3214" i="1"/>
  <c r="W3213" i="1"/>
  <c r="X3211" i="1"/>
  <c r="Y3211" i="1" l="1"/>
  <c r="Z3211" i="1" s="1"/>
  <c r="V3215" i="1"/>
  <c r="W3214" i="1"/>
  <c r="X3212" i="1"/>
  <c r="Y3212" i="1" l="1"/>
  <c r="Z3212" i="1" s="1"/>
  <c r="V3216" i="1"/>
  <c r="W3215" i="1"/>
  <c r="X3213" i="1"/>
  <c r="Y3213" i="1" l="1"/>
  <c r="Z3213" i="1" s="1"/>
  <c r="V3217" i="1"/>
  <c r="W3216" i="1"/>
  <c r="X3214" i="1"/>
  <c r="Y3214" i="1" l="1"/>
  <c r="Z3214" i="1" s="1"/>
  <c r="V3218" i="1"/>
  <c r="W3217" i="1"/>
  <c r="X3215" i="1"/>
  <c r="Y3215" i="1" l="1"/>
  <c r="Z3215" i="1" s="1"/>
  <c r="V3219" i="1"/>
  <c r="W3218" i="1"/>
  <c r="X3216" i="1"/>
  <c r="Y3216" i="1" l="1"/>
  <c r="Z3216" i="1" s="1"/>
  <c r="V3220" i="1"/>
  <c r="W3219" i="1"/>
  <c r="X3217" i="1"/>
  <c r="Y3217" i="1" l="1"/>
  <c r="Z3217" i="1" s="1"/>
  <c r="V3221" i="1"/>
  <c r="W3220" i="1"/>
  <c r="X3218" i="1"/>
  <c r="Y3218" i="1" l="1"/>
  <c r="Z3218" i="1" s="1"/>
  <c r="V3222" i="1"/>
  <c r="W3221" i="1"/>
  <c r="X3219" i="1"/>
  <c r="Y3219" i="1" l="1"/>
  <c r="Z3219" i="1" s="1"/>
  <c r="V3223" i="1"/>
  <c r="W3222" i="1"/>
  <c r="X3220" i="1"/>
  <c r="Y3220" i="1" l="1"/>
  <c r="Z3220" i="1" s="1"/>
  <c r="V3224" i="1"/>
  <c r="W3223" i="1"/>
  <c r="X3221" i="1"/>
  <c r="Y3221" i="1" l="1"/>
  <c r="Z3221" i="1" s="1"/>
  <c r="V3225" i="1"/>
  <c r="W3224" i="1"/>
  <c r="X3222" i="1"/>
  <c r="Y3222" i="1" l="1"/>
  <c r="Z3222" i="1" s="1"/>
  <c r="V3226" i="1"/>
  <c r="W3225" i="1"/>
  <c r="X3223" i="1"/>
  <c r="Y3223" i="1" l="1"/>
  <c r="Z3223" i="1" s="1"/>
  <c r="V3227" i="1"/>
  <c r="W3226" i="1"/>
  <c r="X3224" i="1"/>
  <c r="Y3224" i="1" l="1"/>
  <c r="Z3224" i="1" s="1"/>
  <c r="V3228" i="1"/>
  <c r="W3227" i="1"/>
  <c r="X3225" i="1"/>
  <c r="Y3225" i="1" l="1"/>
  <c r="Z3225" i="1" s="1"/>
  <c r="V3229" i="1"/>
  <c r="W3228" i="1"/>
  <c r="X3226" i="1"/>
  <c r="Y3226" i="1" l="1"/>
  <c r="Z3226" i="1" s="1"/>
  <c r="V3230" i="1"/>
  <c r="W3229" i="1"/>
  <c r="X3227" i="1"/>
  <c r="Y3227" i="1" l="1"/>
  <c r="Z3227" i="1" s="1"/>
  <c r="V3231" i="1"/>
  <c r="W3230" i="1"/>
  <c r="X3228" i="1"/>
  <c r="Y3228" i="1" l="1"/>
  <c r="Z3228" i="1" s="1"/>
  <c r="V3232" i="1"/>
  <c r="W3231" i="1"/>
  <c r="X3229" i="1"/>
  <c r="Y3229" i="1" l="1"/>
  <c r="Z3229" i="1" s="1"/>
  <c r="V3233" i="1"/>
  <c r="W3232" i="1"/>
  <c r="X3230" i="1"/>
  <c r="Y3230" i="1" l="1"/>
  <c r="Z3230" i="1" s="1"/>
  <c r="V3234" i="1"/>
  <c r="W3233" i="1"/>
  <c r="X3231" i="1"/>
  <c r="Y3231" i="1" l="1"/>
  <c r="Z3231" i="1" s="1"/>
  <c r="V3235" i="1"/>
  <c r="W3234" i="1"/>
  <c r="X3232" i="1"/>
  <c r="Y3232" i="1" l="1"/>
  <c r="Z3232" i="1" s="1"/>
  <c r="V3236" i="1"/>
  <c r="W3235" i="1"/>
  <c r="X3233" i="1"/>
  <c r="Y3233" i="1" l="1"/>
  <c r="Z3233" i="1" s="1"/>
  <c r="V3237" i="1"/>
  <c r="W3236" i="1"/>
  <c r="X3234" i="1"/>
  <c r="Y3234" i="1" l="1"/>
  <c r="Z3234" i="1" s="1"/>
  <c r="V3238" i="1"/>
  <c r="W3237" i="1"/>
  <c r="X3235" i="1"/>
  <c r="Y3235" i="1" l="1"/>
  <c r="Z3235" i="1" s="1"/>
  <c r="V3239" i="1"/>
  <c r="W3238" i="1"/>
  <c r="X3236" i="1"/>
  <c r="Y3236" i="1" l="1"/>
  <c r="Z3236" i="1" s="1"/>
  <c r="V3240" i="1"/>
  <c r="W3239" i="1"/>
  <c r="X3237" i="1"/>
  <c r="Y3237" i="1" l="1"/>
  <c r="Z3237" i="1" s="1"/>
  <c r="V3241" i="1"/>
  <c r="W3240" i="1"/>
  <c r="X3238" i="1"/>
  <c r="Y3238" i="1" l="1"/>
  <c r="Z3238" i="1" s="1"/>
  <c r="V3242" i="1"/>
  <c r="W3241" i="1"/>
  <c r="X3239" i="1"/>
  <c r="Y3239" i="1" l="1"/>
  <c r="Z3239" i="1" s="1"/>
  <c r="V3243" i="1"/>
  <c r="W3242" i="1"/>
  <c r="X3240" i="1"/>
  <c r="Y3240" i="1" l="1"/>
  <c r="Z3240" i="1" s="1"/>
  <c r="V3244" i="1"/>
  <c r="W3243" i="1"/>
  <c r="X3241" i="1"/>
  <c r="Y3241" i="1" l="1"/>
  <c r="Z3241" i="1" s="1"/>
  <c r="V3245" i="1"/>
  <c r="W3244" i="1"/>
  <c r="X3242" i="1"/>
  <c r="Y3242" i="1" l="1"/>
  <c r="Z3242" i="1" s="1"/>
  <c r="V3246" i="1"/>
  <c r="W3245" i="1"/>
  <c r="X3243" i="1"/>
  <c r="Y3243" i="1" l="1"/>
  <c r="Z3243" i="1" s="1"/>
  <c r="V3247" i="1"/>
  <c r="W3246" i="1"/>
  <c r="X3244" i="1"/>
  <c r="Y3244" i="1" l="1"/>
  <c r="Z3244" i="1" s="1"/>
  <c r="V3248" i="1"/>
  <c r="W3247" i="1"/>
  <c r="X3245" i="1"/>
  <c r="Y3245" i="1" l="1"/>
  <c r="Z3245" i="1" s="1"/>
  <c r="V3249" i="1"/>
  <c r="W3248" i="1"/>
  <c r="X3246" i="1"/>
  <c r="Y3246" i="1" l="1"/>
  <c r="Z3246" i="1" s="1"/>
  <c r="V3250" i="1"/>
  <c r="W3249" i="1"/>
  <c r="X3247" i="1"/>
  <c r="Y3247" i="1" l="1"/>
  <c r="Z3247" i="1" s="1"/>
  <c r="V3251" i="1"/>
  <c r="W3250" i="1"/>
  <c r="X3248" i="1"/>
  <c r="Y3248" i="1" l="1"/>
  <c r="Z3248" i="1" s="1"/>
  <c r="V3252" i="1"/>
  <c r="W3251" i="1"/>
  <c r="X3249" i="1"/>
  <c r="Y3249" i="1" l="1"/>
  <c r="Z3249" i="1" s="1"/>
  <c r="V3253" i="1"/>
  <c r="W3252" i="1"/>
  <c r="X3250" i="1"/>
  <c r="Y3250" i="1" l="1"/>
  <c r="Z3250" i="1" s="1"/>
  <c r="V3254" i="1"/>
  <c r="W3253" i="1"/>
  <c r="X3251" i="1"/>
  <c r="Y3251" i="1" l="1"/>
  <c r="Z3251" i="1" s="1"/>
  <c r="V3255" i="1"/>
  <c r="W3254" i="1"/>
  <c r="X3252" i="1"/>
  <c r="Y3252" i="1" l="1"/>
  <c r="Z3252" i="1" s="1"/>
  <c r="V3256" i="1"/>
  <c r="W3255" i="1"/>
  <c r="X3253" i="1"/>
  <c r="Y3253" i="1" l="1"/>
  <c r="Z3253" i="1" s="1"/>
  <c r="V3257" i="1"/>
  <c r="W3256" i="1"/>
  <c r="X3254" i="1"/>
  <c r="Y3254" i="1" l="1"/>
  <c r="Z3254" i="1" s="1"/>
  <c r="V3258" i="1"/>
  <c r="W3257" i="1"/>
  <c r="X3255" i="1"/>
  <c r="Y3255" i="1" l="1"/>
  <c r="Z3255" i="1" s="1"/>
  <c r="V3259" i="1"/>
  <c r="W3258" i="1"/>
  <c r="X3256" i="1"/>
  <c r="Y3256" i="1" l="1"/>
  <c r="Z3256" i="1" s="1"/>
  <c r="V3260" i="1"/>
  <c r="W3259" i="1"/>
  <c r="X3257" i="1"/>
  <c r="Y3257" i="1" l="1"/>
  <c r="Z3257" i="1" s="1"/>
  <c r="V3261" i="1"/>
  <c r="W3260" i="1"/>
  <c r="X3258" i="1"/>
  <c r="Y3258" i="1" l="1"/>
  <c r="Z3258" i="1" s="1"/>
  <c r="V3262" i="1"/>
  <c r="W3261" i="1"/>
  <c r="X3259" i="1"/>
  <c r="Y3259" i="1" l="1"/>
  <c r="Z3259" i="1" s="1"/>
  <c r="V3263" i="1"/>
  <c r="W3262" i="1"/>
  <c r="X3260" i="1"/>
  <c r="Y3260" i="1" l="1"/>
  <c r="Z3260" i="1" s="1"/>
  <c r="V3264" i="1"/>
  <c r="W3263" i="1"/>
  <c r="X3261" i="1"/>
  <c r="Y3261" i="1" l="1"/>
  <c r="Z3261" i="1" s="1"/>
  <c r="V3265" i="1"/>
  <c r="W3264" i="1"/>
  <c r="X3262" i="1"/>
  <c r="Y3262" i="1" l="1"/>
  <c r="Z3262" i="1" s="1"/>
  <c r="V3266" i="1"/>
  <c r="W3265" i="1"/>
  <c r="X3263" i="1"/>
  <c r="Y3263" i="1" l="1"/>
  <c r="Z3263" i="1" s="1"/>
  <c r="V3267" i="1"/>
  <c r="W3266" i="1"/>
  <c r="X3264" i="1"/>
  <c r="Y3264" i="1" l="1"/>
  <c r="Z3264" i="1" s="1"/>
  <c r="V3268" i="1"/>
  <c r="W3267" i="1"/>
  <c r="X3265" i="1"/>
  <c r="Y3265" i="1" l="1"/>
  <c r="Z3265" i="1" s="1"/>
  <c r="V3269" i="1"/>
  <c r="W3268" i="1"/>
  <c r="X3266" i="1"/>
  <c r="Y3266" i="1" l="1"/>
  <c r="Z3266" i="1" s="1"/>
  <c r="V3270" i="1"/>
  <c r="W3269" i="1"/>
  <c r="X3267" i="1"/>
  <c r="Y3267" i="1" l="1"/>
  <c r="Z3267" i="1" s="1"/>
  <c r="V3271" i="1"/>
  <c r="W3270" i="1"/>
  <c r="X3268" i="1"/>
  <c r="Y3268" i="1" l="1"/>
  <c r="Z3268" i="1" s="1"/>
  <c r="V3272" i="1"/>
  <c r="W3271" i="1"/>
  <c r="X3269" i="1"/>
  <c r="Y3269" i="1" l="1"/>
  <c r="Z3269" i="1" s="1"/>
  <c r="V3273" i="1"/>
  <c r="W3272" i="1"/>
  <c r="X3270" i="1"/>
  <c r="Y3270" i="1" l="1"/>
  <c r="Z3270" i="1" s="1"/>
  <c r="V3274" i="1"/>
  <c r="W3273" i="1"/>
  <c r="X3271" i="1"/>
  <c r="Y3271" i="1" l="1"/>
  <c r="Z3271" i="1" s="1"/>
  <c r="V3275" i="1"/>
  <c r="W3274" i="1"/>
  <c r="X3272" i="1"/>
  <c r="Y3272" i="1" l="1"/>
  <c r="Z3272" i="1" s="1"/>
  <c r="V3276" i="1"/>
  <c r="W3275" i="1"/>
  <c r="X3273" i="1"/>
  <c r="Y3273" i="1" l="1"/>
  <c r="Z3273" i="1" s="1"/>
  <c r="V3277" i="1"/>
  <c r="W3276" i="1"/>
  <c r="X3274" i="1"/>
  <c r="Y3274" i="1" l="1"/>
  <c r="Z3274" i="1" s="1"/>
  <c r="V3278" i="1"/>
  <c r="W3277" i="1"/>
  <c r="X3275" i="1"/>
  <c r="Y3275" i="1" l="1"/>
  <c r="Z3275" i="1" s="1"/>
  <c r="V3279" i="1"/>
  <c r="W3278" i="1"/>
  <c r="X3276" i="1"/>
  <c r="Y3276" i="1" l="1"/>
  <c r="Z3276" i="1" s="1"/>
  <c r="V3280" i="1"/>
  <c r="W3279" i="1"/>
  <c r="X3277" i="1"/>
  <c r="Y3277" i="1" l="1"/>
  <c r="Z3277" i="1" s="1"/>
  <c r="V3281" i="1"/>
  <c r="W3280" i="1"/>
  <c r="X3278" i="1"/>
  <c r="Y3278" i="1" l="1"/>
  <c r="Z3278" i="1" s="1"/>
  <c r="V3282" i="1"/>
  <c r="W3281" i="1"/>
  <c r="X3279" i="1"/>
  <c r="Y3279" i="1" l="1"/>
  <c r="Z3279" i="1" s="1"/>
  <c r="V3283" i="1"/>
  <c r="W3282" i="1"/>
  <c r="X3280" i="1"/>
  <c r="Y3280" i="1" l="1"/>
  <c r="Z3280" i="1" s="1"/>
  <c r="V3284" i="1"/>
  <c r="W3283" i="1"/>
  <c r="X3281" i="1"/>
  <c r="Y3281" i="1" l="1"/>
  <c r="Z3281" i="1" s="1"/>
  <c r="V3285" i="1"/>
  <c r="W3284" i="1"/>
  <c r="X3282" i="1"/>
  <c r="Y3282" i="1" l="1"/>
  <c r="Z3282" i="1" s="1"/>
  <c r="V3286" i="1"/>
  <c r="W3285" i="1"/>
  <c r="X3283" i="1"/>
  <c r="Y3283" i="1" l="1"/>
  <c r="Z3283" i="1" s="1"/>
  <c r="V3287" i="1"/>
  <c r="W3286" i="1"/>
  <c r="X3284" i="1"/>
  <c r="Y3284" i="1" l="1"/>
  <c r="Z3284" i="1" s="1"/>
  <c r="V3288" i="1"/>
  <c r="W3287" i="1"/>
  <c r="X3285" i="1"/>
  <c r="Y3285" i="1" l="1"/>
  <c r="Z3285" i="1" s="1"/>
  <c r="V3289" i="1"/>
  <c r="W3288" i="1"/>
  <c r="X3286" i="1"/>
  <c r="Y3286" i="1" l="1"/>
  <c r="Z3286" i="1" s="1"/>
  <c r="V3290" i="1"/>
  <c r="W3289" i="1"/>
  <c r="X3287" i="1"/>
  <c r="Y3287" i="1" l="1"/>
  <c r="Z3287" i="1" s="1"/>
  <c r="V3291" i="1"/>
  <c r="W3290" i="1"/>
  <c r="X3288" i="1"/>
  <c r="Y3288" i="1" l="1"/>
  <c r="Z3288" i="1" s="1"/>
  <c r="V3292" i="1"/>
  <c r="W3291" i="1"/>
  <c r="X3289" i="1"/>
  <c r="Y3289" i="1" l="1"/>
  <c r="Z3289" i="1" s="1"/>
  <c r="V3293" i="1"/>
  <c r="W3292" i="1"/>
  <c r="X3290" i="1"/>
  <c r="Y3290" i="1" l="1"/>
  <c r="Z3290" i="1" s="1"/>
  <c r="V3294" i="1"/>
  <c r="W3293" i="1"/>
  <c r="X3291" i="1"/>
  <c r="Y3291" i="1" l="1"/>
  <c r="Z3291" i="1" s="1"/>
  <c r="V3295" i="1"/>
  <c r="W3294" i="1"/>
  <c r="X3292" i="1"/>
  <c r="Y3292" i="1" l="1"/>
  <c r="Z3292" i="1" s="1"/>
  <c r="V3296" i="1"/>
  <c r="W3295" i="1"/>
  <c r="X3293" i="1"/>
  <c r="Y3293" i="1" l="1"/>
  <c r="Z3293" i="1" s="1"/>
  <c r="V3297" i="1"/>
  <c r="W3296" i="1"/>
  <c r="X3294" i="1"/>
  <c r="Y3294" i="1" l="1"/>
  <c r="Z3294" i="1" s="1"/>
  <c r="V3298" i="1"/>
  <c r="W3297" i="1"/>
  <c r="X3295" i="1"/>
  <c r="Y3295" i="1" l="1"/>
  <c r="Z3295" i="1" s="1"/>
  <c r="V3299" i="1"/>
  <c r="W3298" i="1"/>
  <c r="X3296" i="1"/>
  <c r="Y3296" i="1" l="1"/>
  <c r="Z3296" i="1" s="1"/>
  <c r="V3300" i="1"/>
  <c r="W3299" i="1"/>
  <c r="X3298" i="1" s="1"/>
  <c r="X3297" i="1"/>
  <c r="Y3298" i="1" l="1"/>
  <c r="Z3298" i="1" s="1"/>
  <c r="Y3297" i="1"/>
  <c r="Z3297" i="1" s="1"/>
  <c r="V3301" i="1"/>
  <c r="W3300" i="1"/>
  <c r="V3302" i="1" l="1"/>
  <c r="W3301" i="1"/>
  <c r="X3299" i="1"/>
  <c r="Y3299" i="1" l="1"/>
  <c r="Z3299" i="1" s="1"/>
  <c r="V3303" i="1"/>
  <c r="W3302" i="1"/>
  <c r="X3300" i="1"/>
  <c r="Y3300" i="1" l="1"/>
  <c r="Z3300" i="1" s="1"/>
  <c r="V3304" i="1"/>
  <c r="W3303" i="1"/>
  <c r="X3301" i="1"/>
  <c r="Y3301" i="1" l="1"/>
  <c r="Z3301" i="1" s="1"/>
  <c r="V3305" i="1"/>
  <c r="W3304" i="1"/>
  <c r="X3302" i="1"/>
  <c r="Y3302" i="1" l="1"/>
  <c r="Z3302" i="1" s="1"/>
  <c r="V3306" i="1"/>
  <c r="W3305" i="1"/>
  <c r="X3303" i="1"/>
  <c r="Y3303" i="1" l="1"/>
  <c r="Z3303" i="1" s="1"/>
  <c r="V3307" i="1"/>
  <c r="W3306" i="1"/>
  <c r="X3304" i="1"/>
  <c r="Y3304" i="1" l="1"/>
  <c r="Z3304" i="1" s="1"/>
  <c r="V3308" i="1"/>
  <c r="W3307" i="1"/>
  <c r="X3305" i="1"/>
  <c r="Y3305" i="1" l="1"/>
  <c r="Z3305" i="1" s="1"/>
  <c r="V3309" i="1"/>
  <c r="W3308" i="1"/>
  <c r="X3306" i="1"/>
  <c r="Y3306" i="1" l="1"/>
  <c r="Z3306" i="1" s="1"/>
  <c r="V3310" i="1"/>
  <c r="W3309" i="1"/>
  <c r="X3307" i="1"/>
  <c r="Y3307" i="1" l="1"/>
  <c r="Z3307" i="1" s="1"/>
  <c r="V3311" i="1"/>
  <c r="W3310" i="1"/>
  <c r="X3308" i="1"/>
  <c r="Y3308" i="1" l="1"/>
  <c r="Z3308" i="1" s="1"/>
  <c r="V3312" i="1"/>
  <c r="W3311" i="1"/>
  <c r="X3309" i="1"/>
  <c r="Y3309" i="1" l="1"/>
  <c r="Z3309" i="1" s="1"/>
  <c r="V3313" i="1"/>
  <c r="W3312" i="1"/>
  <c r="X3310" i="1"/>
  <c r="Y3310" i="1" l="1"/>
  <c r="Z3310" i="1" s="1"/>
  <c r="V3314" i="1"/>
  <c r="W3313" i="1"/>
  <c r="X3311" i="1"/>
  <c r="Y3311" i="1" l="1"/>
  <c r="Z3311" i="1" s="1"/>
  <c r="V3315" i="1"/>
  <c r="W3314" i="1"/>
  <c r="X3312" i="1"/>
  <c r="Y3312" i="1" l="1"/>
  <c r="Z3312" i="1" s="1"/>
  <c r="V3316" i="1"/>
  <c r="W3315" i="1"/>
  <c r="X3313" i="1"/>
  <c r="Y3313" i="1" l="1"/>
  <c r="Z3313" i="1" s="1"/>
  <c r="V3317" i="1"/>
  <c r="W3316" i="1"/>
  <c r="X3314" i="1"/>
  <c r="Y3314" i="1" l="1"/>
  <c r="Z3314" i="1" s="1"/>
  <c r="V3318" i="1"/>
  <c r="W3317" i="1"/>
  <c r="X3315" i="1"/>
  <c r="Y3315" i="1" l="1"/>
  <c r="Z3315" i="1" s="1"/>
  <c r="V3319" i="1"/>
  <c r="W3318" i="1"/>
  <c r="X3316" i="1"/>
  <c r="Y3316" i="1" l="1"/>
  <c r="Z3316" i="1" s="1"/>
  <c r="V3320" i="1"/>
  <c r="W3319" i="1"/>
  <c r="X3317" i="1"/>
  <c r="Y3317" i="1" l="1"/>
  <c r="Z3317" i="1" s="1"/>
  <c r="V3321" i="1"/>
  <c r="W3320" i="1"/>
  <c r="X3318" i="1"/>
  <c r="Y3318" i="1" l="1"/>
  <c r="Z3318" i="1" s="1"/>
  <c r="V3322" i="1"/>
  <c r="W3321" i="1"/>
  <c r="X3319" i="1"/>
  <c r="Y3319" i="1" l="1"/>
  <c r="Z3319" i="1" s="1"/>
  <c r="V3323" i="1"/>
  <c r="W3322" i="1"/>
  <c r="X3320" i="1"/>
  <c r="Y3320" i="1" l="1"/>
  <c r="Z3320" i="1" s="1"/>
  <c r="V3324" i="1"/>
  <c r="W3323" i="1"/>
  <c r="X3321" i="1"/>
  <c r="Y3321" i="1" l="1"/>
  <c r="Z3321" i="1" s="1"/>
  <c r="V3325" i="1"/>
  <c r="W3324" i="1"/>
  <c r="X3322" i="1"/>
  <c r="Y3322" i="1" l="1"/>
  <c r="Z3322" i="1" s="1"/>
  <c r="V3326" i="1"/>
  <c r="W3325" i="1"/>
  <c r="X3323" i="1"/>
  <c r="Y3323" i="1" l="1"/>
  <c r="Z3323" i="1" s="1"/>
  <c r="V3327" i="1"/>
  <c r="W3326" i="1"/>
  <c r="X3324" i="1"/>
  <c r="Y3324" i="1" l="1"/>
  <c r="Z3324" i="1" s="1"/>
  <c r="V3328" i="1"/>
  <c r="W3327" i="1"/>
  <c r="X3325" i="1"/>
  <c r="Y3325" i="1" l="1"/>
  <c r="Z3325" i="1" s="1"/>
  <c r="V3329" i="1"/>
  <c r="W3328" i="1"/>
  <c r="X3326" i="1"/>
  <c r="Y3326" i="1" l="1"/>
  <c r="Z3326" i="1" s="1"/>
  <c r="V3330" i="1"/>
  <c r="W3329" i="1"/>
  <c r="X3327" i="1"/>
  <c r="Y3327" i="1" l="1"/>
  <c r="Z3327" i="1" s="1"/>
  <c r="V3331" i="1"/>
  <c r="W3330" i="1"/>
  <c r="X3328" i="1"/>
  <c r="Y3328" i="1" l="1"/>
  <c r="Z3328" i="1" s="1"/>
  <c r="V3332" i="1"/>
  <c r="W3331" i="1"/>
  <c r="X3329" i="1"/>
  <c r="Y3329" i="1" l="1"/>
  <c r="Z3329" i="1" s="1"/>
  <c r="V3333" i="1"/>
  <c r="W3332" i="1"/>
  <c r="X3330" i="1"/>
  <c r="Y3330" i="1" l="1"/>
  <c r="Z3330" i="1" s="1"/>
  <c r="V3334" i="1"/>
  <c r="W3333" i="1"/>
  <c r="X3331" i="1"/>
  <c r="Y3331" i="1" l="1"/>
  <c r="Z3331" i="1" s="1"/>
  <c r="V3335" i="1"/>
  <c r="W3334" i="1"/>
  <c r="X3332" i="1"/>
  <c r="Y3332" i="1" l="1"/>
  <c r="Z3332" i="1" s="1"/>
  <c r="V3336" i="1"/>
  <c r="W3335" i="1"/>
  <c r="X3333" i="1"/>
  <c r="Y3333" i="1" l="1"/>
  <c r="Z3333" i="1" s="1"/>
  <c r="V3337" i="1"/>
  <c r="W3336" i="1"/>
  <c r="X3334" i="1"/>
  <c r="Y3334" i="1" l="1"/>
  <c r="Z3334" i="1" s="1"/>
  <c r="V3338" i="1"/>
  <c r="W3337" i="1"/>
  <c r="X3335" i="1"/>
  <c r="Y3335" i="1" l="1"/>
  <c r="Z3335" i="1" s="1"/>
  <c r="V3339" i="1"/>
  <c r="W3338" i="1"/>
  <c r="X3336" i="1"/>
  <c r="Y3336" i="1" l="1"/>
  <c r="Z3336" i="1" s="1"/>
  <c r="V3340" i="1"/>
  <c r="W3339" i="1"/>
  <c r="X3337" i="1"/>
  <c r="Y3337" i="1" l="1"/>
  <c r="Z3337" i="1" s="1"/>
  <c r="V3341" i="1"/>
  <c r="W3340" i="1"/>
  <c r="X3338" i="1"/>
  <c r="Y3338" i="1" l="1"/>
  <c r="Z3338" i="1" s="1"/>
  <c r="V3342" i="1"/>
  <c r="W3341" i="1"/>
  <c r="X3339" i="1"/>
  <c r="Y3339" i="1" l="1"/>
  <c r="Z3339" i="1" s="1"/>
  <c r="V3343" i="1"/>
  <c r="W3342" i="1"/>
  <c r="X3340" i="1"/>
  <c r="Y3340" i="1" l="1"/>
  <c r="Z3340" i="1" s="1"/>
  <c r="V3344" i="1"/>
  <c r="W3343" i="1"/>
  <c r="X3341" i="1"/>
  <c r="Y3341" i="1" l="1"/>
  <c r="Z3341" i="1" s="1"/>
  <c r="V3345" i="1"/>
  <c r="W3344" i="1"/>
  <c r="X3342" i="1"/>
  <c r="Y3342" i="1" l="1"/>
  <c r="Z3342" i="1" s="1"/>
  <c r="V3346" i="1"/>
  <c r="W3345" i="1"/>
  <c r="X3343" i="1"/>
  <c r="Y3343" i="1" l="1"/>
  <c r="Z3343" i="1" s="1"/>
  <c r="V3347" i="1"/>
  <c r="W3346" i="1"/>
  <c r="X3344" i="1"/>
  <c r="Y3344" i="1" l="1"/>
  <c r="Z3344" i="1" s="1"/>
  <c r="V3348" i="1"/>
  <c r="W3347" i="1"/>
  <c r="X3345" i="1"/>
  <c r="Y3345" i="1" l="1"/>
  <c r="Z3345" i="1" s="1"/>
  <c r="V3349" i="1"/>
  <c r="W3348" i="1"/>
  <c r="X3346" i="1"/>
  <c r="Y3346" i="1" l="1"/>
  <c r="Z3346" i="1" s="1"/>
  <c r="V3350" i="1"/>
  <c r="W3349" i="1"/>
  <c r="X3347" i="1"/>
  <c r="Y3347" i="1" l="1"/>
  <c r="Z3347" i="1" s="1"/>
  <c r="V3351" i="1"/>
  <c r="W3350" i="1"/>
  <c r="X3348" i="1"/>
  <c r="Y3348" i="1" l="1"/>
  <c r="Z3348" i="1" s="1"/>
  <c r="V3352" i="1"/>
  <c r="W3351" i="1"/>
  <c r="X3349" i="1"/>
  <c r="Y3349" i="1" l="1"/>
  <c r="Z3349" i="1" s="1"/>
  <c r="V3353" i="1"/>
  <c r="W3352" i="1"/>
  <c r="X3350" i="1"/>
  <c r="Y3350" i="1" l="1"/>
  <c r="Z3350" i="1" s="1"/>
  <c r="V3354" i="1"/>
  <c r="W3353" i="1"/>
  <c r="X3351" i="1"/>
  <c r="Y3351" i="1" l="1"/>
  <c r="Z3351" i="1" s="1"/>
  <c r="V3355" i="1"/>
  <c r="W3354" i="1"/>
  <c r="X3352" i="1"/>
  <c r="Y3352" i="1" l="1"/>
  <c r="Z3352" i="1" s="1"/>
  <c r="V3356" i="1"/>
  <c r="W3355" i="1"/>
  <c r="X3353" i="1"/>
  <c r="Y3353" i="1" l="1"/>
  <c r="Z3353" i="1" s="1"/>
  <c r="V3357" i="1"/>
  <c r="W3356" i="1"/>
  <c r="X3354" i="1"/>
  <c r="Y3354" i="1" l="1"/>
  <c r="Z3354" i="1" s="1"/>
  <c r="V3358" i="1"/>
  <c r="W3357" i="1"/>
  <c r="X3355" i="1"/>
  <c r="Y3355" i="1" l="1"/>
  <c r="Z3355" i="1" s="1"/>
  <c r="V3359" i="1"/>
  <c r="W3358" i="1"/>
  <c r="X3356" i="1"/>
  <c r="Y3356" i="1" l="1"/>
  <c r="Z3356" i="1" s="1"/>
  <c r="V3360" i="1"/>
  <c r="W3359" i="1"/>
  <c r="X3357" i="1"/>
  <c r="Y3357" i="1" l="1"/>
  <c r="Z3357" i="1" s="1"/>
  <c r="V3361" i="1"/>
  <c r="W3360" i="1"/>
  <c r="X3358" i="1"/>
  <c r="Y3358" i="1" l="1"/>
  <c r="Z3358" i="1" s="1"/>
  <c r="V3362" i="1"/>
  <c r="W3361" i="1"/>
  <c r="X3359" i="1"/>
  <c r="Y3359" i="1" l="1"/>
  <c r="Z3359" i="1" s="1"/>
  <c r="V3363" i="1"/>
  <c r="W3362" i="1"/>
  <c r="X3360" i="1"/>
  <c r="Y3360" i="1" l="1"/>
  <c r="Z3360" i="1" s="1"/>
  <c r="V3364" i="1"/>
  <c r="W3363" i="1"/>
  <c r="X3361" i="1"/>
  <c r="Y3361" i="1" l="1"/>
  <c r="Z3361" i="1" s="1"/>
  <c r="V3365" i="1"/>
  <c r="W3364" i="1"/>
  <c r="X3362" i="1"/>
  <c r="Y3362" i="1" l="1"/>
  <c r="Z3362" i="1" s="1"/>
  <c r="V3366" i="1"/>
  <c r="W3365" i="1"/>
  <c r="X3363" i="1"/>
  <c r="Y3363" i="1" l="1"/>
  <c r="Z3363" i="1" s="1"/>
  <c r="V3367" i="1"/>
  <c r="W3366" i="1"/>
  <c r="X3364" i="1"/>
  <c r="Y3364" i="1" l="1"/>
  <c r="Z3364" i="1" s="1"/>
  <c r="V3368" i="1"/>
  <c r="W3367" i="1"/>
  <c r="X3365" i="1"/>
  <c r="Y3365" i="1" l="1"/>
  <c r="Z3365" i="1" s="1"/>
  <c r="V3369" i="1"/>
  <c r="W3368" i="1"/>
  <c r="X3366" i="1"/>
  <c r="Y3366" i="1" l="1"/>
  <c r="Z3366" i="1" s="1"/>
  <c r="V3370" i="1"/>
  <c r="W3369" i="1"/>
  <c r="X3367" i="1"/>
  <c r="Y3367" i="1" l="1"/>
  <c r="Z3367" i="1" s="1"/>
  <c r="V3371" i="1"/>
  <c r="W3370" i="1"/>
  <c r="X3368" i="1"/>
  <c r="Y3368" i="1" l="1"/>
  <c r="Z3368" i="1" s="1"/>
  <c r="V3372" i="1"/>
  <c r="W3371" i="1"/>
  <c r="X3369" i="1"/>
  <c r="Y3369" i="1" l="1"/>
  <c r="Z3369" i="1" s="1"/>
  <c r="V3373" i="1"/>
  <c r="W3372" i="1"/>
  <c r="X3370" i="1"/>
  <c r="Y3370" i="1" l="1"/>
  <c r="Z3370" i="1" s="1"/>
  <c r="V3374" i="1"/>
  <c r="W3373" i="1"/>
  <c r="X3371" i="1"/>
  <c r="Y3371" i="1" l="1"/>
  <c r="Z3371" i="1" s="1"/>
  <c r="V3375" i="1"/>
  <c r="W3374" i="1"/>
  <c r="X3372" i="1"/>
  <c r="Y3372" i="1" l="1"/>
  <c r="Z3372" i="1" s="1"/>
  <c r="V3376" i="1"/>
  <c r="W3375" i="1"/>
  <c r="X3373" i="1"/>
  <c r="Y3373" i="1" l="1"/>
  <c r="Z3373" i="1" s="1"/>
  <c r="V3377" i="1"/>
  <c r="W3376" i="1"/>
  <c r="X3374" i="1"/>
  <c r="Y3374" i="1" l="1"/>
  <c r="Z3374" i="1" s="1"/>
  <c r="V3378" i="1"/>
  <c r="W3377" i="1"/>
  <c r="X3375" i="1"/>
  <c r="Y3375" i="1" l="1"/>
  <c r="Z3375" i="1" s="1"/>
  <c r="V3379" i="1"/>
  <c r="W3378" i="1"/>
  <c r="X3376" i="1"/>
  <c r="Y3376" i="1" l="1"/>
  <c r="Z3376" i="1" s="1"/>
  <c r="V3380" i="1"/>
  <c r="W3379" i="1"/>
  <c r="X3377" i="1"/>
  <c r="Y3377" i="1" l="1"/>
  <c r="Z3377" i="1" s="1"/>
  <c r="V3381" i="1"/>
  <c r="W3380" i="1"/>
  <c r="X3378" i="1"/>
  <c r="Y3378" i="1" l="1"/>
  <c r="Z3378" i="1" s="1"/>
  <c r="V3382" i="1"/>
  <c r="W3381" i="1"/>
  <c r="X3379" i="1"/>
  <c r="Y3379" i="1" l="1"/>
  <c r="Z3379" i="1" s="1"/>
  <c r="V3383" i="1"/>
  <c r="W3382" i="1"/>
  <c r="X3380" i="1"/>
  <c r="Y3380" i="1" l="1"/>
  <c r="Z3380" i="1" s="1"/>
  <c r="V3384" i="1"/>
  <c r="W3383" i="1"/>
  <c r="X3381" i="1"/>
  <c r="Y3381" i="1" l="1"/>
  <c r="Z3381" i="1" s="1"/>
  <c r="V3385" i="1"/>
  <c r="W3384" i="1"/>
  <c r="X3382" i="1"/>
  <c r="Y3382" i="1" l="1"/>
  <c r="Z3382" i="1" s="1"/>
  <c r="V3386" i="1"/>
  <c r="W3385" i="1"/>
  <c r="X3383" i="1"/>
  <c r="Y3383" i="1" l="1"/>
  <c r="Z3383" i="1" s="1"/>
  <c r="V3387" i="1"/>
  <c r="W3386" i="1"/>
  <c r="X3384" i="1"/>
  <c r="Y3384" i="1" l="1"/>
  <c r="Z3384" i="1" s="1"/>
  <c r="V3388" i="1"/>
  <c r="W3387" i="1"/>
  <c r="X3385" i="1"/>
  <c r="Y3385" i="1" l="1"/>
  <c r="Z3385" i="1" s="1"/>
  <c r="V3389" i="1"/>
  <c r="W3388" i="1"/>
  <c r="X3386" i="1"/>
  <c r="Y3386" i="1" l="1"/>
  <c r="Z3386" i="1" s="1"/>
  <c r="V3390" i="1"/>
  <c r="W3389" i="1"/>
  <c r="X3387" i="1"/>
  <c r="Y3387" i="1" l="1"/>
  <c r="Z3387" i="1" s="1"/>
  <c r="V3391" i="1"/>
  <c r="W3390" i="1"/>
  <c r="X3388" i="1"/>
  <c r="Y3388" i="1" l="1"/>
  <c r="Z3388" i="1" s="1"/>
  <c r="V3392" i="1"/>
  <c r="W3391" i="1"/>
  <c r="X3389" i="1"/>
  <c r="Y3389" i="1" l="1"/>
  <c r="Z3389" i="1" s="1"/>
  <c r="V3393" i="1"/>
  <c r="W3392" i="1"/>
  <c r="X3390" i="1"/>
  <c r="Y3390" i="1" l="1"/>
  <c r="Z3390" i="1" s="1"/>
  <c r="V3394" i="1"/>
  <c r="W3393" i="1"/>
  <c r="X3391" i="1"/>
  <c r="Y3391" i="1" l="1"/>
  <c r="Z3391" i="1" s="1"/>
  <c r="V3395" i="1"/>
  <c r="W3394" i="1"/>
  <c r="X3392" i="1"/>
  <c r="Y3392" i="1" l="1"/>
  <c r="Z3392" i="1" s="1"/>
  <c r="V3396" i="1"/>
  <c r="W3395" i="1"/>
  <c r="X3393" i="1"/>
  <c r="Y3393" i="1" l="1"/>
  <c r="Z3393" i="1" s="1"/>
  <c r="V3397" i="1"/>
  <c r="W3396" i="1"/>
  <c r="X3394" i="1"/>
  <c r="Y3394" i="1" l="1"/>
  <c r="Z3394" i="1" s="1"/>
  <c r="V3398" i="1"/>
  <c r="W3397" i="1"/>
  <c r="X3395" i="1"/>
  <c r="Y3395" i="1" l="1"/>
  <c r="Z3395" i="1" s="1"/>
  <c r="V3399" i="1"/>
  <c r="W3398" i="1"/>
  <c r="X3396" i="1"/>
  <c r="Y3396" i="1" l="1"/>
  <c r="Z3396" i="1" s="1"/>
  <c r="V3400" i="1"/>
  <c r="W3399" i="1"/>
  <c r="X3397" i="1"/>
  <c r="Y3397" i="1" l="1"/>
  <c r="Z3397" i="1" s="1"/>
  <c r="V3401" i="1"/>
  <c r="W3400" i="1"/>
  <c r="X3398" i="1"/>
  <c r="Y3398" i="1" l="1"/>
  <c r="Z3398" i="1" s="1"/>
  <c r="V3402" i="1"/>
  <c r="W3401" i="1"/>
  <c r="X3399" i="1"/>
  <c r="Y3399" i="1" l="1"/>
  <c r="Z3399" i="1" s="1"/>
  <c r="V3403" i="1"/>
  <c r="W3402" i="1"/>
  <c r="X3400" i="1"/>
  <c r="Y3400" i="1" l="1"/>
  <c r="Z3400" i="1" s="1"/>
  <c r="V3404" i="1"/>
  <c r="W3403" i="1"/>
  <c r="X3401" i="1"/>
  <c r="Y3401" i="1" l="1"/>
  <c r="Z3401" i="1" s="1"/>
  <c r="V3405" i="1"/>
  <c r="W3404" i="1"/>
  <c r="X3402" i="1"/>
  <c r="Y3402" i="1" l="1"/>
  <c r="Z3402" i="1" s="1"/>
  <c r="V3406" i="1"/>
  <c r="W3405" i="1"/>
  <c r="X3403" i="1"/>
  <c r="Y3403" i="1" l="1"/>
  <c r="Z3403" i="1" s="1"/>
  <c r="V3407" i="1"/>
  <c r="W3406" i="1"/>
  <c r="X3404" i="1"/>
  <c r="Y3404" i="1" l="1"/>
  <c r="Z3404" i="1" s="1"/>
  <c r="V3408" i="1"/>
  <c r="W3407" i="1"/>
  <c r="X3405" i="1"/>
  <c r="Y3405" i="1" l="1"/>
  <c r="Z3405" i="1" s="1"/>
  <c r="V3409" i="1"/>
  <c r="W3408" i="1"/>
  <c r="X3406" i="1"/>
  <c r="Y3406" i="1" l="1"/>
  <c r="Z3406" i="1" s="1"/>
  <c r="V3410" i="1"/>
  <c r="W3409" i="1"/>
  <c r="X3407" i="1"/>
  <c r="Y3407" i="1" l="1"/>
  <c r="Z3407" i="1" s="1"/>
  <c r="V3411" i="1"/>
  <c r="W3410" i="1"/>
  <c r="X3408" i="1"/>
  <c r="Y3408" i="1" l="1"/>
  <c r="Z3408" i="1" s="1"/>
  <c r="V3412" i="1"/>
  <c r="W3411" i="1"/>
  <c r="X3409" i="1"/>
  <c r="Y3409" i="1" l="1"/>
  <c r="Z3409" i="1" s="1"/>
  <c r="V3413" i="1"/>
  <c r="W3412" i="1"/>
  <c r="X3410" i="1"/>
  <c r="Y3410" i="1" l="1"/>
  <c r="Z3410" i="1" s="1"/>
  <c r="V3414" i="1"/>
  <c r="W3413" i="1"/>
  <c r="X3411" i="1"/>
  <c r="Y3411" i="1" l="1"/>
  <c r="Z3411" i="1" s="1"/>
  <c r="V3415" i="1"/>
  <c r="W3414" i="1"/>
  <c r="X3412" i="1"/>
  <c r="Y3412" i="1" l="1"/>
  <c r="Z3412" i="1" s="1"/>
  <c r="V3416" i="1"/>
  <c r="W3415" i="1"/>
  <c r="X3413" i="1"/>
  <c r="Y3413" i="1" l="1"/>
  <c r="Z3413" i="1" s="1"/>
  <c r="V3417" i="1"/>
  <c r="W3416" i="1"/>
  <c r="X3414" i="1"/>
  <c r="Y3414" i="1" l="1"/>
  <c r="Z3414" i="1" s="1"/>
  <c r="V3418" i="1"/>
  <c r="W3417" i="1"/>
  <c r="X3415" i="1"/>
  <c r="Y3415" i="1" l="1"/>
  <c r="Z3415" i="1" s="1"/>
  <c r="V3419" i="1"/>
  <c r="W3418" i="1"/>
  <c r="X3416" i="1"/>
  <c r="Y3416" i="1" l="1"/>
  <c r="Z3416" i="1" s="1"/>
  <c r="V3420" i="1"/>
  <c r="W3419" i="1"/>
  <c r="X3417" i="1"/>
  <c r="Y3417" i="1" l="1"/>
  <c r="Z3417" i="1" s="1"/>
  <c r="V3421" i="1"/>
  <c r="W3420" i="1"/>
  <c r="X3418" i="1"/>
  <c r="Y3418" i="1" l="1"/>
  <c r="Z3418" i="1" s="1"/>
  <c r="V3422" i="1"/>
  <c r="W3421" i="1"/>
  <c r="X3419" i="1"/>
  <c r="Y3419" i="1" l="1"/>
  <c r="Z3419" i="1" s="1"/>
  <c r="V3423" i="1"/>
  <c r="W3422" i="1"/>
  <c r="X3420" i="1"/>
  <c r="Y3420" i="1" l="1"/>
  <c r="Z3420" i="1" s="1"/>
  <c r="V3424" i="1"/>
  <c r="W3423" i="1"/>
  <c r="X3421" i="1"/>
  <c r="Y3421" i="1" l="1"/>
  <c r="Z3421" i="1" s="1"/>
  <c r="V3425" i="1"/>
  <c r="W3424" i="1"/>
  <c r="X3422" i="1"/>
  <c r="Y3422" i="1" l="1"/>
  <c r="Z3422" i="1" s="1"/>
  <c r="V3426" i="1"/>
  <c r="W3425" i="1"/>
  <c r="X3423" i="1"/>
  <c r="Y3423" i="1" l="1"/>
  <c r="Z3423" i="1" s="1"/>
  <c r="V3427" i="1"/>
  <c r="W3426" i="1"/>
  <c r="X3424" i="1"/>
  <c r="Y3424" i="1" l="1"/>
  <c r="Z3424" i="1" s="1"/>
  <c r="V3428" i="1"/>
  <c r="W3427" i="1"/>
  <c r="X3425" i="1"/>
  <c r="Y3425" i="1" l="1"/>
  <c r="Z3425" i="1" s="1"/>
  <c r="V3429" i="1"/>
  <c r="W3428" i="1"/>
  <c r="X3426" i="1"/>
  <c r="Y3426" i="1" l="1"/>
  <c r="Z3426" i="1" s="1"/>
  <c r="V3430" i="1"/>
  <c r="W3429" i="1"/>
  <c r="X3427" i="1"/>
  <c r="Y3427" i="1" l="1"/>
  <c r="Z3427" i="1" s="1"/>
  <c r="V3431" i="1"/>
  <c r="W3430" i="1"/>
  <c r="X3428" i="1"/>
  <c r="Y3428" i="1" l="1"/>
  <c r="Z3428" i="1" s="1"/>
  <c r="V3432" i="1"/>
  <c r="W3431" i="1"/>
  <c r="X3429" i="1"/>
  <c r="Y3429" i="1" l="1"/>
  <c r="Z3429" i="1" s="1"/>
  <c r="V3433" i="1"/>
  <c r="W3432" i="1"/>
  <c r="X3430" i="1"/>
  <c r="Y3430" i="1" l="1"/>
  <c r="Z3430" i="1" s="1"/>
  <c r="V3434" i="1"/>
  <c r="W3433" i="1"/>
  <c r="X3431" i="1"/>
  <c r="Y3431" i="1" l="1"/>
  <c r="Z3431" i="1" s="1"/>
  <c r="V3435" i="1"/>
  <c r="W3434" i="1"/>
  <c r="X3432" i="1"/>
  <c r="Y3432" i="1" l="1"/>
  <c r="Z3432" i="1" s="1"/>
  <c r="V3436" i="1"/>
  <c r="W3435" i="1"/>
  <c r="X3433" i="1"/>
  <c r="Y3433" i="1" l="1"/>
  <c r="Z3433" i="1" s="1"/>
  <c r="V3437" i="1"/>
  <c r="W3436" i="1"/>
  <c r="X3434" i="1"/>
  <c r="Y3434" i="1" l="1"/>
  <c r="Z3434" i="1" s="1"/>
  <c r="V3438" i="1"/>
  <c r="W3437" i="1"/>
  <c r="X3435" i="1"/>
  <c r="Y3435" i="1" l="1"/>
  <c r="Z3435" i="1" s="1"/>
  <c r="V3439" i="1"/>
  <c r="W3438" i="1"/>
  <c r="X3436" i="1"/>
  <c r="Y3436" i="1" l="1"/>
  <c r="Z3436" i="1" s="1"/>
  <c r="V3440" i="1"/>
  <c r="W3439" i="1"/>
  <c r="X3437" i="1"/>
  <c r="Y3437" i="1" l="1"/>
  <c r="Z3437" i="1" s="1"/>
  <c r="V3441" i="1"/>
  <c r="W3440" i="1"/>
  <c r="X3438" i="1"/>
  <c r="Y3438" i="1" l="1"/>
  <c r="Z3438" i="1" s="1"/>
  <c r="V3442" i="1"/>
  <c r="W3441" i="1"/>
  <c r="X3439" i="1"/>
  <c r="Y3439" i="1" l="1"/>
  <c r="Z3439" i="1" s="1"/>
  <c r="V3443" i="1"/>
  <c r="W3442" i="1"/>
  <c r="X3440" i="1"/>
  <c r="Y3440" i="1" l="1"/>
  <c r="Z3440" i="1" s="1"/>
  <c r="V3444" i="1"/>
  <c r="W3443" i="1"/>
  <c r="X3441" i="1"/>
  <c r="Y3441" i="1" l="1"/>
  <c r="Z3441" i="1" s="1"/>
  <c r="V3445" i="1"/>
  <c r="W3444" i="1"/>
  <c r="X3442" i="1"/>
  <c r="Y3442" i="1" l="1"/>
  <c r="Z3442" i="1" s="1"/>
  <c r="V3446" i="1"/>
  <c r="W3445" i="1"/>
  <c r="X3443" i="1"/>
  <c r="Y3443" i="1" l="1"/>
  <c r="Z3443" i="1" s="1"/>
  <c r="V3447" i="1"/>
  <c r="W3446" i="1"/>
  <c r="X3444" i="1"/>
  <c r="Y3444" i="1" l="1"/>
  <c r="Z3444" i="1" s="1"/>
  <c r="V3448" i="1"/>
  <c r="W3447" i="1"/>
  <c r="X3445" i="1"/>
  <c r="Y3445" i="1" l="1"/>
  <c r="Z3445" i="1" s="1"/>
  <c r="V3449" i="1"/>
  <c r="W3448" i="1"/>
  <c r="X3446" i="1"/>
  <c r="Y3446" i="1" l="1"/>
  <c r="Z3446" i="1" s="1"/>
  <c r="V3450" i="1"/>
  <c r="W3449" i="1"/>
  <c r="X3447" i="1"/>
  <c r="Y3447" i="1" l="1"/>
  <c r="Z3447" i="1" s="1"/>
  <c r="V3451" i="1"/>
  <c r="W3450" i="1"/>
  <c r="X3448" i="1"/>
  <c r="Y3448" i="1" l="1"/>
  <c r="Z3448" i="1" s="1"/>
  <c r="V3452" i="1"/>
  <c r="W3451" i="1"/>
  <c r="X3449" i="1"/>
  <c r="Y3449" i="1" l="1"/>
  <c r="Z3449" i="1" s="1"/>
  <c r="V3453" i="1"/>
  <c r="W3452" i="1"/>
  <c r="X3450" i="1"/>
  <c r="Y3450" i="1" l="1"/>
  <c r="Z3450" i="1" s="1"/>
  <c r="V3454" i="1"/>
  <c r="W3453" i="1"/>
  <c r="X3451" i="1"/>
  <c r="Y3451" i="1" l="1"/>
  <c r="Z3451" i="1" s="1"/>
  <c r="V3455" i="1"/>
  <c r="W3454" i="1"/>
  <c r="X3452" i="1"/>
  <c r="Y3452" i="1" l="1"/>
  <c r="Z3452" i="1" s="1"/>
  <c r="V3456" i="1"/>
  <c r="W3455" i="1"/>
  <c r="X3453" i="1"/>
  <c r="Y3453" i="1" l="1"/>
  <c r="Z3453" i="1" s="1"/>
  <c r="V3457" i="1"/>
  <c r="W3456" i="1"/>
  <c r="X3454" i="1"/>
  <c r="Y3454" i="1" l="1"/>
  <c r="Z3454" i="1" s="1"/>
  <c r="V3458" i="1"/>
  <c r="W3457" i="1"/>
  <c r="X3455" i="1"/>
  <c r="Y3455" i="1" l="1"/>
  <c r="Z3455" i="1" s="1"/>
  <c r="V3459" i="1"/>
  <c r="W3458" i="1"/>
  <c r="X3456" i="1"/>
  <c r="Y3456" i="1" l="1"/>
  <c r="Z3456" i="1" s="1"/>
  <c r="V3460" i="1"/>
  <c r="W3459" i="1"/>
  <c r="X3457" i="1"/>
  <c r="Y3457" i="1" l="1"/>
  <c r="Z3457" i="1" s="1"/>
  <c r="V3461" i="1"/>
  <c r="W3460" i="1"/>
  <c r="X3458" i="1"/>
  <c r="Y3458" i="1" l="1"/>
  <c r="Z3458" i="1" s="1"/>
  <c r="V3462" i="1"/>
  <c r="W3461" i="1"/>
  <c r="X3459" i="1"/>
  <c r="Y3459" i="1" l="1"/>
  <c r="Z3459" i="1" s="1"/>
  <c r="V3463" i="1"/>
  <c r="W3462" i="1"/>
  <c r="X3460" i="1"/>
  <c r="Y3460" i="1" l="1"/>
  <c r="Z3460" i="1" s="1"/>
  <c r="V3464" i="1"/>
  <c r="W3463" i="1"/>
  <c r="X3461" i="1"/>
  <c r="Y3461" i="1" l="1"/>
  <c r="Z3461" i="1" s="1"/>
  <c r="V3465" i="1"/>
  <c r="W3464" i="1"/>
  <c r="X3462" i="1"/>
  <c r="Y3462" i="1" l="1"/>
  <c r="Z3462" i="1" s="1"/>
  <c r="V3466" i="1"/>
  <c r="W3465" i="1"/>
  <c r="X3463" i="1"/>
  <c r="Y3463" i="1" l="1"/>
  <c r="Z3463" i="1" s="1"/>
  <c r="V3467" i="1"/>
  <c r="W3466" i="1"/>
  <c r="X3464" i="1"/>
  <c r="Y3464" i="1" l="1"/>
  <c r="Z3464" i="1" s="1"/>
  <c r="V3468" i="1"/>
  <c r="W3467" i="1"/>
  <c r="X3465" i="1"/>
  <c r="Y3465" i="1" l="1"/>
  <c r="Z3465" i="1" s="1"/>
  <c r="V3469" i="1"/>
  <c r="W3468" i="1"/>
  <c r="X3466" i="1"/>
  <c r="Y3466" i="1" l="1"/>
  <c r="Z3466" i="1" s="1"/>
  <c r="V3470" i="1"/>
  <c r="W3469" i="1"/>
  <c r="X3467" i="1"/>
  <c r="Y3467" i="1" l="1"/>
  <c r="Z3467" i="1" s="1"/>
  <c r="V3471" i="1"/>
  <c r="W3470" i="1"/>
  <c r="X3468" i="1"/>
  <c r="Y3468" i="1" l="1"/>
  <c r="Z3468" i="1" s="1"/>
  <c r="V3472" i="1"/>
  <c r="W3471" i="1"/>
  <c r="X3469" i="1"/>
  <c r="Y3469" i="1" l="1"/>
  <c r="Z3469" i="1" s="1"/>
  <c r="V3473" i="1"/>
  <c r="W3472" i="1"/>
  <c r="X3470" i="1"/>
  <c r="Y3470" i="1" l="1"/>
  <c r="Z3470" i="1" s="1"/>
  <c r="V3474" i="1"/>
  <c r="W3473" i="1"/>
  <c r="X3471" i="1"/>
  <c r="Y3471" i="1" l="1"/>
  <c r="Z3471" i="1" s="1"/>
  <c r="V3475" i="1"/>
  <c r="W3474" i="1"/>
  <c r="X3472" i="1"/>
  <c r="Y3472" i="1" l="1"/>
  <c r="Z3472" i="1" s="1"/>
  <c r="V3476" i="1"/>
  <c r="W3475" i="1"/>
  <c r="X3473" i="1"/>
  <c r="Y3473" i="1" l="1"/>
  <c r="Z3473" i="1" s="1"/>
  <c r="V3477" i="1"/>
  <c r="W3476" i="1"/>
  <c r="X3474" i="1"/>
  <c r="Y3474" i="1" l="1"/>
  <c r="Z3474" i="1" s="1"/>
  <c r="V3478" i="1"/>
  <c r="W3477" i="1"/>
  <c r="X3475" i="1"/>
  <c r="Y3475" i="1" l="1"/>
  <c r="Z3475" i="1" s="1"/>
  <c r="V3479" i="1"/>
  <c r="W3478" i="1"/>
  <c r="X3476" i="1"/>
  <c r="Y3476" i="1" l="1"/>
  <c r="Z3476" i="1" s="1"/>
  <c r="V3480" i="1"/>
  <c r="W3479" i="1"/>
  <c r="X3477" i="1"/>
  <c r="Y3477" i="1" l="1"/>
  <c r="Z3477" i="1" s="1"/>
  <c r="V3481" i="1"/>
  <c r="W3480" i="1"/>
  <c r="X3478" i="1"/>
  <c r="Y3478" i="1" l="1"/>
  <c r="Z3478" i="1" s="1"/>
  <c r="V3482" i="1"/>
  <c r="W3481" i="1"/>
  <c r="X3479" i="1"/>
  <c r="Y3479" i="1" l="1"/>
  <c r="Z3479" i="1" s="1"/>
  <c r="V3483" i="1"/>
  <c r="W3482" i="1"/>
  <c r="X3480" i="1"/>
  <c r="Y3480" i="1" l="1"/>
  <c r="Z3480" i="1" s="1"/>
  <c r="V3484" i="1"/>
  <c r="W3483" i="1"/>
  <c r="X3481" i="1"/>
  <c r="Y3481" i="1" l="1"/>
  <c r="Z3481" i="1" s="1"/>
  <c r="V3485" i="1"/>
  <c r="W3484" i="1"/>
  <c r="X3482" i="1"/>
  <c r="Y3482" i="1" l="1"/>
  <c r="Z3482" i="1" s="1"/>
  <c r="V3486" i="1"/>
  <c r="W3485" i="1"/>
  <c r="X3483" i="1"/>
  <c r="Y3483" i="1" l="1"/>
  <c r="Z3483" i="1" s="1"/>
  <c r="V3487" i="1"/>
  <c r="W3486" i="1"/>
  <c r="X3484" i="1"/>
  <c r="Y3484" i="1" l="1"/>
  <c r="Z3484" i="1" s="1"/>
  <c r="V3488" i="1"/>
  <c r="W3487" i="1"/>
  <c r="X3485" i="1"/>
  <c r="Y3485" i="1" l="1"/>
  <c r="Z3485" i="1" s="1"/>
  <c r="V3489" i="1"/>
  <c r="W3488" i="1"/>
  <c r="X3486" i="1"/>
  <c r="Y3486" i="1" l="1"/>
  <c r="Z3486" i="1" s="1"/>
  <c r="V3490" i="1"/>
  <c r="W3489" i="1"/>
  <c r="X3487" i="1"/>
  <c r="Y3487" i="1" l="1"/>
  <c r="Z3487" i="1" s="1"/>
  <c r="V3491" i="1"/>
  <c r="W3490" i="1"/>
  <c r="X3488" i="1"/>
  <c r="Y3488" i="1" l="1"/>
  <c r="Z3488" i="1" s="1"/>
  <c r="V3492" i="1"/>
  <c r="W3491" i="1"/>
  <c r="X3489" i="1"/>
  <c r="Y3489" i="1" l="1"/>
  <c r="Z3489" i="1" s="1"/>
  <c r="V3493" i="1"/>
  <c r="W3492" i="1"/>
  <c r="X3490" i="1"/>
  <c r="Y3490" i="1" l="1"/>
  <c r="Z3490" i="1" s="1"/>
  <c r="V3494" i="1"/>
  <c r="W3493" i="1"/>
  <c r="X3491" i="1"/>
  <c r="Y3491" i="1" l="1"/>
  <c r="Z3491" i="1" s="1"/>
  <c r="V3495" i="1"/>
  <c r="W3494" i="1"/>
  <c r="X3492" i="1"/>
  <c r="Y3492" i="1" l="1"/>
  <c r="Z3492" i="1" s="1"/>
  <c r="V3496" i="1"/>
  <c r="W3495" i="1"/>
  <c r="X3493" i="1"/>
  <c r="Y3493" i="1" l="1"/>
  <c r="Z3493" i="1" s="1"/>
  <c r="V3497" i="1"/>
  <c r="W3496" i="1"/>
  <c r="X3494" i="1"/>
  <c r="Y3494" i="1" l="1"/>
  <c r="Z3494" i="1" s="1"/>
  <c r="V3498" i="1"/>
  <c r="W3497" i="1"/>
  <c r="X3495" i="1"/>
  <c r="Y3495" i="1" l="1"/>
  <c r="Z3495" i="1" s="1"/>
  <c r="V3499" i="1"/>
  <c r="W3498" i="1"/>
  <c r="X3496" i="1"/>
  <c r="Y3496" i="1" l="1"/>
  <c r="Z3496" i="1" s="1"/>
  <c r="V3500" i="1"/>
  <c r="W3499" i="1"/>
  <c r="X3497" i="1"/>
  <c r="Y3497" i="1" l="1"/>
  <c r="Z3497" i="1" s="1"/>
  <c r="V3501" i="1"/>
  <c r="W3500" i="1"/>
  <c r="X3498" i="1"/>
  <c r="Y3498" i="1" l="1"/>
  <c r="Z3498" i="1" s="1"/>
  <c r="V3502" i="1"/>
  <c r="W3501" i="1"/>
  <c r="X3499" i="1"/>
  <c r="Y3499" i="1" l="1"/>
  <c r="Z3499" i="1" s="1"/>
  <c r="V3503" i="1"/>
  <c r="W3502" i="1"/>
  <c r="X3500" i="1"/>
  <c r="Y3500" i="1" l="1"/>
  <c r="Z3500" i="1" s="1"/>
  <c r="V3504" i="1"/>
  <c r="W3503" i="1"/>
  <c r="X3501" i="1"/>
  <c r="Y3501" i="1" l="1"/>
  <c r="Z3501" i="1" s="1"/>
  <c r="V3505" i="1"/>
  <c r="W3504" i="1"/>
  <c r="X3502" i="1"/>
  <c r="Y3502" i="1" l="1"/>
  <c r="Z3502" i="1" s="1"/>
  <c r="V3506" i="1"/>
  <c r="W3505" i="1"/>
  <c r="X3503" i="1"/>
  <c r="Y3503" i="1" l="1"/>
  <c r="Z3503" i="1" s="1"/>
  <c r="V3507" i="1"/>
  <c r="W3506" i="1"/>
  <c r="X3504" i="1"/>
  <c r="Y3504" i="1" l="1"/>
  <c r="Z3504" i="1" s="1"/>
  <c r="V3508" i="1"/>
  <c r="W3507" i="1"/>
  <c r="X3505" i="1"/>
  <c r="Y3505" i="1" l="1"/>
  <c r="Z3505" i="1" s="1"/>
  <c r="V3509" i="1"/>
  <c r="W3508" i="1"/>
  <c r="X3506" i="1"/>
  <c r="Y3506" i="1" l="1"/>
  <c r="Z3506" i="1" s="1"/>
  <c r="V3510" i="1"/>
  <c r="W3509" i="1"/>
  <c r="X3507" i="1"/>
  <c r="Y3507" i="1" l="1"/>
  <c r="Z3507" i="1" s="1"/>
  <c r="V3511" i="1"/>
  <c r="W3510" i="1"/>
  <c r="X3508" i="1"/>
  <c r="Y3508" i="1" l="1"/>
  <c r="Z3508" i="1" s="1"/>
  <c r="V3512" i="1"/>
  <c r="W3511" i="1"/>
  <c r="X3509" i="1"/>
  <c r="Y3509" i="1" l="1"/>
  <c r="Z3509" i="1" s="1"/>
  <c r="V3513" i="1"/>
  <c r="W3512" i="1"/>
  <c r="X3510" i="1"/>
  <c r="Y3510" i="1" l="1"/>
  <c r="Z3510" i="1" s="1"/>
  <c r="V3514" i="1"/>
  <c r="W3513" i="1"/>
  <c r="X3511" i="1"/>
  <c r="Y3511" i="1" l="1"/>
  <c r="Z3511" i="1" s="1"/>
  <c r="V3515" i="1"/>
  <c r="W3514" i="1"/>
  <c r="X3512" i="1"/>
  <c r="Y3512" i="1" l="1"/>
  <c r="Z3512" i="1" s="1"/>
  <c r="V3516" i="1"/>
  <c r="W3515" i="1"/>
  <c r="X3513" i="1"/>
  <c r="Y3513" i="1" l="1"/>
  <c r="Z3513" i="1" s="1"/>
  <c r="V3517" i="1"/>
  <c r="W3516" i="1"/>
  <c r="X3514" i="1"/>
  <c r="Y3514" i="1" l="1"/>
  <c r="Z3514" i="1" s="1"/>
  <c r="V3518" i="1"/>
  <c r="W3517" i="1"/>
  <c r="X3515" i="1"/>
  <c r="Y3515" i="1" l="1"/>
  <c r="Z3515" i="1" s="1"/>
  <c r="V3519" i="1"/>
  <c r="W3518" i="1"/>
  <c r="X3516" i="1"/>
  <c r="Y3516" i="1" l="1"/>
  <c r="Z3516" i="1" s="1"/>
  <c r="V3520" i="1"/>
  <c r="W3519" i="1"/>
  <c r="X3517" i="1"/>
  <c r="Y3517" i="1" l="1"/>
  <c r="Z3517" i="1" s="1"/>
  <c r="V3521" i="1"/>
  <c r="W3520" i="1"/>
  <c r="X3518" i="1"/>
  <c r="Y3518" i="1" l="1"/>
  <c r="Z3518" i="1" s="1"/>
  <c r="V3522" i="1"/>
  <c r="W3521" i="1"/>
  <c r="X3519" i="1"/>
  <c r="Y3519" i="1" l="1"/>
  <c r="Z3519" i="1" s="1"/>
  <c r="V3523" i="1"/>
  <c r="W3522" i="1"/>
  <c r="X3520" i="1"/>
  <c r="Y3520" i="1" l="1"/>
  <c r="Z3520" i="1" s="1"/>
  <c r="V3524" i="1"/>
  <c r="W3523" i="1"/>
  <c r="X3521" i="1"/>
  <c r="Y3521" i="1" l="1"/>
  <c r="Z3521" i="1" s="1"/>
  <c r="V3525" i="1"/>
  <c r="W3524" i="1"/>
  <c r="X3522" i="1"/>
  <c r="Y3522" i="1" l="1"/>
  <c r="Z3522" i="1" s="1"/>
  <c r="V3526" i="1"/>
  <c r="W3525" i="1"/>
  <c r="X3523" i="1"/>
  <c r="Y3523" i="1" l="1"/>
  <c r="Z3523" i="1" s="1"/>
  <c r="V3527" i="1"/>
  <c r="W3526" i="1"/>
  <c r="X3524" i="1"/>
  <c r="Y3524" i="1" l="1"/>
  <c r="Z3524" i="1" s="1"/>
  <c r="V3528" i="1"/>
  <c r="W3527" i="1"/>
  <c r="X3525" i="1"/>
  <c r="Y3525" i="1" l="1"/>
  <c r="Z3525" i="1" s="1"/>
  <c r="V3529" i="1"/>
  <c r="W3528" i="1"/>
  <c r="X3526" i="1"/>
  <c r="Y3526" i="1" l="1"/>
  <c r="Z3526" i="1" s="1"/>
  <c r="V3530" i="1"/>
  <c r="W3529" i="1"/>
  <c r="X3527" i="1"/>
  <c r="Y3527" i="1" l="1"/>
  <c r="Z3527" i="1" s="1"/>
  <c r="V3531" i="1"/>
  <c r="W3530" i="1"/>
  <c r="X3528" i="1"/>
  <c r="Y3528" i="1" l="1"/>
  <c r="Z3528" i="1" s="1"/>
  <c r="V3532" i="1"/>
  <c r="W3531" i="1"/>
  <c r="X3529" i="1"/>
  <c r="Y3529" i="1" l="1"/>
  <c r="Z3529" i="1" s="1"/>
  <c r="V3533" i="1"/>
  <c r="W3532" i="1"/>
  <c r="X3530" i="1"/>
  <c r="Y3530" i="1" l="1"/>
  <c r="Z3530" i="1" s="1"/>
  <c r="V3534" i="1"/>
  <c r="W3533" i="1"/>
  <c r="X3531" i="1"/>
  <c r="Y3531" i="1" l="1"/>
  <c r="Z3531" i="1" s="1"/>
  <c r="V3535" i="1"/>
  <c r="W3534" i="1"/>
  <c r="X3532" i="1"/>
  <c r="Y3532" i="1" l="1"/>
  <c r="Z3532" i="1" s="1"/>
  <c r="V3536" i="1"/>
  <c r="W3535" i="1"/>
  <c r="X3533" i="1"/>
  <c r="Y3533" i="1" l="1"/>
  <c r="Z3533" i="1" s="1"/>
  <c r="V3537" i="1"/>
  <c r="W3536" i="1"/>
  <c r="X3534" i="1"/>
  <c r="Y3534" i="1" l="1"/>
  <c r="Z3534" i="1" s="1"/>
  <c r="V3538" i="1"/>
  <c r="W3537" i="1"/>
  <c r="X3535" i="1"/>
  <c r="Y3535" i="1" l="1"/>
  <c r="Z3535" i="1" s="1"/>
  <c r="V3539" i="1"/>
  <c r="W3538" i="1"/>
  <c r="X3536" i="1"/>
  <c r="Y3536" i="1" l="1"/>
  <c r="Z3536" i="1" s="1"/>
  <c r="V3540" i="1"/>
  <c r="W3539" i="1"/>
  <c r="X3537" i="1"/>
  <c r="Y3537" i="1" l="1"/>
  <c r="Z3537" i="1" s="1"/>
  <c r="V3541" i="1"/>
  <c r="W3540" i="1"/>
  <c r="X3538" i="1"/>
  <c r="Y3538" i="1" l="1"/>
  <c r="Z3538" i="1" s="1"/>
  <c r="V3542" i="1"/>
  <c r="W3541" i="1"/>
  <c r="X3539" i="1"/>
  <c r="Y3539" i="1" l="1"/>
  <c r="Z3539" i="1" s="1"/>
  <c r="V3543" i="1"/>
  <c r="W3542" i="1"/>
  <c r="X3540" i="1"/>
  <c r="Y3540" i="1" l="1"/>
  <c r="Z3540" i="1" s="1"/>
  <c r="V3544" i="1"/>
  <c r="W3543" i="1"/>
  <c r="X3541" i="1"/>
  <c r="Y3541" i="1" l="1"/>
  <c r="Z3541" i="1" s="1"/>
  <c r="V3545" i="1"/>
  <c r="W3544" i="1"/>
  <c r="X3542" i="1"/>
  <c r="Y3542" i="1" l="1"/>
  <c r="Z3542" i="1" s="1"/>
  <c r="V3546" i="1"/>
  <c r="W3545" i="1"/>
  <c r="X3543" i="1"/>
  <c r="Y3543" i="1" l="1"/>
  <c r="Z3543" i="1" s="1"/>
  <c r="V3547" i="1"/>
  <c r="W3546" i="1"/>
  <c r="X3544" i="1"/>
  <c r="Y3544" i="1" l="1"/>
  <c r="Z3544" i="1" s="1"/>
  <c r="V3548" i="1"/>
  <c r="W3547" i="1"/>
  <c r="X3545" i="1"/>
  <c r="Y3545" i="1" l="1"/>
  <c r="Z3545" i="1" s="1"/>
  <c r="V3549" i="1"/>
  <c r="W3548" i="1"/>
  <c r="X3546" i="1"/>
  <c r="Y3546" i="1" l="1"/>
  <c r="Z3546" i="1" s="1"/>
  <c r="V3550" i="1"/>
  <c r="W3549" i="1"/>
  <c r="X3547" i="1"/>
  <c r="Y3547" i="1" l="1"/>
  <c r="Z3547" i="1" s="1"/>
  <c r="V3551" i="1"/>
  <c r="W3550" i="1"/>
  <c r="X3548" i="1"/>
  <c r="Y3548" i="1" l="1"/>
  <c r="Z3548" i="1" s="1"/>
  <c r="V3552" i="1"/>
  <c r="W3551" i="1"/>
  <c r="X3549" i="1"/>
  <c r="Y3549" i="1" l="1"/>
  <c r="Z3549" i="1" s="1"/>
  <c r="V3553" i="1"/>
  <c r="W3552" i="1"/>
  <c r="X3550" i="1"/>
  <c r="Y3550" i="1" l="1"/>
  <c r="Z3550" i="1" s="1"/>
  <c r="V3554" i="1"/>
  <c r="W3553" i="1"/>
  <c r="X3551" i="1"/>
  <c r="Y3551" i="1" l="1"/>
  <c r="Z3551" i="1" s="1"/>
  <c r="V3555" i="1"/>
  <c r="W3554" i="1"/>
  <c r="X3552" i="1"/>
  <c r="Y3552" i="1" l="1"/>
  <c r="Z3552" i="1" s="1"/>
  <c r="V3556" i="1"/>
  <c r="W3555" i="1"/>
  <c r="X3553" i="1"/>
  <c r="Y3553" i="1" l="1"/>
  <c r="Z3553" i="1" s="1"/>
  <c r="V3557" i="1"/>
  <c r="W3556" i="1"/>
  <c r="X3554" i="1"/>
  <c r="Y3554" i="1" l="1"/>
  <c r="Z3554" i="1" s="1"/>
  <c r="V3558" i="1"/>
  <c r="W3557" i="1"/>
  <c r="X3555" i="1"/>
  <c r="Y3555" i="1" l="1"/>
  <c r="Z3555" i="1" s="1"/>
  <c r="V3559" i="1"/>
  <c r="W3558" i="1"/>
  <c r="X3556" i="1"/>
  <c r="Y3556" i="1" l="1"/>
  <c r="Z3556" i="1" s="1"/>
  <c r="V3560" i="1"/>
  <c r="W3559" i="1"/>
  <c r="X3557" i="1"/>
  <c r="Y3557" i="1" l="1"/>
  <c r="Z3557" i="1" s="1"/>
  <c r="V3561" i="1"/>
  <c r="W3560" i="1"/>
  <c r="X3558" i="1"/>
  <c r="Y3558" i="1" l="1"/>
  <c r="Z3558" i="1" s="1"/>
  <c r="V3562" i="1"/>
  <c r="W3561" i="1"/>
  <c r="X3559" i="1"/>
  <c r="Y3559" i="1" l="1"/>
  <c r="Z3559" i="1" s="1"/>
  <c r="V3563" i="1"/>
  <c r="W3562" i="1"/>
  <c r="X3560" i="1"/>
  <c r="Y3560" i="1" l="1"/>
  <c r="Z3560" i="1" s="1"/>
  <c r="V3564" i="1"/>
  <c r="W3563" i="1"/>
  <c r="X3561" i="1"/>
  <c r="Y3561" i="1" l="1"/>
  <c r="Z3561" i="1" s="1"/>
  <c r="V3565" i="1"/>
  <c r="W3564" i="1"/>
  <c r="X3562" i="1"/>
  <c r="Y3562" i="1" l="1"/>
  <c r="Z3562" i="1" s="1"/>
  <c r="V3566" i="1"/>
  <c r="W3565" i="1"/>
  <c r="X3563" i="1"/>
  <c r="Y3563" i="1" l="1"/>
  <c r="Z3563" i="1" s="1"/>
  <c r="V3567" i="1"/>
  <c r="W3566" i="1"/>
  <c r="X3564" i="1"/>
  <c r="Y3564" i="1" l="1"/>
  <c r="Z3564" i="1" s="1"/>
  <c r="V3568" i="1"/>
  <c r="W3567" i="1"/>
  <c r="X3565" i="1"/>
  <c r="Y3565" i="1" l="1"/>
  <c r="Z3565" i="1" s="1"/>
  <c r="V3569" i="1"/>
  <c r="W3568" i="1"/>
  <c r="X3566" i="1"/>
  <c r="Y3566" i="1" l="1"/>
  <c r="Z3566" i="1" s="1"/>
  <c r="V3570" i="1"/>
  <c r="W3569" i="1"/>
  <c r="X3567" i="1"/>
  <c r="Y3567" i="1" l="1"/>
  <c r="Z3567" i="1" s="1"/>
  <c r="V3571" i="1"/>
  <c r="W3570" i="1"/>
  <c r="X3568" i="1"/>
  <c r="Y3568" i="1" l="1"/>
  <c r="Z3568" i="1" s="1"/>
  <c r="V3572" i="1"/>
  <c r="W3571" i="1"/>
  <c r="X3569" i="1"/>
  <c r="Y3569" i="1" l="1"/>
  <c r="Z3569" i="1" s="1"/>
  <c r="V3573" i="1"/>
  <c r="W3572" i="1"/>
  <c r="X3570" i="1"/>
  <c r="Y3570" i="1" l="1"/>
  <c r="Z3570" i="1" s="1"/>
  <c r="V3574" i="1"/>
  <c r="W3573" i="1"/>
  <c r="X3571" i="1"/>
  <c r="Y3571" i="1" l="1"/>
  <c r="Z3571" i="1" s="1"/>
  <c r="V3575" i="1"/>
  <c r="W3574" i="1"/>
  <c r="X3572" i="1"/>
  <c r="Y3572" i="1" l="1"/>
  <c r="Z3572" i="1" s="1"/>
  <c r="V3576" i="1"/>
  <c r="W3575" i="1"/>
  <c r="X3573" i="1"/>
  <c r="Y3573" i="1" l="1"/>
  <c r="Z3573" i="1" s="1"/>
  <c r="V3577" i="1"/>
  <c r="W3576" i="1"/>
  <c r="X3574" i="1"/>
  <c r="Y3574" i="1" l="1"/>
  <c r="Z3574" i="1" s="1"/>
  <c r="V3578" i="1"/>
  <c r="W3577" i="1"/>
  <c r="X3575" i="1"/>
  <c r="Y3575" i="1" l="1"/>
  <c r="Z3575" i="1" s="1"/>
  <c r="V3579" i="1"/>
  <c r="W3578" i="1"/>
  <c r="X3576" i="1"/>
  <c r="Y3576" i="1" l="1"/>
  <c r="Z3576" i="1" s="1"/>
  <c r="V3580" i="1"/>
  <c r="W3579" i="1"/>
  <c r="X3577" i="1"/>
  <c r="Y3577" i="1" l="1"/>
  <c r="Z3577" i="1" s="1"/>
  <c r="V3581" i="1"/>
  <c r="W3580" i="1"/>
  <c r="X3578" i="1"/>
  <c r="Y3578" i="1" l="1"/>
  <c r="Z3578" i="1" s="1"/>
  <c r="V3582" i="1"/>
  <c r="W3581" i="1"/>
  <c r="X3579" i="1"/>
  <c r="Y3579" i="1" l="1"/>
  <c r="Z3579" i="1" s="1"/>
  <c r="V3583" i="1"/>
  <c r="W3582" i="1"/>
  <c r="X3580" i="1"/>
  <c r="Y3580" i="1" l="1"/>
  <c r="Z3580" i="1" s="1"/>
  <c r="V3584" i="1"/>
  <c r="W3583" i="1"/>
  <c r="X3581" i="1"/>
  <c r="Y3581" i="1" l="1"/>
  <c r="Z3581" i="1" s="1"/>
  <c r="V3585" i="1"/>
  <c r="W3584" i="1"/>
  <c r="X3582" i="1"/>
  <c r="Y3582" i="1" l="1"/>
  <c r="Z3582" i="1" s="1"/>
  <c r="V3586" i="1"/>
  <c r="W3585" i="1"/>
  <c r="X3583" i="1"/>
  <c r="Y3583" i="1" l="1"/>
  <c r="Z3583" i="1" s="1"/>
  <c r="V3587" i="1"/>
  <c r="W3586" i="1"/>
  <c r="X3584" i="1"/>
  <c r="Y3584" i="1" l="1"/>
  <c r="Z3584" i="1" s="1"/>
  <c r="V3588" i="1"/>
  <c r="W3587" i="1"/>
  <c r="X3585" i="1"/>
  <c r="Y3585" i="1" l="1"/>
  <c r="Z3585" i="1" s="1"/>
  <c r="V3589" i="1"/>
  <c r="W3588" i="1"/>
  <c r="X3586" i="1"/>
  <c r="Y3586" i="1" l="1"/>
  <c r="Z3586" i="1" s="1"/>
  <c r="V3590" i="1"/>
  <c r="W3589" i="1"/>
  <c r="X3587" i="1"/>
  <c r="Y3587" i="1" l="1"/>
  <c r="Z3587" i="1" s="1"/>
  <c r="V3591" i="1"/>
  <c r="W3590" i="1"/>
  <c r="X3588" i="1"/>
  <c r="Y3588" i="1" l="1"/>
  <c r="Z3588" i="1" s="1"/>
  <c r="V3592" i="1"/>
  <c r="W3591" i="1"/>
  <c r="X3589" i="1"/>
  <c r="Y3589" i="1" l="1"/>
  <c r="Z3589" i="1" s="1"/>
  <c r="V3593" i="1"/>
  <c r="W3592" i="1"/>
  <c r="X3590" i="1"/>
  <c r="Y3590" i="1" l="1"/>
  <c r="Z3590" i="1" s="1"/>
  <c r="V3594" i="1"/>
  <c r="W3593" i="1"/>
  <c r="X3591" i="1"/>
  <c r="Y3591" i="1" l="1"/>
  <c r="Z3591" i="1" s="1"/>
  <c r="V3595" i="1"/>
  <c r="W3594" i="1"/>
  <c r="X3592" i="1"/>
  <c r="Y3592" i="1" l="1"/>
  <c r="Z3592" i="1" s="1"/>
  <c r="V3596" i="1"/>
  <c r="W3595" i="1"/>
  <c r="X3593" i="1"/>
  <c r="Y3593" i="1" l="1"/>
  <c r="Z3593" i="1" s="1"/>
  <c r="V3597" i="1"/>
  <c r="W3596" i="1"/>
  <c r="X3594" i="1"/>
  <c r="Y3594" i="1" l="1"/>
  <c r="Z3594" i="1" s="1"/>
  <c r="V3598" i="1"/>
  <c r="W3597" i="1"/>
  <c r="X3595" i="1"/>
  <c r="Y3595" i="1" l="1"/>
  <c r="Z3595" i="1" s="1"/>
  <c r="V3599" i="1"/>
  <c r="W3598" i="1"/>
  <c r="X3596" i="1"/>
  <c r="Y3596" i="1" l="1"/>
  <c r="Z3596" i="1" s="1"/>
  <c r="V3600" i="1"/>
  <c r="W3599" i="1"/>
  <c r="X3597" i="1"/>
  <c r="Y3597" i="1" l="1"/>
  <c r="Z3597" i="1" s="1"/>
  <c r="V3601" i="1"/>
  <c r="W3600" i="1"/>
  <c r="X3598" i="1"/>
  <c r="Y3598" i="1" l="1"/>
  <c r="Z3598" i="1" s="1"/>
  <c r="V3602" i="1"/>
  <c r="W3601" i="1"/>
  <c r="X3599" i="1"/>
  <c r="Y3599" i="1" l="1"/>
  <c r="Z3599" i="1" s="1"/>
  <c r="V3603" i="1"/>
  <c r="W3602" i="1"/>
  <c r="X3600" i="1"/>
  <c r="Y3600" i="1" l="1"/>
  <c r="Z3600" i="1" s="1"/>
  <c r="V3604" i="1"/>
  <c r="W3603" i="1"/>
  <c r="X3601" i="1"/>
  <c r="Y3601" i="1" l="1"/>
  <c r="Z3601" i="1" s="1"/>
  <c r="V3605" i="1"/>
  <c r="W3604" i="1"/>
  <c r="X3602" i="1"/>
  <c r="Y3602" i="1" l="1"/>
  <c r="Z3602" i="1" s="1"/>
  <c r="V3606" i="1"/>
  <c r="W3605" i="1"/>
  <c r="X3603" i="1"/>
  <c r="Y3603" i="1" l="1"/>
  <c r="Z3603" i="1" s="1"/>
  <c r="V3607" i="1"/>
  <c r="W3606" i="1"/>
  <c r="X3604" i="1"/>
  <c r="Y3604" i="1" l="1"/>
  <c r="Z3604" i="1" s="1"/>
  <c r="V3608" i="1"/>
  <c r="W3607" i="1"/>
  <c r="X3605" i="1"/>
  <c r="Y3605" i="1" l="1"/>
  <c r="Z3605" i="1" s="1"/>
  <c r="V3609" i="1"/>
  <c r="W3608" i="1"/>
  <c r="X3606" i="1"/>
  <c r="Y3606" i="1" l="1"/>
  <c r="Z3606" i="1" s="1"/>
  <c r="V3610" i="1"/>
  <c r="W3609" i="1"/>
  <c r="X3607" i="1"/>
  <c r="Y3607" i="1" l="1"/>
  <c r="Z3607" i="1" s="1"/>
  <c r="V3611" i="1"/>
  <c r="W3610" i="1"/>
  <c r="X3608" i="1"/>
  <c r="Y3608" i="1" l="1"/>
  <c r="Z3608" i="1" s="1"/>
  <c r="V3612" i="1"/>
  <c r="W3611" i="1"/>
  <c r="X3609" i="1"/>
  <c r="Y3609" i="1" l="1"/>
  <c r="Z3609" i="1" s="1"/>
  <c r="V3613" i="1"/>
  <c r="W3612" i="1"/>
  <c r="X3610" i="1"/>
  <c r="Y3610" i="1" l="1"/>
  <c r="Z3610" i="1" s="1"/>
  <c r="V3614" i="1"/>
  <c r="W3613" i="1"/>
  <c r="X3611" i="1"/>
  <c r="Y3611" i="1" l="1"/>
  <c r="Z3611" i="1" s="1"/>
  <c r="V3615" i="1"/>
  <c r="W3614" i="1"/>
  <c r="X3612" i="1"/>
  <c r="Y3612" i="1" l="1"/>
  <c r="Z3612" i="1" s="1"/>
  <c r="V3616" i="1"/>
  <c r="W3615" i="1"/>
  <c r="X3613" i="1"/>
  <c r="Y3613" i="1" l="1"/>
  <c r="Z3613" i="1" s="1"/>
  <c r="V3617" i="1"/>
  <c r="W3616" i="1"/>
  <c r="X3614" i="1"/>
  <c r="Y3614" i="1" l="1"/>
  <c r="Z3614" i="1" s="1"/>
  <c r="V3618" i="1"/>
  <c r="W3617" i="1"/>
  <c r="X3615" i="1"/>
  <c r="Y3615" i="1" l="1"/>
  <c r="Z3615" i="1" s="1"/>
  <c r="V3619" i="1"/>
  <c r="W3618" i="1"/>
  <c r="X3616" i="1"/>
  <c r="Y3616" i="1" l="1"/>
  <c r="Z3616" i="1" s="1"/>
  <c r="V3620" i="1"/>
  <c r="W3619" i="1"/>
  <c r="X3617" i="1"/>
  <c r="Y3617" i="1" l="1"/>
  <c r="Z3617" i="1" s="1"/>
  <c r="V3621" i="1"/>
  <c r="W3620" i="1"/>
  <c r="X3618" i="1"/>
  <c r="Y3618" i="1" l="1"/>
  <c r="Z3618" i="1" s="1"/>
  <c r="V3622" i="1"/>
  <c r="W3621" i="1"/>
  <c r="X3619" i="1"/>
  <c r="Y3619" i="1" l="1"/>
  <c r="Z3619" i="1" s="1"/>
  <c r="V3623" i="1"/>
  <c r="W3622" i="1"/>
  <c r="X3620" i="1"/>
  <c r="Y3620" i="1" l="1"/>
  <c r="Z3620" i="1" s="1"/>
  <c r="V3624" i="1"/>
  <c r="W3623" i="1"/>
  <c r="X3621" i="1"/>
  <c r="Y3621" i="1" l="1"/>
  <c r="Z3621" i="1" s="1"/>
  <c r="V3625" i="1"/>
  <c r="W3624" i="1"/>
  <c r="X3622" i="1"/>
  <c r="Y3622" i="1" l="1"/>
  <c r="Z3622" i="1" s="1"/>
  <c r="V3626" i="1"/>
  <c r="W3625" i="1"/>
  <c r="X3623" i="1"/>
  <c r="Y3623" i="1" l="1"/>
  <c r="Z3623" i="1" s="1"/>
  <c r="V3627" i="1"/>
  <c r="W3626" i="1"/>
  <c r="X3624" i="1"/>
  <c r="Y3624" i="1" l="1"/>
  <c r="Z3624" i="1" s="1"/>
  <c r="V3628" i="1"/>
  <c r="W3627" i="1"/>
  <c r="X3625" i="1"/>
  <c r="Y3625" i="1" l="1"/>
  <c r="Z3625" i="1" s="1"/>
  <c r="V3629" i="1"/>
  <c r="W3628" i="1"/>
  <c r="X3626" i="1"/>
  <c r="Y3626" i="1" l="1"/>
  <c r="Z3626" i="1" s="1"/>
  <c r="V3630" i="1"/>
  <c r="W3629" i="1"/>
  <c r="X3627" i="1"/>
  <c r="Y3627" i="1" l="1"/>
  <c r="Z3627" i="1" s="1"/>
  <c r="V3631" i="1"/>
  <c r="W3630" i="1"/>
  <c r="X3628" i="1"/>
  <c r="Y3628" i="1" l="1"/>
  <c r="Z3628" i="1" s="1"/>
  <c r="V3632" i="1"/>
  <c r="W3631" i="1"/>
  <c r="X3629" i="1"/>
  <c r="Y3629" i="1" l="1"/>
  <c r="Z3629" i="1" s="1"/>
  <c r="V3633" i="1"/>
  <c r="W3632" i="1"/>
  <c r="X3630" i="1"/>
  <c r="Y3630" i="1" l="1"/>
  <c r="Z3630" i="1" s="1"/>
  <c r="V3634" i="1"/>
  <c r="W3633" i="1"/>
  <c r="X3631" i="1"/>
  <c r="Y3631" i="1" l="1"/>
  <c r="Z3631" i="1" s="1"/>
  <c r="V3635" i="1"/>
  <c r="W3634" i="1"/>
  <c r="X3632" i="1"/>
  <c r="Y3632" i="1" l="1"/>
  <c r="Z3632" i="1" s="1"/>
  <c r="V3636" i="1"/>
  <c r="W3635" i="1"/>
  <c r="X3633" i="1"/>
  <c r="Y3633" i="1" l="1"/>
  <c r="Z3633" i="1" s="1"/>
  <c r="V3637" i="1"/>
  <c r="W3636" i="1"/>
  <c r="X3634" i="1"/>
  <c r="Y3634" i="1" l="1"/>
  <c r="Z3634" i="1" s="1"/>
  <c r="V3638" i="1"/>
  <c r="W3637" i="1"/>
  <c r="X3635" i="1"/>
  <c r="Y3635" i="1" l="1"/>
  <c r="Z3635" i="1" s="1"/>
  <c r="V3639" i="1"/>
  <c r="W3638" i="1"/>
  <c r="X3636" i="1"/>
  <c r="Y3636" i="1" l="1"/>
  <c r="Z3636" i="1" s="1"/>
  <c r="V3640" i="1"/>
  <c r="W3639" i="1"/>
  <c r="X3637" i="1"/>
  <c r="Y3637" i="1" l="1"/>
  <c r="Z3637" i="1" s="1"/>
  <c r="V3641" i="1"/>
  <c r="W3640" i="1"/>
  <c r="X3638" i="1"/>
  <c r="Y3638" i="1" l="1"/>
  <c r="Z3638" i="1" s="1"/>
  <c r="V3642" i="1"/>
  <c r="W3641" i="1"/>
  <c r="X3639" i="1"/>
  <c r="Y3639" i="1" l="1"/>
  <c r="Z3639" i="1" s="1"/>
  <c r="V3643" i="1"/>
  <c r="W3642" i="1"/>
  <c r="X3640" i="1"/>
  <c r="Y3640" i="1" l="1"/>
  <c r="Z3640" i="1" s="1"/>
  <c r="V3644" i="1"/>
  <c r="W3643" i="1"/>
  <c r="X3641" i="1"/>
  <c r="Y3641" i="1" l="1"/>
  <c r="Z3641" i="1" s="1"/>
  <c r="V3645" i="1"/>
  <c r="W3644" i="1"/>
  <c r="X3642" i="1"/>
  <c r="Y3642" i="1" l="1"/>
  <c r="Z3642" i="1" s="1"/>
  <c r="V3646" i="1"/>
  <c r="W3645" i="1"/>
  <c r="X3643" i="1"/>
  <c r="Y3643" i="1" l="1"/>
  <c r="Z3643" i="1" s="1"/>
  <c r="V3647" i="1"/>
  <c r="W3646" i="1"/>
  <c r="X3644" i="1"/>
  <c r="Y3644" i="1" l="1"/>
  <c r="Z3644" i="1" s="1"/>
  <c r="V3648" i="1"/>
  <c r="W3647" i="1"/>
  <c r="X3645" i="1"/>
  <c r="Y3645" i="1" l="1"/>
  <c r="Z3645" i="1" s="1"/>
  <c r="V3649" i="1"/>
  <c r="W3648" i="1"/>
  <c r="X3646" i="1"/>
  <c r="Y3646" i="1" l="1"/>
  <c r="Z3646" i="1" s="1"/>
  <c r="V3650" i="1"/>
  <c r="W3649" i="1"/>
  <c r="X3647" i="1"/>
  <c r="Y3647" i="1" l="1"/>
  <c r="Z3647" i="1" s="1"/>
  <c r="V3651" i="1"/>
  <c r="W3650" i="1"/>
  <c r="X3648" i="1"/>
  <c r="Y3648" i="1" l="1"/>
  <c r="Z3648" i="1" s="1"/>
  <c r="V3652" i="1"/>
  <c r="W3651" i="1"/>
  <c r="X3649" i="1"/>
  <c r="Y3649" i="1" l="1"/>
  <c r="Z3649" i="1" s="1"/>
  <c r="V3653" i="1"/>
  <c r="W3652" i="1"/>
  <c r="X3650" i="1"/>
  <c r="Y3650" i="1" l="1"/>
  <c r="Z3650" i="1" s="1"/>
  <c r="V3654" i="1"/>
  <c r="W3653" i="1"/>
  <c r="X3651" i="1"/>
  <c r="Y3651" i="1" l="1"/>
  <c r="Z3651" i="1" s="1"/>
  <c r="V3655" i="1"/>
  <c r="W3654" i="1"/>
  <c r="X3652" i="1"/>
  <c r="Y3652" i="1" l="1"/>
  <c r="Z3652" i="1" s="1"/>
  <c r="V3656" i="1"/>
  <c r="W3655" i="1"/>
  <c r="X3653" i="1"/>
  <c r="Y3653" i="1" l="1"/>
  <c r="Z3653" i="1" s="1"/>
  <c r="V3657" i="1"/>
  <c r="W3656" i="1"/>
  <c r="X3654" i="1"/>
  <c r="Y3654" i="1" l="1"/>
  <c r="Z3654" i="1" s="1"/>
  <c r="V3658" i="1"/>
  <c r="W3657" i="1"/>
  <c r="X3655" i="1"/>
  <c r="Y3655" i="1" l="1"/>
  <c r="Z3655" i="1" s="1"/>
  <c r="V3659" i="1"/>
  <c r="W3658" i="1"/>
  <c r="X3656" i="1"/>
  <c r="Y3656" i="1" l="1"/>
  <c r="Z3656" i="1" s="1"/>
  <c r="V3660" i="1"/>
  <c r="W3659" i="1"/>
  <c r="X3657" i="1"/>
  <c r="Y3657" i="1" l="1"/>
  <c r="Z3657" i="1" s="1"/>
  <c r="V3661" i="1"/>
  <c r="W3660" i="1"/>
  <c r="X3658" i="1"/>
  <c r="Y3658" i="1" l="1"/>
  <c r="Z3658" i="1" s="1"/>
  <c r="V3662" i="1"/>
  <c r="W3661" i="1"/>
  <c r="X3659" i="1"/>
  <c r="Y3659" i="1" l="1"/>
  <c r="Z3659" i="1" s="1"/>
  <c r="V3663" i="1"/>
  <c r="W3662" i="1"/>
  <c r="X3660" i="1"/>
  <c r="Y3660" i="1" l="1"/>
  <c r="Z3660" i="1" s="1"/>
  <c r="V3664" i="1"/>
  <c r="W3663" i="1"/>
  <c r="X3661" i="1"/>
  <c r="Y3661" i="1" l="1"/>
  <c r="Z3661" i="1" s="1"/>
  <c r="V3665" i="1"/>
  <c r="W3664" i="1"/>
  <c r="X3662" i="1"/>
  <c r="Y3662" i="1" l="1"/>
  <c r="Z3662" i="1" s="1"/>
  <c r="V3666" i="1"/>
  <c r="W3665" i="1"/>
  <c r="X3663" i="1"/>
  <c r="Y3663" i="1" l="1"/>
  <c r="Z3663" i="1" s="1"/>
  <c r="V3667" i="1"/>
  <c r="W3666" i="1"/>
  <c r="X3664" i="1"/>
  <c r="Y3664" i="1" l="1"/>
  <c r="Z3664" i="1" s="1"/>
  <c r="V3668" i="1"/>
  <c r="W3667" i="1"/>
  <c r="X3665" i="1"/>
  <c r="Y3665" i="1" l="1"/>
  <c r="Z3665" i="1" s="1"/>
  <c r="V3669" i="1"/>
  <c r="W3668" i="1"/>
  <c r="X3666" i="1"/>
  <c r="Y3666" i="1" l="1"/>
  <c r="Z3666" i="1" s="1"/>
  <c r="V3670" i="1"/>
  <c r="W3669" i="1"/>
  <c r="X3667" i="1"/>
  <c r="Y3667" i="1" l="1"/>
  <c r="Z3667" i="1" s="1"/>
  <c r="V3671" i="1"/>
  <c r="W3670" i="1"/>
  <c r="X3668" i="1"/>
  <c r="Y3668" i="1" l="1"/>
  <c r="Z3668" i="1" s="1"/>
  <c r="V3672" i="1"/>
  <c r="W3671" i="1"/>
  <c r="X3669" i="1"/>
  <c r="Y3669" i="1" l="1"/>
  <c r="Z3669" i="1" s="1"/>
  <c r="V3673" i="1"/>
  <c r="W3672" i="1"/>
  <c r="X3670" i="1"/>
  <c r="Y3670" i="1" l="1"/>
  <c r="Z3670" i="1" s="1"/>
  <c r="V3674" i="1"/>
  <c r="W3673" i="1"/>
  <c r="X3671" i="1"/>
  <c r="Y3671" i="1" l="1"/>
  <c r="Z3671" i="1" s="1"/>
  <c r="V3675" i="1"/>
  <c r="W3674" i="1"/>
  <c r="X3672" i="1"/>
  <c r="Y3672" i="1" l="1"/>
  <c r="Z3672" i="1" s="1"/>
  <c r="V3676" i="1"/>
  <c r="W3675" i="1"/>
  <c r="X3673" i="1"/>
  <c r="Y3673" i="1" l="1"/>
  <c r="Z3673" i="1" s="1"/>
  <c r="V3677" i="1"/>
  <c r="W3676" i="1"/>
  <c r="X3674" i="1"/>
  <c r="Y3674" i="1" l="1"/>
  <c r="Z3674" i="1" s="1"/>
  <c r="V3678" i="1"/>
  <c r="W3677" i="1"/>
  <c r="X3675" i="1"/>
  <c r="Y3675" i="1" l="1"/>
  <c r="Z3675" i="1" s="1"/>
  <c r="V3679" i="1"/>
  <c r="W3678" i="1"/>
  <c r="X3676" i="1"/>
  <c r="Y3676" i="1" l="1"/>
  <c r="Z3676" i="1" s="1"/>
  <c r="V3680" i="1"/>
  <c r="W3679" i="1"/>
  <c r="X3677" i="1"/>
  <c r="Y3677" i="1" l="1"/>
  <c r="Z3677" i="1" s="1"/>
  <c r="V3681" i="1"/>
  <c r="W3680" i="1"/>
  <c r="X3678" i="1"/>
  <c r="Y3678" i="1" l="1"/>
  <c r="Z3678" i="1" s="1"/>
  <c r="V3682" i="1"/>
  <c r="W3681" i="1"/>
  <c r="X3679" i="1"/>
  <c r="Y3679" i="1" l="1"/>
  <c r="Z3679" i="1" s="1"/>
  <c r="V3683" i="1"/>
  <c r="W3682" i="1"/>
  <c r="X3680" i="1"/>
  <c r="Y3680" i="1" l="1"/>
  <c r="Z3680" i="1" s="1"/>
  <c r="V3684" i="1"/>
  <c r="W3683" i="1"/>
  <c r="X3681" i="1"/>
  <c r="Y3681" i="1" l="1"/>
  <c r="Z3681" i="1" s="1"/>
  <c r="V3685" i="1"/>
  <c r="W3684" i="1"/>
  <c r="X3682" i="1"/>
  <c r="Y3682" i="1" l="1"/>
  <c r="Z3682" i="1" s="1"/>
  <c r="V3686" i="1"/>
  <c r="W3685" i="1"/>
  <c r="X3683" i="1"/>
  <c r="Y3683" i="1" l="1"/>
  <c r="Z3683" i="1" s="1"/>
  <c r="V3687" i="1"/>
  <c r="W3686" i="1"/>
  <c r="X3684" i="1"/>
  <c r="Y3684" i="1" l="1"/>
  <c r="Z3684" i="1" s="1"/>
  <c r="V3688" i="1"/>
  <c r="W3687" i="1"/>
  <c r="X3685" i="1"/>
  <c r="Y3685" i="1" l="1"/>
  <c r="Z3685" i="1" s="1"/>
  <c r="V3689" i="1"/>
  <c r="W3688" i="1"/>
  <c r="X3686" i="1"/>
  <c r="Y3686" i="1" l="1"/>
  <c r="Z3686" i="1" s="1"/>
  <c r="V3690" i="1"/>
  <c r="W3689" i="1"/>
  <c r="X3687" i="1"/>
  <c r="Y3687" i="1" l="1"/>
  <c r="Z3687" i="1" s="1"/>
  <c r="V3691" i="1"/>
  <c r="W3690" i="1"/>
  <c r="X3688" i="1"/>
  <c r="Y3688" i="1" l="1"/>
  <c r="Z3688" i="1" s="1"/>
  <c r="V3692" i="1"/>
  <c r="W3691" i="1"/>
  <c r="X3689" i="1"/>
  <c r="Y3689" i="1" l="1"/>
  <c r="Z3689" i="1" s="1"/>
  <c r="V3693" i="1"/>
  <c r="W3692" i="1"/>
  <c r="X3690" i="1"/>
  <c r="Y3690" i="1" l="1"/>
  <c r="Z3690" i="1" s="1"/>
  <c r="V3694" i="1"/>
  <c r="W3693" i="1"/>
  <c r="X3691" i="1"/>
  <c r="Y3691" i="1" l="1"/>
  <c r="Z3691" i="1" s="1"/>
  <c r="V3695" i="1"/>
  <c r="W3694" i="1"/>
  <c r="X3692" i="1"/>
  <c r="Y3692" i="1" l="1"/>
  <c r="Z3692" i="1" s="1"/>
  <c r="V3696" i="1"/>
  <c r="W3695" i="1"/>
  <c r="X3693" i="1"/>
  <c r="Y3693" i="1" l="1"/>
  <c r="Z3693" i="1" s="1"/>
  <c r="V3697" i="1"/>
  <c r="W3696" i="1"/>
  <c r="X3694" i="1"/>
  <c r="Y3694" i="1" l="1"/>
  <c r="Z3694" i="1" s="1"/>
  <c r="V3698" i="1"/>
  <c r="W3697" i="1"/>
  <c r="X3695" i="1"/>
  <c r="Y3695" i="1" l="1"/>
  <c r="Z3695" i="1" s="1"/>
  <c r="V3699" i="1"/>
  <c r="W3698" i="1"/>
  <c r="X3696" i="1"/>
  <c r="Y3696" i="1" l="1"/>
  <c r="Z3696" i="1" s="1"/>
  <c r="V3700" i="1"/>
  <c r="W3699" i="1"/>
  <c r="X3697" i="1"/>
  <c r="Y3697" i="1" l="1"/>
  <c r="Z3697" i="1" s="1"/>
  <c r="V3701" i="1"/>
  <c r="W3700" i="1"/>
  <c r="X3698" i="1"/>
  <c r="Y3698" i="1" l="1"/>
  <c r="Z3698" i="1" s="1"/>
  <c r="V3702" i="1"/>
  <c r="W3701" i="1"/>
  <c r="X3699" i="1"/>
  <c r="Y3699" i="1" l="1"/>
  <c r="Z3699" i="1" s="1"/>
  <c r="V3703" i="1"/>
  <c r="W3702" i="1"/>
  <c r="X3700" i="1"/>
  <c r="Y3700" i="1" l="1"/>
  <c r="Z3700" i="1" s="1"/>
  <c r="V3704" i="1"/>
  <c r="W3703" i="1"/>
  <c r="X3701" i="1"/>
  <c r="Y3701" i="1" l="1"/>
  <c r="Z3701" i="1" s="1"/>
  <c r="V3705" i="1"/>
  <c r="W3704" i="1"/>
  <c r="X3702" i="1"/>
  <c r="Y3702" i="1" l="1"/>
  <c r="Z3702" i="1" s="1"/>
  <c r="V3706" i="1"/>
  <c r="W3705" i="1"/>
  <c r="X3703" i="1"/>
  <c r="Y3703" i="1" l="1"/>
  <c r="Z3703" i="1" s="1"/>
  <c r="V3707" i="1"/>
  <c r="W3706" i="1"/>
  <c r="X3704" i="1"/>
  <c r="Y3704" i="1" l="1"/>
  <c r="Z3704" i="1" s="1"/>
  <c r="V3708" i="1"/>
  <c r="W3707" i="1"/>
  <c r="X3705" i="1"/>
  <c r="Y3705" i="1" l="1"/>
  <c r="Z3705" i="1" s="1"/>
  <c r="V3709" i="1"/>
  <c r="W3708" i="1"/>
  <c r="X3706" i="1"/>
  <c r="Y3706" i="1" l="1"/>
  <c r="Z3706" i="1" s="1"/>
  <c r="V3710" i="1"/>
  <c r="W3709" i="1"/>
  <c r="X3707" i="1"/>
  <c r="Y3707" i="1" l="1"/>
  <c r="Z3707" i="1" s="1"/>
  <c r="V3711" i="1"/>
  <c r="W3710" i="1"/>
  <c r="X3708" i="1"/>
  <c r="Y3708" i="1" l="1"/>
  <c r="Z3708" i="1" s="1"/>
  <c r="V3712" i="1"/>
  <c r="W3711" i="1"/>
  <c r="X3709" i="1"/>
  <c r="Y3709" i="1" l="1"/>
  <c r="Z3709" i="1" s="1"/>
  <c r="V3713" i="1"/>
  <c r="W3712" i="1"/>
  <c r="X3710" i="1"/>
  <c r="Y3710" i="1" l="1"/>
  <c r="Z3710" i="1" s="1"/>
  <c r="V3714" i="1"/>
  <c r="W3713" i="1"/>
  <c r="X3711" i="1"/>
  <c r="Y3711" i="1" l="1"/>
  <c r="Z3711" i="1" s="1"/>
  <c r="V3715" i="1"/>
  <c r="W3714" i="1"/>
  <c r="X3712" i="1"/>
  <c r="Y3712" i="1" l="1"/>
  <c r="Z3712" i="1" s="1"/>
  <c r="V3716" i="1"/>
  <c r="W3715" i="1"/>
  <c r="X3713" i="1"/>
  <c r="Y3713" i="1" l="1"/>
  <c r="Z3713" i="1" s="1"/>
  <c r="V3717" i="1"/>
  <c r="W3716" i="1"/>
  <c r="X3714" i="1"/>
  <c r="Y3714" i="1" l="1"/>
  <c r="Z3714" i="1" s="1"/>
  <c r="V3718" i="1"/>
  <c r="W3717" i="1"/>
  <c r="X3715" i="1"/>
  <c r="Y3715" i="1" l="1"/>
  <c r="Z3715" i="1" s="1"/>
  <c r="V3719" i="1"/>
  <c r="W3718" i="1"/>
  <c r="X3716" i="1"/>
  <c r="Y3716" i="1" l="1"/>
  <c r="Z3716" i="1" s="1"/>
  <c r="V3720" i="1"/>
  <c r="W3719" i="1"/>
  <c r="X3717" i="1"/>
  <c r="Y3717" i="1" l="1"/>
  <c r="Z3717" i="1" s="1"/>
  <c r="V3721" i="1"/>
  <c r="W3720" i="1"/>
  <c r="X3718" i="1"/>
  <c r="Y3718" i="1" l="1"/>
  <c r="Z3718" i="1" s="1"/>
  <c r="V3722" i="1"/>
  <c r="W3721" i="1"/>
  <c r="X3719" i="1"/>
  <c r="Y3719" i="1" l="1"/>
  <c r="Z3719" i="1" s="1"/>
  <c r="V3723" i="1"/>
  <c r="W3722" i="1"/>
  <c r="X3720" i="1"/>
  <c r="Y3720" i="1" l="1"/>
  <c r="Z3720" i="1" s="1"/>
  <c r="V3724" i="1"/>
  <c r="W3723" i="1"/>
  <c r="X3721" i="1"/>
  <c r="Y3721" i="1" l="1"/>
  <c r="Z3721" i="1" s="1"/>
  <c r="V3725" i="1"/>
  <c r="W3724" i="1"/>
  <c r="X3722" i="1"/>
  <c r="Y3722" i="1" l="1"/>
  <c r="Z3722" i="1" s="1"/>
  <c r="V3726" i="1"/>
  <c r="W3725" i="1"/>
  <c r="X3723" i="1"/>
  <c r="Y3723" i="1" l="1"/>
  <c r="Z3723" i="1" s="1"/>
  <c r="V3727" i="1"/>
  <c r="W3726" i="1"/>
  <c r="X3724" i="1"/>
  <c r="Y3724" i="1" l="1"/>
  <c r="Z3724" i="1" s="1"/>
  <c r="V3728" i="1"/>
  <c r="W3727" i="1"/>
  <c r="X3725" i="1"/>
  <c r="Y3725" i="1" l="1"/>
  <c r="Z3725" i="1" s="1"/>
  <c r="V3729" i="1"/>
  <c r="W3728" i="1"/>
  <c r="X3726" i="1"/>
  <c r="Y3726" i="1" l="1"/>
  <c r="Z3726" i="1" s="1"/>
  <c r="V3730" i="1"/>
  <c r="W3729" i="1"/>
  <c r="X3727" i="1"/>
  <c r="Y3727" i="1" l="1"/>
  <c r="Z3727" i="1" s="1"/>
  <c r="V3731" i="1"/>
  <c r="W3730" i="1"/>
  <c r="X3728" i="1"/>
  <c r="Y3728" i="1" l="1"/>
  <c r="Z3728" i="1" s="1"/>
  <c r="V3732" i="1"/>
  <c r="W3731" i="1"/>
  <c r="X3729" i="1"/>
  <c r="Y3729" i="1" l="1"/>
  <c r="Z3729" i="1" s="1"/>
  <c r="V3733" i="1"/>
  <c r="W3732" i="1"/>
  <c r="X3730" i="1"/>
  <c r="Y3730" i="1" l="1"/>
  <c r="Z3730" i="1" s="1"/>
  <c r="V3734" i="1"/>
  <c r="W3733" i="1"/>
  <c r="X3731" i="1"/>
  <c r="Y3731" i="1" l="1"/>
  <c r="Z3731" i="1" s="1"/>
  <c r="V3735" i="1"/>
  <c r="W3734" i="1"/>
  <c r="X3732" i="1"/>
  <c r="Y3732" i="1" l="1"/>
  <c r="Z3732" i="1" s="1"/>
  <c r="V3736" i="1"/>
  <c r="W3735" i="1"/>
  <c r="X3733" i="1"/>
  <c r="Y3733" i="1" l="1"/>
  <c r="Z3733" i="1" s="1"/>
  <c r="V3737" i="1"/>
  <c r="W3736" i="1"/>
  <c r="X3734" i="1"/>
  <c r="Y3734" i="1" l="1"/>
  <c r="Z3734" i="1" s="1"/>
  <c r="V3738" i="1"/>
  <c r="W3737" i="1"/>
  <c r="X3735" i="1"/>
  <c r="Y3735" i="1" l="1"/>
  <c r="Z3735" i="1" s="1"/>
  <c r="V3739" i="1"/>
  <c r="W3738" i="1"/>
  <c r="X3736" i="1"/>
  <c r="Y3736" i="1" l="1"/>
  <c r="Z3736" i="1" s="1"/>
  <c r="V3740" i="1"/>
  <c r="W3739" i="1"/>
  <c r="X3737" i="1"/>
  <c r="Y3737" i="1" l="1"/>
  <c r="Z3737" i="1" s="1"/>
  <c r="V3741" i="1"/>
  <c r="W3740" i="1"/>
  <c r="X3738" i="1"/>
  <c r="Y3738" i="1" l="1"/>
  <c r="Z3738" i="1" s="1"/>
  <c r="V3742" i="1"/>
  <c r="W3741" i="1"/>
  <c r="X3739" i="1"/>
  <c r="Y3739" i="1" l="1"/>
  <c r="Z3739" i="1" s="1"/>
  <c r="V3743" i="1"/>
  <c r="W3742" i="1"/>
  <c r="X3740" i="1"/>
  <c r="Y3740" i="1" l="1"/>
  <c r="Z3740" i="1" s="1"/>
  <c r="V3744" i="1"/>
  <c r="W3743" i="1"/>
  <c r="X3741" i="1"/>
  <c r="Y3741" i="1" l="1"/>
  <c r="Z3741" i="1" s="1"/>
  <c r="V3745" i="1"/>
  <c r="W3744" i="1"/>
  <c r="X3742" i="1"/>
  <c r="Y3742" i="1" l="1"/>
  <c r="Z3742" i="1" s="1"/>
  <c r="V3746" i="1"/>
  <c r="W3745" i="1"/>
  <c r="X3743" i="1"/>
  <c r="Y3743" i="1" l="1"/>
  <c r="Z3743" i="1" s="1"/>
  <c r="V3747" i="1"/>
  <c r="W3746" i="1"/>
  <c r="X3744" i="1"/>
  <c r="Y3744" i="1" l="1"/>
  <c r="Z3744" i="1" s="1"/>
  <c r="V3748" i="1"/>
  <c r="W3747" i="1"/>
  <c r="X3745" i="1"/>
  <c r="Y3745" i="1" l="1"/>
  <c r="Z3745" i="1" s="1"/>
  <c r="V3749" i="1"/>
  <c r="W3748" i="1"/>
  <c r="X3746" i="1"/>
  <c r="Y3746" i="1" l="1"/>
  <c r="Z3746" i="1" s="1"/>
  <c r="V3750" i="1"/>
  <c r="W3749" i="1"/>
  <c r="X3747" i="1"/>
  <c r="Y3747" i="1" l="1"/>
  <c r="Z3747" i="1" s="1"/>
  <c r="V3751" i="1"/>
  <c r="W3750" i="1"/>
  <c r="X3748" i="1"/>
  <c r="Y3748" i="1" l="1"/>
  <c r="Z3748" i="1" s="1"/>
  <c r="V3752" i="1"/>
  <c r="W3751" i="1"/>
  <c r="X3749" i="1"/>
  <c r="Y3749" i="1" l="1"/>
  <c r="Z3749" i="1" s="1"/>
  <c r="V3753" i="1"/>
  <c r="W3752" i="1"/>
  <c r="X3750" i="1"/>
  <c r="Y3750" i="1" l="1"/>
  <c r="Z3750" i="1" s="1"/>
  <c r="V3754" i="1"/>
  <c r="W3753" i="1"/>
  <c r="X3751" i="1"/>
  <c r="Y3751" i="1" l="1"/>
  <c r="Z3751" i="1" s="1"/>
  <c r="V3755" i="1"/>
  <c r="W3754" i="1"/>
  <c r="X3752" i="1"/>
  <c r="Y3752" i="1" l="1"/>
  <c r="Z3752" i="1" s="1"/>
  <c r="V3756" i="1"/>
  <c r="W3755" i="1"/>
  <c r="X3753" i="1"/>
  <c r="Y3753" i="1" l="1"/>
  <c r="Z3753" i="1" s="1"/>
  <c r="V3757" i="1"/>
  <c r="W3756" i="1"/>
  <c r="X3754" i="1"/>
  <c r="Y3754" i="1" l="1"/>
  <c r="Z3754" i="1" s="1"/>
  <c r="V3758" i="1"/>
  <c r="W3757" i="1"/>
  <c r="X3755" i="1"/>
  <c r="Y3755" i="1" l="1"/>
  <c r="Z3755" i="1" s="1"/>
  <c r="V3759" i="1"/>
  <c r="W3758" i="1"/>
  <c r="X3756" i="1"/>
  <c r="Y3756" i="1" l="1"/>
  <c r="Z3756" i="1" s="1"/>
  <c r="V3760" i="1"/>
  <c r="W3759" i="1"/>
  <c r="X3757" i="1"/>
  <c r="Y3757" i="1" l="1"/>
  <c r="Z3757" i="1" s="1"/>
  <c r="V3761" i="1"/>
  <c r="W3760" i="1"/>
  <c r="X3758" i="1"/>
  <c r="Y3758" i="1" l="1"/>
  <c r="Z3758" i="1" s="1"/>
  <c r="V3762" i="1"/>
  <c r="W3761" i="1"/>
  <c r="X3759" i="1"/>
  <c r="Y3759" i="1" l="1"/>
  <c r="Z3759" i="1" s="1"/>
  <c r="V3763" i="1"/>
  <c r="W3762" i="1"/>
  <c r="X3760" i="1"/>
  <c r="Y3760" i="1" l="1"/>
  <c r="Z3760" i="1" s="1"/>
  <c r="V3764" i="1"/>
  <c r="W3763" i="1"/>
  <c r="X3761" i="1"/>
  <c r="Y3761" i="1" l="1"/>
  <c r="Z3761" i="1" s="1"/>
  <c r="V3765" i="1"/>
  <c r="W3764" i="1"/>
  <c r="X3762" i="1"/>
  <c r="Y3762" i="1" l="1"/>
  <c r="Z3762" i="1" s="1"/>
  <c r="V3766" i="1"/>
  <c r="W3765" i="1"/>
  <c r="X3763" i="1"/>
  <c r="Y3763" i="1" l="1"/>
  <c r="Z3763" i="1" s="1"/>
  <c r="V3767" i="1"/>
  <c r="W3766" i="1"/>
  <c r="X3764" i="1"/>
  <c r="Y3764" i="1" l="1"/>
  <c r="Z3764" i="1" s="1"/>
  <c r="V3768" i="1"/>
  <c r="W3767" i="1"/>
  <c r="X3765" i="1"/>
  <c r="Y3765" i="1" l="1"/>
  <c r="Z3765" i="1" s="1"/>
  <c r="V3769" i="1"/>
  <c r="W3768" i="1"/>
  <c r="X3766" i="1"/>
  <c r="Y3766" i="1" l="1"/>
  <c r="Z3766" i="1" s="1"/>
  <c r="V3770" i="1"/>
  <c r="W3769" i="1"/>
  <c r="X3767" i="1"/>
  <c r="Y3767" i="1" l="1"/>
  <c r="Z3767" i="1" s="1"/>
  <c r="V3771" i="1"/>
  <c r="W3770" i="1"/>
  <c r="X3768" i="1"/>
  <c r="Y3768" i="1" l="1"/>
  <c r="Z3768" i="1" s="1"/>
  <c r="V3772" i="1"/>
  <c r="W3771" i="1"/>
  <c r="X3769" i="1"/>
  <c r="Y3769" i="1" l="1"/>
  <c r="Z3769" i="1" s="1"/>
  <c r="V3773" i="1"/>
  <c r="W3772" i="1"/>
  <c r="X3770" i="1"/>
  <c r="Y3770" i="1" l="1"/>
  <c r="Z3770" i="1" s="1"/>
  <c r="V3774" i="1"/>
  <c r="W3773" i="1"/>
  <c r="X3771" i="1"/>
  <c r="Y3771" i="1" l="1"/>
  <c r="Z3771" i="1" s="1"/>
  <c r="V3775" i="1"/>
  <c r="W3774" i="1"/>
  <c r="X3772" i="1"/>
  <c r="Y3772" i="1" l="1"/>
  <c r="Z3772" i="1" s="1"/>
  <c r="V3776" i="1"/>
  <c r="W3775" i="1"/>
  <c r="X3773" i="1"/>
  <c r="Y3773" i="1" l="1"/>
  <c r="Z3773" i="1" s="1"/>
  <c r="V3777" i="1"/>
  <c r="W3776" i="1"/>
  <c r="X3774" i="1"/>
  <c r="Y3774" i="1" l="1"/>
  <c r="Z3774" i="1" s="1"/>
  <c r="V3778" i="1"/>
  <c r="W3777" i="1"/>
  <c r="X3775" i="1"/>
  <c r="Y3775" i="1" l="1"/>
  <c r="Z3775" i="1" s="1"/>
  <c r="V3779" i="1"/>
  <c r="W3778" i="1"/>
  <c r="X3776" i="1"/>
  <c r="Y3776" i="1" l="1"/>
  <c r="Z3776" i="1" s="1"/>
  <c r="V3780" i="1"/>
  <c r="W3779" i="1"/>
  <c r="X3777" i="1"/>
  <c r="Y3777" i="1" l="1"/>
  <c r="Z3777" i="1" s="1"/>
  <c r="V3781" i="1"/>
  <c r="W3780" i="1"/>
  <c r="X3778" i="1"/>
  <c r="Y3778" i="1" l="1"/>
  <c r="Z3778" i="1" s="1"/>
  <c r="V3782" i="1"/>
  <c r="W3781" i="1"/>
  <c r="X3779" i="1"/>
  <c r="Y3779" i="1" l="1"/>
  <c r="Z3779" i="1" s="1"/>
  <c r="V3783" i="1"/>
  <c r="W3782" i="1"/>
  <c r="X3780" i="1"/>
  <c r="Y3780" i="1" l="1"/>
  <c r="Z3780" i="1" s="1"/>
  <c r="V3784" i="1"/>
  <c r="W3783" i="1"/>
  <c r="X3781" i="1"/>
  <c r="Y3781" i="1" l="1"/>
  <c r="Z3781" i="1" s="1"/>
  <c r="V3785" i="1"/>
  <c r="W3784" i="1"/>
  <c r="X3782" i="1"/>
  <c r="Y3782" i="1" l="1"/>
  <c r="Z3782" i="1" s="1"/>
  <c r="V3786" i="1"/>
  <c r="W3785" i="1"/>
  <c r="X3783" i="1"/>
  <c r="Y3783" i="1" l="1"/>
  <c r="Z3783" i="1" s="1"/>
  <c r="V3787" i="1"/>
  <c r="W3786" i="1"/>
  <c r="X3784" i="1"/>
  <c r="Y3784" i="1" l="1"/>
  <c r="Z3784" i="1" s="1"/>
  <c r="V3788" i="1"/>
  <c r="W3787" i="1"/>
  <c r="X3785" i="1"/>
  <c r="Y3785" i="1" l="1"/>
  <c r="Z3785" i="1" s="1"/>
  <c r="V3789" i="1"/>
  <c r="W3788" i="1"/>
  <c r="X3786" i="1"/>
  <c r="Y3786" i="1" l="1"/>
  <c r="Z3786" i="1" s="1"/>
  <c r="V3790" i="1"/>
  <c r="W3789" i="1"/>
  <c r="X3787" i="1"/>
  <c r="Y3787" i="1" l="1"/>
  <c r="Z3787" i="1" s="1"/>
  <c r="V3791" i="1"/>
  <c r="W3790" i="1"/>
  <c r="X3788" i="1"/>
  <c r="Y3788" i="1" l="1"/>
  <c r="Z3788" i="1" s="1"/>
  <c r="V3792" i="1"/>
  <c r="W3791" i="1"/>
  <c r="X3789" i="1"/>
  <c r="Y3789" i="1" l="1"/>
  <c r="Z3789" i="1" s="1"/>
  <c r="V3793" i="1"/>
  <c r="W3792" i="1"/>
  <c r="X3790" i="1"/>
  <c r="Y3790" i="1" l="1"/>
  <c r="Z3790" i="1" s="1"/>
  <c r="V3794" i="1"/>
  <c r="W3793" i="1"/>
  <c r="X3791" i="1"/>
  <c r="Y3791" i="1" l="1"/>
  <c r="Z3791" i="1" s="1"/>
  <c r="V3795" i="1"/>
  <c r="W3794" i="1"/>
  <c r="X3792" i="1"/>
  <c r="Y3792" i="1" l="1"/>
  <c r="Z3792" i="1" s="1"/>
  <c r="V3796" i="1"/>
  <c r="W3795" i="1"/>
  <c r="X3793" i="1"/>
  <c r="Y3793" i="1" l="1"/>
  <c r="Z3793" i="1" s="1"/>
  <c r="V3797" i="1"/>
  <c r="W3796" i="1"/>
  <c r="X3794" i="1"/>
  <c r="Y3794" i="1" l="1"/>
  <c r="Z3794" i="1" s="1"/>
  <c r="V3798" i="1"/>
  <c r="W3797" i="1"/>
  <c r="X3795" i="1"/>
  <c r="Y3795" i="1" l="1"/>
  <c r="Z3795" i="1" s="1"/>
  <c r="V3799" i="1"/>
  <c r="W3798" i="1"/>
  <c r="X3796" i="1"/>
  <c r="Y3796" i="1" l="1"/>
  <c r="Z3796" i="1" s="1"/>
  <c r="V3800" i="1"/>
  <c r="W3799" i="1"/>
  <c r="X3797" i="1"/>
  <c r="Y3797" i="1" l="1"/>
  <c r="Z3797" i="1" s="1"/>
  <c r="V3801" i="1"/>
  <c r="W3800" i="1"/>
  <c r="X3798" i="1"/>
  <c r="Y3798" i="1" l="1"/>
  <c r="Z3798" i="1" s="1"/>
  <c r="V3802" i="1"/>
  <c r="W3801" i="1"/>
  <c r="X3799" i="1"/>
  <c r="Y3799" i="1" l="1"/>
  <c r="Z3799" i="1" s="1"/>
  <c r="V3803" i="1"/>
  <c r="W3802" i="1"/>
  <c r="X3800" i="1"/>
  <c r="Y3800" i="1" l="1"/>
  <c r="Z3800" i="1" s="1"/>
  <c r="V3804" i="1"/>
  <c r="W3803" i="1"/>
  <c r="X3801" i="1"/>
  <c r="Y3801" i="1" l="1"/>
  <c r="Z3801" i="1" s="1"/>
  <c r="V3805" i="1"/>
  <c r="W3804" i="1"/>
  <c r="X3802" i="1"/>
  <c r="Y3802" i="1" l="1"/>
  <c r="Z3802" i="1" s="1"/>
  <c r="V3806" i="1"/>
  <c r="W3805" i="1"/>
  <c r="X3803" i="1"/>
  <c r="Y3803" i="1" l="1"/>
  <c r="Z3803" i="1" s="1"/>
  <c r="V3807" i="1"/>
  <c r="W3806" i="1"/>
  <c r="X3804" i="1"/>
  <c r="Y3804" i="1" l="1"/>
  <c r="Z3804" i="1" s="1"/>
  <c r="V3808" i="1"/>
  <c r="W3807" i="1"/>
  <c r="X3805" i="1"/>
  <c r="Y3805" i="1" l="1"/>
  <c r="Z3805" i="1" s="1"/>
  <c r="V3809" i="1"/>
  <c r="W3808" i="1"/>
  <c r="X3806" i="1"/>
  <c r="Y3806" i="1" l="1"/>
  <c r="Z3806" i="1" s="1"/>
  <c r="V3810" i="1"/>
  <c r="W3809" i="1"/>
  <c r="X3807" i="1"/>
  <c r="Y3807" i="1" l="1"/>
  <c r="Z3807" i="1" s="1"/>
  <c r="V3811" i="1"/>
  <c r="W3810" i="1"/>
  <c r="X3808" i="1"/>
  <c r="Y3808" i="1" l="1"/>
  <c r="Z3808" i="1" s="1"/>
  <c r="V3812" i="1"/>
  <c r="W3811" i="1"/>
  <c r="X3809" i="1"/>
  <c r="Y3809" i="1" l="1"/>
  <c r="Z3809" i="1" s="1"/>
  <c r="V3813" i="1"/>
  <c r="W3812" i="1"/>
  <c r="X3810" i="1"/>
  <c r="Y3810" i="1" l="1"/>
  <c r="Z3810" i="1" s="1"/>
  <c r="V3814" i="1"/>
  <c r="W3813" i="1"/>
  <c r="X3811" i="1"/>
  <c r="Y3811" i="1" l="1"/>
  <c r="Z3811" i="1" s="1"/>
  <c r="V3815" i="1"/>
  <c r="W3814" i="1"/>
  <c r="X3812" i="1"/>
  <c r="Y3812" i="1" l="1"/>
  <c r="Z3812" i="1" s="1"/>
  <c r="V3816" i="1"/>
  <c r="W3815" i="1"/>
  <c r="X3813" i="1"/>
  <c r="Y3813" i="1" l="1"/>
  <c r="Z3813" i="1" s="1"/>
  <c r="V3817" i="1"/>
  <c r="W3816" i="1"/>
  <c r="X3814" i="1"/>
  <c r="Y3814" i="1" l="1"/>
  <c r="Z3814" i="1" s="1"/>
  <c r="V3818" i="1"/>
  <c r="W3817" i="1"/>
  <c r="X3815" i="1"/>
  <c r="Y3815" i="1" l="1"/>
  <c r="Z3815" i="1" s="1"/>
  <c r="V3819" i="1"/>
  <c r="W3818" i="1"/>
  <c r="X3816" i="1"/>
  <c r="Y3816" i="1" l="1"/>
  <c r="Z3816" i="1" s="1"/>
  <c r="V3820" i="1"/>
  <c r="W3819" i="1"/>
  <c r="X3817" i="1"/>
  <c r="Y3817" i="1" l="1"/>
  <c r="Z3817" i="1" s="1"/>
  <c r="V3821" i="1"/>
  <c r="W3820" i="1"/>
  <c r="X3818" i="1"/>
  <c r="Y3818" i="1" l="1"/>
  <c r="Z3818" i="1" s="1"/>
  <c r="V3822" i="1"/>
  <c r="W3821" i="1"/>
  <c r="X3819" i="1"/>
  <c r="Y3819" i="1" l="1"/>
  <c r="Z3819" i="1" s="1"/>
  <c r="V3823" i="1"/>
  <c r="W3822" i="1"/>
  <c r="X3820" i="1"/>
  <c r="Y3820" i="1" l="1"/>
  <c r="Z3820" i="1" s="1"/>
  <c r="V3824" i="1"/>
  <c r="W3823" i="1"/>
  <c r="X3821" i="1"/>
  <c r="Y3821" i="1" l="1"/>
  <c r="Z3821" i="1" s="1"/>
  <c r="V3825" i="1"/>
  <c r="W3824" i="1"/>
  <c r="X3822" i="1"/>
  <c r="Y3822" i="1" l="1"/>
  <c r="Z3822" i="1" s="1"/>
  <c r="V3826" i="1"/>
  <c r="W3825" i="1"/>
  <c r="X3823" i="1"/>
  <c r="Y3823" i="1" l="1"/>
  <c r="Z3823" i="1" s="1"/>
  <c r="V3827" i="1"/>
  <c r="W3826" i="1"/>
  <c r="X3824" i="1"/>
  <c r="Y3824" i="1" l="1"/>
  <c r="Z3824" i="1" s="1"/>
  <c r="V3828" i="1"/>
  <c r="W3827" i="1"/>
  <c r="X3825" i="1"/>
  <c r="Y3825" i="1" l="1"/>
  <c r="Z3825" i="1" s="1"/>
  <c r="V3829" i="1"/>
  <c r="W3828" i="1"/>
  <c r="X3826" i="1"/>
  <c r="Y3826" i="1" l="1"/>
  <c r="Z3826" i="1" s="1"/>
  <c r="V3830" i="1"/>
  <c r="W3829" i="1"/>
  <c r="X3827" i="1"/>
  <c r="Y3827" i="1" l="1"/>
  <c r="Z3827" i="1" s="1"/>
  <c r="V3831" i="1"/>
  <c r="W3830" i="1"/>
  <c r="X3828" i="1"/>
  <c r="Y3828" i="1" l="1"/>
  <c r="Z3828" i="1" s="1"/>
  <c r="V3832" i="1"/>
  <c r="W3831" i="1"/>
  <c r="X3829" i="1"/>
  <c r="Y3829" i="1" l="1"/>
  <c r="Z3829" i="1" s="1"/>
  <c r="V3833" i="1"/>
  <c r="W3832" i="1"/>
  <c r="X3830" i="1"/>
  <c r="Y3830" i="1" l="1"/>
  <c r="Z3830" i="1" s="1"/>
  <c r="V3834" i="1"/>
  <c r="W3833" i="1"/>
  <c r="X3831" i="1"/>
  <c r="Y3831" i="1" l="1"/>
  <c r="Z3831" i="1" s="1"/>
  <c r="V3835" i="1"/>
  <c r="W3834" i="1"/>
  <c r="X3832" i="1"/>
  <c r="Y3832" i="1" l="1"/>
  <c r="Z3832" i="1" s="1"/>
  <c r="V3836" i="1"/>
  <c r="W3835" i="1"/>
  <c r="X3833" i="1"/>
  <c r="Y3833" i="1" l="1"/>
  <c r="Z3833" i="1" s="1"/>
  <c r="V3837" i="1"/>
  <c r="W3836" i="1"/>
  <c r="X3834" i="1"/>
  <c r="Y3834" i="1" l="1"/>
  <c r="Z3834" i="1" s="1"/>
  <c r="V3838" i="1"/>
  <c r="W3837" i="1"/>
  <c r="X3835" i="1"/>
  <c r="Y3835" i="1" l="1"/>
  <c r="Z3835" i="1" s="1"/>
  <c r="V3839" i="1"/>
  <c r="W3838" i="1"/>
  <c r="X3836" i="1"/>
  <c r="Y3836" i="1" l="1"/>
  <c r="Z3836" i="1" s="1"/>
  <c r="V3840" i="1"/>
  <c r="W3839" i="1"/>
  <c r="X3837" i="1"/>
  <c r="Y3837" i="1" l="1"/>
  <c r="Z3837" i="1" s="1"/>
  <c r="V3841" i="1"/>
  <c r="W3840" i="1"/>
  <c r="X3838" i="1"/>
  <c r="Y3838" i="1" l="1"/>
  <c r="Z3838" i="1" s="1"/>
  <c r="V3842" i="1"/>
  <c r="W3841" i="1"/>
  <c r="X3839" i="1"/>
  <c r="Y3839" i="1" l="1"/>
  <c r="Z3839" i="1" s="1"/>
  <c r="V3843" i="1"/>
  <c r="W3842" i="1"/>
  <c r="X3840" i="1"/>
  <c r="Y3840" i="1" l="1"/>
  <c r="Z3840" i="1" s="1"/>
  <c r="V3844" i="1"/>
  <c r="W3843" i="1"/>
  <c r="X3841" i="1"/>
  <c r="Y3841" i="1" l="1"/>
  <c r="Z3841" i="1" s="1"/>
  <c r="V3845" i="1"/>
  <c r="W3844" i="1"/>
  <c r="X3842" i="1"/>
  <c r="Y3842" i="1" l="1"/>
  <c r="Z3842" i="1" s="1"/>
  <c r="V3846" i="1"/>
  <c r="W3845" i="1"/>
  <c r="X3843" i="1"/>
  <c r="Y3843" i="1" l="1"/>
  <c r="Z3843" i="1" s="1"/>
  <c r="V3847" i="1"/>
  <c r="W3846" i="1"/>
  <c r="X3844" i="1"/>
  <c r="Y3844" i="1" l="1"/>
  <c r="Z3844" i="1" s="1"/>
  <c r="V3848" i="1"/>
  <c r="W3847" i="1"/>
  <c r="X3845" i="1"/>
  <c r="Y3845" i="1" l="1"/>
  <c r="Z3845" i="1" s="1"/>
  <c r="V3849" i="1"/>
  <c r="W3848" i="1"/>
  <c r="X3846" i="1"/>
  <c r="Y3846" i="1" l="1"/>
  <c r="Z3846" i="1" s="1"/>
  <c r="V3850" i="1"/>
  <c r="W3849" i="1"/>
  <c r="X3847" i="1"/>
  <c r="Y3847" i="1" l="1"/>
  <c r="Z3847" i="1" s="1"/>
  <c r="V3851" i="1"/>
  <c r="W3850" i="1"/>
  <c r="X3848" i="1"/>
  <c r="Y3848" i="1" l="1"/>
  <c r="Z3848" i="1" s="1"/>
  <c r="V3852" i="1"/>
  <c r="W3851" i="1"/>
  <c r="X3849" i="1"/>
  <c r="Y3849" i="1" l="1"/>
  <c r="Z3849" i="1" s="1"/>
  <c r="V3853" i="1"/>
  <c r="W3852" i="1"/>
  <c r="X3850" i="1"/>
  <c r="Y3850" i="1" l="1"/>
  <c r="Z3850" i="1" s="1"/>
  <c r="V3854" i="1"/>
  <c r="W3853" i="1"/>
  <c r="X3851" i="1"/>
  <c r="Y3851" i="1" l="1"/>
  <c r="Z3851" i="1" s="1"/>
  <c r="V3855" i="1"/>
  <c r="W3854" i="1"/>
  <c r="X3852" i="1"/>
  <c r="Y3852" i="1" l="1"/>
  <c r="Z3852" i="1" s="1"/>
  <c r="V3856" i="1"/>
  <c r="W3855" i="1"/>
  <c r="X3853" i="1"/>
  <c r="Y3853" i="1" l="1"/>
  <c r="Z3853" i="1" s="1"/>
  <c r="V3857" i="1"/>
  <c r="W3856" i="1"/>
  <c r="X3854" i="1"/>
  <c r="Y3854" i="1" l="1"/>
  <c r="Z3854" i="1" s="1"/>
  <c r="V3858" i="1"/>
  <c r="W3857" i="1"/>
  <c r="X3855" i="1"/>
  <c r="Y3855" i="1" l="1"/>
  <c r="Z3855" i="1" s="1"/>
  <c r="V3859" i="1"/>
  <c r="W3858" i="1"/>
  <c r="X3856" i="1"/>
  <c r="Y3856" i="1" l="1"/>
  <c r="Z3856" i="1" s="1"/>
  <c r="V3860" i="1"/>
  <c r="W3859" i="1"/>
  <c r="X3857" i="1"/>
  <c r="Y3857" i="1" l="1"/>
  <c r="Z3857" i="1" s="1"/>
  <c r="V3861" i="1"/>
  <c r="W3860" i="1"/>
  <c r="X3858" i="1"/>
  <c r="Y3858" i="1" l="1"/>
  <c r="Z3858" i="1" s="1"/>
  <c r="V3862" i="1"/>
  <c r="W3861" i="1"/>
  <c r="X3859" i="1"/>
  <c r="Y3859" i="1" l="1"/>
  <c r="Z3859" i="1" s="1"/>
  <c r="V3863" i="1"/>
  <c r="W3862" i="1"/>
  <c r="X3860" i="1"/>
  <c r="Y3860" i="1" l="1"/>
  <c r="Z3860" i="1" s="1"/>
  <c r="V3864" i="1"/>
  <c r="W3863" i="1"/>
  <c r="X3861" i="1"/>
  <c r="Y3861" i="1" l="1"/>
  <c r="Z3861" i="1" s="1"/>
  <c r="V3865" i="1"/>
  <c r="W3864" i="1"/>
  <c r="X3862" i="1"/>
  <c r="Y3862" i="1" l="1"/>
  <c r="Z3862" i="1" s="1"/>
  <c r="V3866" i="1"/>
  <c r="W3865" i="1"/>
  <c r="X3863" i="1"/>
  <c r="Y3863" i="1" l="1"/>
  <c r="Z3863" i="1" s="1"/>
  <c r="V3867" i="1"/>
  <c r="W3866" i="1"/>
  <c r="X3864" i="1"/>
  <c r="Y3864" i="1" l="1"/>
  <c r="Z3864" i="1" s="1"/>
  <c r="V3868" i="1"/>
  <c r="W3867" i="1"/>
  <c r="X3865" i="1"/>
  <c r="Y3865" i="1" l="1"/>
  <c r="Z3865" i="1" s="1"/>
  <c r="V3869" i="1"/>
  <c r="W3868" i="1"/>
  <c r="X3866" i="1"/>
  <c r="Y3866" i="1" l="1"/>
  <c r="Z3866" i="1" s="1"/>
  <c r="V3870" i="1"/>
  <c r="W3869" i="1"/>
  <c r="X3867" i="1"/>
  <c r="Y3867" i="1" l="1"/>
  <c r="Z3867" i="1" s="1"/>
  <c r="V3871" i="1"/>
  <c r="W3870" i="1"/>
  <c r="X3868" i="1"/>
  <c r="Y3868" i="1" l="1"/>
  <c r="Z3868" i="1" s="1"/>
  <c r="V3872" i="1"/>
  <c r="W3871" i="1"/>
  <c r="X3869" i="1"/>
  <c r="Y3869" i="1" l="1"/>
  <c r="Z3869" i="1" s="1"/>
  <c r="V3873" i="1"/>
  <c r="W3872" i="1"/>
  <c r="X3870" i="1"/>
  <c r="Y3870" i="1" l="1"/>
  <c r="Z3870" i="1" s="1"/>
  <c r="V3874" i="1"/>
  <c r="W3873" i="1"/>
  <c r="X3871" i="1"/>
  <c r="Y3871" i="1" l="1"/>
  <c r="Z3871" i="1" s="1"/>
  <c r="V3875" i="1"/>
  <c r="W3874" i="1"/>
  <c r="X3872" i="1"/>
  <c r="Y3872" i="1" l="1"/>
  <c r="Z3872" i="1" s="1"/>
  <c r="V3876" i="1"/>
  <c r="W3875" i="1"/>
  <c r="X3873" i="1"/>
  <c r="Y3873" i="1" l="1"/>
  <c r="Z3873" i="1" s="1"/>
  <c r="V3877" i="1"/>
  <c r="W3876" i="1"/>
  <c r="X3874" i="1"/>
  <c r="Y3874" i="1" l="1"/>
  <c r="Z3874" i="1" s="1"/>
  <c r="V3878" i="1"/>
  <c r="W3877" i="1"/>
  <c r="X3875" i="1"/>
  <c r="Y3875" i="1" l="1"/>
  <c r="Z3875" i="1" s="1"/>
  <c r="V3879" i="1"/>
  <c r="W3878" i="1"/>
  <c r="X3876" i="1"/>
  <c r="Y3876" i="1" l="1"/>
  <c r="Z3876" i="1" s="1"/>
  <c r="V3880" i="1"/>
  <c r="W3879" i="1"/>
  <c r="X3877" i="1"/>
  <c r="Y3877" i="1" l="1"/>
  <c r="Z3877" i="1" s="1"/>
  <c r="V3881" i="1"/>
  <c r="W3880" i="1"/>
  <c r="X3878" i="1"/>
  <c r="Y3878" i="1" l="1"/>
  <c r="Z3878" i="1" s="1"/>
  <c r="V3882" i="1"/>
  <c r="W3881" i="1"/>
  <c r="X3879" i="1"/>
  <c r="Y3879" i="1" l="1"/>
  <c r="Z3879" i="1" s="1"/>
  <c r="V3883" i="1"/>
  <c r="W3882" i="1"/>
  <c r="X3880" i="1"/>
  <c r="Y3880" i="1" l="1"/>
  <c r="Z3880" i="1" s="1"/>
  <c r="V3884" i="1"/>
  <c r="W3883" i="1"/>
  <c r="X3881" i="1"/>
  <c r="Y3881" i="1" l="1"/>
  <c r="Z3881" i="1" s="1"/>
  <c r="V3885" i="1"/>
  <c r="W3884" i="1"/>
  <c r="X3882" i="1"/>
  <c r="Y3882" i="1" l="1"/>
  <c r="Z3882" i="1" s="1"/>
  <c r="V3886" i="1"/>
  <c r="W3885" i="1"/>
  <c r="X3883" i="1"/>
  <c r="Y3883" i="1" l="1"/>
  <c r="Z3883" i="1" s="1"/>
  <c r="V3887" i="1"/>
  <c r="W3886" i="1"/>
  <c r="X3884" i="1"/>
  <c r="Y3884" i="1" l="1"/>
  <c r="Z3884" i="1" s="1"/>
  <c r="V3888" i="1"/>
  <c r="W3887" i="1"/>
  <c r="X3885" i="1"/>
  <c r="Y3885" i="1" l="1"/>
  <c r="Z3885" i="1" s="1"/>
  <c r="V3889" i="1"/>
  <c r="W3888" i="1"/>
  <c r="X3886" i="1"/>
  <c r="Y3886" i="1" l="1"/>
  <c r="Z3886" i="1" s="1"/>
  <c r="V3890" i="1"/>
  <c r="W3889" i="1"/>
  <c r="X3887" i="1"/>
  <c r="Y3887" i="1" l="1"/>
  <c r="Z3887" i="1" s="1"/>
  <c r="V3891" i="1"/>
  <c r="W3890" i="1"/>
  <c r="X3888" i="1"/>
  <c r="Y3888" i="1" l="1"/>
  <c r="Z3888" i="1" s="1"/>
  <c r="V3892" i="1"/>
  <c r="W3891" i="1"/>
  <c r="X3889" i="1"/>
  <c r="Y3889" i="1" l="1"/>
  <c r="Z3889" i="1" s="1"/>
  <c r="V3893" i="1"/>
  <c r="W3892" i="1"/>
  <c r="X3890" i="1"/>
  <c r="Y3890" i="1" l="1"/>
  <c r="Z3890" i="1" s="1"/>
  <c r="V3894" i="1"/>
  <c r="W3893" i="1"/>
  <c r="X3891" i="1"/>
  <c r="Y3891" i="1" l="1"/>
  <c r="Z3891" i="1" s="1"/>
  <c r="V3895" i="1"/>
  <c r="W3894" i="1"/>
  <c r="X3892" i="1"/>
  <c r="Y3892" i="1" l="1"/>
  <c r="Z3892" i="1" s="1"/>
  <c r="V3896" i="1"/>
  <c r="W3895" i="1"/>
  <c r="X3893" i="1"/>
  <c r="Y3893" i="1" l="1"/>
  <c r="Z3893" i="1" s="1"/>
  <c r="V3897" i="1"/>
  <c r="W3896" i="1"/>
  <c r="X3894" i="1"/>
  <c r="Y3894" i="1" l="1"/>
  <c r="Z3894" i="1" s="1"/>
  <c r="V3898" i="1"/>
  <c r="W3897" i="1"/>
  <c r="X3895" i="1"/>
  <c r="Y3895" i="1" l="1"/>
  <c r="Z3895" i="1" s="1"/>
  <c r="V3899" i="1"/>
  <c r="W3898" i="1"/>
  <c r="X3896" i="1"/>
  <c r="Y3896" i="1" l="1"/>
  <c r="Z3896" i="1" s="1"/>
  <c r="V3900" i="1"/>
  <c r="W3899" i="1"/>
  <c r="X3897" i="1"/>
  <c r="Y3897" i="1" l="1"/>
  <c r="Z3897" i="1" s="1"/>
  <c r="V3901" i="1"/>
  <c r="W3900" i="1"/>
  <c r="X3898" i="1"/>
  <c r="Y3898" i="1" l="1"/>
  <c r="Z3898" i="1" s="1"/>
  <c r="V3902" i="1"/>
  <c r="W3901" i="1"/>
  <c r="X3899" i="1"/>
  <c r="Y3899" i="1" l="1"/>
  <c r="Z3899" i="1" s="1"/>
  <c r="V3903" i="1"/>
  <c r="W3902" i="1"/>
  <c r="X3900" i="1"/>
  <c r="Y3900" i="1" l="1"/>
  <c r="Z3900" i="1" s="1"/>
  <c r="V3904" i="1"/>
  <c r="W3903" i="1"/>
  <c r="X3901" i="1"/>
  <c r="Y3901" i="1" l="1"/>
  <c r="Z3901" i="1" s="1"/>
  <c r="V3905" i="1"/>
  <c r="W3904" i="1"/>
  <c r="X3902" i="1"/>
  <c r="Y3902" i="1" l="1"/>
  <c r="Z3902" i="1" s="1"/>
  <c r="V3906" i="1"/>
  <c r="W3905" i="1"/>
  <c r="X3903" i="1"/>
  <c r="Y3903" i="1" l="1"/>
  <c r="Z3903" i="1" s="1"/>
  <c r="V3907" i="1"/>
  <c r="W3906" i="1"/>
  <c r="X3904" i="1"/>
  <c r="Y3904" i="1" l="1"/>
  <c r="Z3904" i="1" s="1"/>
  <c r="V3908" i="1"/>
  <c r="W3907" i="1"/>
  <c r="X3905" i="1"/>
  <c r="Y3905" i="1" l="1"/>
  <c r="Z3905" i="1" s="1"/>
  <c r="V3909" i="1"/>
  <c r="W3908" i="1"/>
  <c r="X3906" i="1"/>
  <c r="Y3906" i="1" l="1"/>
  <c r="Z3906" i="1" s="1"/>
  <c r="V3910" i="1"/>
  <c r="W3909" i="1"/>
  <c r="X3907" i="1"/>
  <c r="Y3907" i="1" l="1"/>
  <c r="Z3907" i="1" s="1"/>
  <c r="V3911" i="1"/>
  <c r="W3910" i="1"/>
  <c r="X3908" i="1"/>
  <c r="Y3908" i="1" l="1"/>
  <c r="Z3908" i="1" s="1"/>
  <c r="V3912" i="1"/>
  <c r="W3911" i="1"/>
  <c r="X3909" i="1"/>
  <c r="Y3909" i="1" l="1"/>
  <c r="Z3909" i="1" s="1"/>
  <c r="V3913" i="1"/>
  <c r="W3912" i="1"/>
  <c r="X3910" i="1"/>
  <c r="Y3910" i="1" l="1"/>
  <c r="Z3910" i="1" s="1"/>
  <c r="V3914" i="1"/>
  <c r="W3913" i="1"/>
  <c r="X3911" i="1"/>
  <c r="Y3911" i="1" l="1"/>
  <c r="Z3911" i="1" s="1"/>
  <c r="V3915" i="1"/>
  <c r="W3914" i="1"/>
  <c r="X3912" i="1"/>
  <c r="Y3912" i="1" l="1"/>
  <c r="Z3912" i="1" s="1"/>
  <c r="V3916" i="1"/>
  <c r="W3915" i="1"/>
  <c r="X3913" i="1"/>
  <c r="Y3913" i="1" l="1"/>
  <c r="Z3913" i="1" s="1"/>
  <c r="V3917" i="1"/>
  <c r="W3916" i="1"/>
  <c r="X3914" i="1"/>
  <c r="Y3914" i="1" l="1"/>
  <c r="Z3914" i="1" s="1"/>
  <c r="V3918" i="1"/>
  <c r="W3917" i="1"/>
  <c r="X3915" i="1"/>
  <c r="Y3915" i="1" l="1"/>
  <c r="Z3915" i="1" s="1"/>
  <c r="V3919" i="1"/>
  <c r="W3918" i="1"/>
  <c r="X3916" i="1"/>
  <c r="Y3916" i="1" l="1"/>
  <c r="Z3916" i="1" s="1"/>
  <c r="V3920" i="1"/>
  <c r="W3919" i="1"/>
  <c r="X3917" i="1"/>
  <c r="Y3917" i="1" l="1"/>
  <c r="Z3917" i="1" s="1"/>
  <c r="V3921" i="1"/>
  <c r="W3920" i="1"/>
  <c r="X3918" i="1"/>
  <c r="Y3918" i="1" l="1"/>
  <c r="Z3918" i="1" s="1"/>
  <c r="V3922" i="1"/>
  <c r="W3921" i="1"/>
  <c r="X3919" i="1"/>
  <c r="Y3919" i="1" l="1"/>
  <c r="Z3919" i="1" s="1"/>
  <c r="V3923" i="1"/>
  <c r="W3922" i="1"/>
  <c r="X3920" i="1"/>
  <c r="Y3920" i="1" l="1"/>
  <c r="Z3920" i="1" s="1"/>
  <c r="V3924" i="1"/>
  <c r="W3923" i="1"/>
  <c r="X3921" i="1"/>
  <c r="Y3921" i="1" l="1"/>
  <c r="Z3921" i="1" s="1"/>
  <c r="V3925" i="1"/>
  <c r="W3924" i="1"/>
  <c r="X3922" i="1"/>
  <c r="Y3922" i="1" l="1"/>
  <c r="Z3922" i="1" s="1"/>
  <c r="V3926" i="1"/>
  <c r="W3925" i="1"/>
  <c r="X3923" i="1"/>
  <c r="Y3923" i="1" l="1"/>
  <c r="Z3923" i="1" s="1"/>
  <c r="V3927" i="1"/>
  <c r="W3926" i="1"/>
  <c r="X3924" i="1"/>
  <c r="Y3924" i="1" l="1"/>
  <c r="Z3924" i="1" s="1"/>
  <c r="V3928" i="1"/>
  <c r="W3927" i="1"/>
  <c r="X3925" i="1"/>
  <c r="Y3925" i="1" l="1"/>
  <c r="Z3925" i="1" s="1"/>
  <c r="V3929" i="1"/>
  <c r="W3928" i="1"/>
  <c r="X3926" i="1"/>
  <c r="Y3926" i="1" l="1"/>
  <c r="Z3926" i="1" s="1"/>
  <c r="V3930" i="1"/>
  <c r="W3929" i="1"/>
  <c r="X3927" i="1"/>
  <c r="Y3927" i="1" l="1"/>
  <c r="Z3927" i="1" s="1"/>
  <c r="V3931" i="1"/>
  <c r="W3930" i="1"/>
  <c r="X3928" i="1"/>
  <c r="Y3928" i="1" l="1"/>
  <c r="Z3928" i="1" s="1"/>
  <c r="V3932" i="1"/>
  <c r="W3931" i="1"/>
  <c r="X3929" i="1"/>
  <c r="Y3929" i="1" l="1"/>
  <c r="Z3929" i="1" s="1"/>
  <c r="V3933" i="1"/>
  <c r="W3932" i="1"/>
  <c r="X3930" i="1"/>
  <c r="Y3930" i="1" l="1"/>
  <c r="Z3930" i="1" s="1"/>
  <c r="V3934" i="1"/>
  <c r="W3933" i="1"/>
  <c r="X3931" i="1"/>
  <c r="Y3931" i="1" l="1"/>
  <c r="Z3931" i="1" s="1"/>
  <c r="V3935" i="1"/>
  <c r="W3934" i="1"/>
  <c r="X3932" i="1"/>
  <c r="Y3932" i="1" l="1"/>
  <c r="Z3932" i="1" s="1"/>
  <c r="V3936" i="1"/>
  <c r="W3935" i="1"/>
  <c r="X3933" i="1"/>
  <c r="Y3933" i="1" l="1"/>
  <c r="Z3933" i="1" s="1"/>
  <c r="V3937" i="1"/>
  <c r="W3936" i="1"/>
  <c r="X3934" i="1"/>
  <c r="Y3934" i="1" l="1"/>
  <c r="Z3934" i="1" s="1"/>
  <c r="V3938" i="1"/>
  <c r="W3937" i="1"/>
  <c r="X3935" i="1"/>
  <c r="Y3935" i="1" l="1"/>
  <c r="Z3935" i="1" s="1"/>
  <c r="V3939" i="1"/>
  <c r="W3938" i="1"/>
  <c r="X3936" i="1"/>
  <c r="Y3936" i="1" l="1"/>
  <c r="Z3936" i="1" s="1"/>
  <c r="V3940" i="1"/>
  <c r="W3939" i="1"/>
  <c r="X3937" i="1"/>
  <c r="Y3937" i="1" l="1"/>
  <c r="Z3937" i="1" s="1"/>
  <c r="V3941" i="1"/>
  <c r="W3940" i="1"/>
  <c r="X3938" i="1"/>
  <c r="Y3938" i="1" l="1"/>
  <c r="Z3938" i="1" s="1"/>
  <c r="V3942" i="1"/>
  <c r="W3941" i="1"/>
  <c r="X3939" i="1"/>
  <c r="Y3939" i="1" l="1"/>
  <c r="Z3939" i="1" s="1"/>
  <c r="V3943" i="1"/>
  <c r="W3942" i="1"/>
  <c r="X3940" i="1"/>
  <c r="Y3940" i="1" l="1"/>
  <c r="Z3940" i="1" s="1"/>
  <c r="V3944" i="1"/>
  <c r="W3943" i="1"/>
  <c r="X3941" i="1"/>
  <c r="Y3941" i="1" l="1"/>
  <c r="Z3941" i="1" s="1"/>
  <c r="V3945" i="1"/>
  <c r="W3944" i="1"/>
  <c r="X3942" i="1"/>
  <c r="Y3942" i="1" l="1"/>
  <c r="Z3942" i="1" s="1"/>
  <c r="V3946" i="1"/>
  <c r="W3945" i="1"/>
  <c r="X3943" i="1"/>
  <c r="Y3943" i="1" l="1"/>
  <c r="Z3943" i="1" s="1"/>
  <c r="V3947" i="1"/>
  <c r="W3946" i="1"/>
  <c r="X3944" i="1"/>
  <c r="Y3944" i="1" l="1"/>
  <c r="Z3944" i="1" s="1"/>
  <c r="V3948" i="1"/>
  <c r="W3947" i="1"/>
  <c r="X3945" i="1"/>
  <c r="Y3945" i="1" l="1"/>
  <c r="Z3945" i="1" s="1"/>
  <c r="V3949" i="1"/>
  <c r="W3948" i="1"/>
  <c r="X3946" i="1"/>
  <c r="Y3946" i="1" l="1"/>
  <c r="Z3946" i="1" s="1"/>
  <c r="V3950" i="1"/>
  <c r="W3949" i="1"/>
  <c r="X3947" i="1"/>
  <c r="Y3947" i="1" l="1"/>
  <c r="Z3947" i="1" s="1"/>
  <c r="V3951" i="1"/>
  <c r="W3950" i="1"/>
  <c r="X3948" i="1"/>
  <c r="Y3948" i="1" l="1"/>
  <c r="Z3948" i="1" s="1"/>
  <c r="V3952" i="1"/>
  <c r="W3951" i="1"/>
  <c r="X3949" i="1"/>
  <c r="Y3949" i="1" l="1"/>
  <c r="Z3949" i="1" s="1"/>
  <c r="V3953" i="1"/>
  <c r="W3952" i="1"/>
  <c r="X3951" i="1" s="1"/>
  <c r="X3950" i="1"/>
  <c r="Y3951" i="1" l="1"/>
  <c r="Z3951" i="1" s="1"/>
  <c r="V3954" i="1"/>
  <c r="W3953" i="1"/>
  <c r="X3952" i="1" s="1"/>
  <c r="Y3950" i="1"/>
  <c r="Z3950" i="1" s="1"/>
  <c r="Y3952" i="1" l="1"/>
  <c r="Z3952" i="1" s="1"/>
  <c r="V3955" i="1"/>
  <c r="W3954" i="1"/>
  <c r="V3956" i="1" l="1"/>
  <c r="W3955" i="1"/>
  <c r="X3954" i="1" s="1"/>
  <c r="X3953" i="1"/>
  <c r="Y3954" i="1" l="1"/>
  <c r="Z3954" i="1" s="1"/>
  <c r="Y3953" i="1"/>
  <c r="Z3953" i="1" s="1"/>
  <c r="V3957" i="1"/>
  <c r="W3956" i="1"/>
  <c r="V3958" i="1" l="1"/>
  <c r="W3957" i="1"/>
  <c r="X3956" i="1" s="1"/>
  <c r="X3955" i="1"/>
  <c r="Y3955" i="1" l="1"/>
  <c r="Z3955" i="1" s="1"/>
  <c r="Y3956" i="1"/>
  <c r="Z3956" i="1" s="1"/>
  <c r="V3959" i="1"/>
  <c r="W3958" i="1"/>
  <c r="V3960" i="1" l="1"/>
  <c r="W3959" i="1"/>
  <c r="X3957" i="1"/>
  <c r="Y3957" i="1" l="1"/>
  <c r="Z3957" i="1" s="1"/>
  <c r="V3961" i="1"/>
  <c r="W3960" i="1"/>
  <c r="X3958" i="1"/>
  <c r="Y3958" i="1" l="1"/>
  <c r="Z3958" i="1" s="1"/>
  <c r="V3962" i="1"/>
  <c r="W3961" i="1"/>
  <c r="X3959" i="1"/>
  <c r="Y3959" i="1" l="1"/>
  <c r="Z3959" i="1" s="1"/>
  <c r="V3963" i="1"/>
  <c r="W3962" i="1"/>
  <c r="X3960" i="1"/>
  <c r="Y3960" i="1" l="1"/>
  <c r="Z3960" i="1" s="1"/>
  <c r="V3964" i="1"/>
  <c r="W3963" i="1"/>
  <c r="X3961" i="1"/>
  <c r="Y3961" i="1" l="1"/>
  <c r="Z3961" i="1" s="1"/>
  <c r="V3965" i="1"/>
  <c r="W3964" i="1"/>
  <c r="X3962" i="1"/>
  <c r="Y3962" i="1" l="1"/>
  <c r="Z3962" i="1" s="1"/>
  <c r="V3966" i="1"/>
  <c r="W3965" i="1"/>
  <c r="X3963" i="1"/>
  <c r="Y3963" i="1" l="1"/>
  <c r="Z3963" i="1" s="1"/>
  <c r="V3967" i="1"/>
  <c r="W3966" i="1"/>
  <c r="X3964" i="1"/>
  <c r="Y3964" i="1" l="1"/>
  <c r="Z3964" i="1" s="1"/>
  <c r="V3968" i="1"/>
  <c r="W3967" i="1"/>
  <c r="X3965" i="1"/>
  <c r="Y3965" i="1" l="1"/>
  <c r="Z3965" i="1" s="1"/>
  <c r="V3969" i="1"/>
  <c r="W3968" i="1"/>
  <c r="X3966" i="1"/>
  <c r="Y3966" i="1" l="1"/>
  <c r="Z3966" i="1" s="1"/>
  <c r="V3970" i="1"/>
  <c r="W3969" i="1"/>
  <c r="X3967" i="1"/>
  <c r="Y3967" i="1" l="1"/>
  <c r="Z3967" i="1" s="1"/>
  <c r="V3971" i="1"/>
  <c r="W3970" i="1"/>
  <c r="X3968" i="1"/>
  <c r="Y3968" i="1" l="1"/>
  <c r="Z3968" i="1" s="1"/>
  <c r="V3972" i="1"/>
  <c r="W3971" i="1"/>
  <c r="X3969" i="1"/>
  <c r="Y3969" i="1" l="1"/>
  <c r="Z3969" i="1" s="1"/>
  <c r="V3973" i="1"/>
  <c r="W3972" i="1"/>
  <c r="X3970" i="1"/>
  <c r="Y3970" i="1" l="1"/>
  <c r="Z3970" i="1" s="1"/>
  <c r="V3974" i="1"/>
  <c r="W3973" i="1"/>
  <c r="X3971" i="1"/>
  <c r="Y3971" i="1" l="1"/>
  <c r="Z3971" i="1" s="1"/>
  <c r="V3975" i="1"/>
  <c r="W3974" i="1"/>
  <c r="X3972" i="1"/>
  <c r="Y3972" i="1" l="1"/>
  <c r="Z3972" i="1" s="1"/>
  <c r="V3976" i="1"/>
  <c r="W3975" i="1"/>
  <c r="X3973" i="1"/>
  <c r="Y3973" i="1" l="1"/>
  <c r="Z3973" i="1" s="1"/>
  <c r="V3977" i="1"/>
  <c r="W3976" i="1"/>
  <c r="X3974" i="1"/>
  <c r="Y3974" i="1" l="1"/>
  <c r="Z3974" i="1" s="1"/>
  <c r="V3978" i="1"/>
  <c r="W3977" i="1"/>
  <c r="X3975" i="1"/>
  <c r="Y3975" i="1" l="1"/>
  <c r="Z3975" i="1" s="1"/>
  <c r="V3979" i="1"/>
  <c r="W3978" i="1"/>
  <c r="X3976" i="1"/>
  <c r="Y3976" i="1" l="1"/>
  <c r="Z3976" i="1" s="1"/>
  <c r="V3980" i="1"/>
  <c r="W3979" i="1"/>
  <c r="X3977" i="1"/>
  <c r="Y3977" i="1" l="1"/>
  <c r="Z3977" i="1" s="1"/>
  <c r="V3981" i="1"/>
  <c r="W3980" i="1"/>
  <c r="X3978" i="1"/>
  <c r="Y3978" i="1" l="1"/>
  <c r="Z3978" i="1" s="1"/>
  <c r="V3982" i="1"/>
  <c r="W3981" i="1"/>
  <c r="X3979" i="1"/>
  <c r="Y3979" i="1" l="1"/>
  <c r="Z3979" i="1" s="1"/>
  <c r="V3983" i="1"/>
  <c r="W3982" i="1"/>
  <c r="X3980" i="1"/>
  <c r="Y3980" i="1" l="1"/>
  <c r="Z3980" i="1" s="1"/>
  <c r="V3984" i="1"/>
  <c r="W3983" i="1"/>
  <c r="X3981" i="1"/>
  <c r="Y3981" i="1" l="1"/>
  <c r="Z3981" i="1" s="1"/>
  <c r="V3985" i="1"/>
  <c r="W3984" i="1"/>
  <c r="X3982" i="1"/>
  <c r="Y3982" i="1" l="1"/>
  <c r="Z3982" i="1" s="1"/>
  <c r="V3986" i="1"/>
  <c r="W3985" i="1"/>
  <c r="X3983" i="1"/>
  <c r="Y3983" i="1" l="1"/>
  <c r="Z3983" i="1" s="1"/>
  <c r="V3987" i="1"/>
  <c r="W3986" i="1"/>
  <c r="X3984" i="1"/>
  <c r="Y3984" i="1" l="1"/>
  <c r="Z3984" i="1" s="1"/>
  <c r="V3988" i="1"/>
  <c r="W3987" i="1"/>
  <c r="X3985" i="1"/>
  <c r="Y3985" i="1" l="1"/>
  <c r="Z3985" i="1" s="1"/>
  <c r="V3989" i="1"/>
  <c r="W3988" i="1"/>
  <c r="X3986" i="1"/>
  <c r="Y3986" i="1" l="1"/>
  <c r="Z3986" i="1" s="1"/>
  <c r="V3990" i="1"/>
  <c r="W3989" i="1"/>
  <c r="X3987" i="1"/>
  <c r="Y3987" i="1" l="1"/>
  <c r="Z3987" i="1" s="1"/>
  <c r="V3991" i="1"/>
  <c r="W3990" i="1"/>
  <c r="X3988" i="1"/>
  <c r="Y3988" i="1" l="1"/>
  <c r="Z3988" i="1" s="1"/>
  <c r="V3992" i="1"/>
  <c r="W3991" i="1"/>
  <c r="X3989" i="1"/>
  <c r="Y3989" i="1" l="1"/>
  <c r="Z3989" i="1" s="1"/>
  <c r="V3993" i="1"/>
  <c r="W3992" i="1"/>
  <c r="X3990" i="1"/>
  <c r="Y3990" i="1" l="1"/>
  <c r="Z3990" i="1" s="1"/>
  <c r="V3994" i="1"/>
  <c r="W3993" i="1"/>
  <c r="X3991" i="1"/>
  <c r="Y3991" i="1" l="1"/>
  <c r="Z3991" i="1" s="1"/>
  <c r="V3995" i="1"/>
  <c r="W3994" i="1"/>
  <c r="X3992" i="1"/>
  <c r="Y3992" i="1" l="1"/>
  <c r="Z3992" i="1" s="1"/>
  <c r="V3996" i="1"/>
  <c r="W3995" i="1"/>
  <c r="X3993" i="1"/>
  <c r="Y3993" i="1" l="1"/>
  <c r="Z3993" i="1" s="1"/>
  <c r="V3997" i="1"/>
  <c r="W3996" i="1"/>
  <c r="X3994" i="1"/>
  <c r="Y3994" i="1" l="1"/>
  <c r="Z3994" i="1" s="1"/>
  <c r="V3998" i="1"/>
  <c r="W3997" i="1"/>
  <c r="X3995" i="1"/>
  <c r="Y3995" i="1" l="1"/>
  <c r="Z3995" i="1" s="1"/>
  <c r="V3999" i="1"/>
  <c r="W3998" i="1"/>
  <c r="X3996" i="1"/>
  <c r="Y3996" i="1" l="1"/>
  <c r="Z3996" i="1" s="1"/>
  <c r="V4000" i="1"/>
  <c r="W3999" i="1"/>
  <c r="X3997" i="1"/>
  <c r="Y3997" i="1" l="1"/>
  <c r="Z3997" i="1" s="1"/>
  <c r="V4001" i="1"/>
  <c r="W4000" i="1"/>
  <c r="X3998" i="1"/>
  <c r="Y3998" i="1" l="1"/>
  <c r="Z3998" i="1" s="1"/>
  <c r="V4002" i="1"/>
  <c r="W4001" i="1"/>
  <c r="X3999" i="1"/>
  <c r="Y3999" i="1" l="1"/>
  <c r="Z3999" i="1" s="1"/>
  <c r="V4003" i="1"/>
  <c r="W4002" i="1"/>
  <c r="X4000" i="1"/>
  <c r="Y4000" i="1" l="1"/>
  <c r="Z4000" i="1" s="1"/>
  <c r="V4004" i="1"/>
  <c r="W4003" i="1"/>
  <c r="X4001" i="1"/>
  <c r="Y4001" i="1" l="1"/>
  <c r="Z4001" i="1" s="1"/>
  <c r="V4005" i="1"/>
  <c r="W4004" i="1"/>
  <c r="X4002" i="1"/>
  <c r="Y4002" i="1" l="1"/>
  <c r="Z4002" i="1" s="1"/>
  <c r="V4006" i="1"/>
  <c r="W4005" i="1"/>
  <c r="X4003" i="1"/>
  <c r="Y4003" i="1" l="1"/>
  <c r="Z4003" i="1" s="1"/>
  <c r="V4007" i="1"/>
  <c r="W4006" i="1"/>
  <c r="X4004" i="1"/>
  <c r="Y4004" i="1" l="1"/>
  <c r="Z4004" i="1" s="1"/>
  <c r="V4008" i="1"/>
  <c r="W4007" i="1"/>
  <c r="X4005" i="1"/>
  <c r="Y4005" i="1" l="1"/>
  <c r="Z4005" i="1" s="1"/>
  <c r="V4009" i="1"/>
  <c r="W4008" i="1"/>
  <c r="X4006" i="1"/>
  <c r="Y4006" i="1" l="1"/>
  <c r="Z4006" i="1" s="1"/>
  <c r="V4010" i="1"/>
  <c r="W4009" i="1"/>
  <c r="X4007" i="1"/>
  <c r="Y4007" i="1" l="1"/>
  <c r="Z4007" i="1" s="1"/>
  <c r="V4011" i="1"/>
  <c r="W4010" i="1"/>
  <c r="X4008" i="1"/>
  <c r="Y4008" i="1" l="1"/>
  <c r="Z4008" i="1" s="1"/>
  <c r="V4012" i="1"/>
  <c r="W4011" i="1"/>
  <c r="X4009" i="1"/>
  <c r="Y4009" i="1" l="1"/>
  <c r="Z4009" i="1" s="1"/>
  <c r="V4013" i="1"/>
  <c r="W4012" i="1"/>
  <c r="X4010" i="1"/>
  <c r="Y4010" i="1" l="1"/>
  <c r="Z4010" i="1" s="1"/>
  <c r="V4014" i="1"/>
  <c r="W4013" i="1"/>
  <c r="X4011" i="1"/>
  <c r="Y4011" i="1" l="1"/>
  <c r="Z4011" i="1" s="1"/>
  <c r="V4015" i="1"/>
  <c r="W4014" i="1"/>
  <c r="X4012" i="1"/>
  <c r="Y4012" i="1" l="1"/>
  <c r="Z4012" i="1" s="1"/>
  <c r="V4016" i="1"/>
  <c r="W4015" i="1"/>
  <c r="X4013" i="1"/>
  <c r="Y4013" i="1" l="1"/>
  <c r="Z4013" i="1" s="1"/>
  <c r="V4017" i="1"/>
  <c r="W4016" i="1"/>
  <c r="X4014" i="1"/>
  <c r="Y4014" i="1" l="1"/>
  <c r="Z4014" i="1" s="1"/>
  <c r="V4018" i="1"/>
  <c r="W4017" i="1"/>
  <c r="X4015" i="1"/>
  <c r="Y4015" i="1" l="1"/>
  <c r="Z4015" i="1" s="1"/>
  <c r="V4019" i="1"/>
  <c r="W4018" i="1"/>
  <c r="X4016" i="1"/>
  <c r="Y4016" i="1" l="1"/>
  <c r="Z4016" i="1" s="1"/>
  <c r="V4020" i="1"/>
  <c r="W4019" i="1"/>
  <c r="X4017" i="1"/>
  <c r="Y4017" i="1" l="1"/>
  <c r="Z4017" i="1" s="1"/>
  <c r="V4021" i="1"/>
  <c r="W4020" i="1"/>
  <c r="X4018" i="1"/>
  <c r="Y4018" i="1" l="1"/>
  <c r="Z4018" i="1" s="1"/>
  <c r="V4022" i="1"/>
  <c r="W4021" i="1"/>
  <c r="X4019" i="1"/>
  <c r="Y4019" i="1" l="1"/>
  <c r="Z4019" i="1" s="1"/>
  <c r="V4023" i="1"/>
  <c r="W4022" i="1"/>
  <c r="X4020" i="1"/>
  <c r="Y4020" i="1" l="1"/>
  <c r="Z4020" i="1" s="1"/>
  <c r="V4024" i="1"/>
  <c r="W4023" i="1"/>
  <c r="X4021" i="1"/>
  <c r="Y4021" i="1" l="1"/>
  <c r="Z4021" i="1" s="1"/>
  <c r="V4025" i="1"/>
  <c r="W4024" i="1"/>
  <c r="X4022" i="1"/>
  <c r="Y4022" i="1" l="1"/>
  <c r="Z4022" i="1" s="1"/>
  <c r="V4026" i="1"/>
  <c r="W4025" i="1"/>
  <c r="X4023" i="1"/>
  <c r="Y4023" i="1" l="1"/>
  <c r="Z4023" i="1" s="1"/>
  <c r="V4027" i="1"/>
  <c r="W4026" i="1"/>
  <c r="X4024" i="1"/>
  <c r="Y4024" i="1" l="1"/>
  <c r="Z4024" i="1" s="1"/>
  <c r="V4028" i="1"/>
  <c r="W4027" i="1"/>
  <c r="X4025" i="1"/>
  <c r="Y4025" i="1" l="1"/>
  <c r="Z4025" i="1" s="1"/>
  <c r="V4029" i="1"/>
  <c r="W4028" i="1"/>
  <c r="X4026" i="1"/>
  <c r="Y4026" i="1" l="1"/>
  <c r="Z4026" i="1" s="1"/>
  <c r="V4030" i="1"/>
  <c r="W4029" i="1"/>
  <c r="X4027" i="1"/>
  <c r="Y4027" i="1" l="1"/>
  <c r="Z4027" i="1" s="1"/>
  <c r="V4031" i="1"/>
  <c r="W4030" i="1"/>
  <c r="X4028" i="1"/>
  <c r="Y4028" i="1" l="1"/>
  <c r="Z4028" i="1" s="1"/>
  <c r="V4032" i="1"/>
  <c r="W4031" i="1"/>
  <c r="X4029" i="1"/>
  <c r="Y4029" i="1" l="1"/>
  <c r="Z4029" i="1" s="1"/>
  <c r="V4033" i="1"/>
  <c r="W4032" i="1"/>
  <c r="X4030" i="1"/>
  <c r="Y4030" i="1" l="1"/>
  <c r="Z4030" i="1" s="1"/>
  <c r="V4034" i="1"/>
  <c r="W4033" i="1"/>
  <c r="X4031" i="1"/>
  <c r="Y4031" i="1" l="1"/>
  <c r="Z4031" i="1" s="1"/>
  <c r="V4035" i="1"/>
  <c r="W4034" i="1"/>
  <c r="X4032" i="1"/>
  <c r="Y4032" i="1" l="1"/>
  <c r="Z4032" i="1" s="1"/>
  <c r="V4036" i="1"/>
  <c r="W4035" i="1"/>
  <c r="X4033" i="1"/>
  <c r="Y4033" i="1" l="1"/>
  <c r="Z4033" i="1" s="1"/>
  <c r="V4037" i="1"/>
  <c r="W4036" i="1"/>
  <c r="X4034" i="1"/>
  <c r="Y4034" i="1" l="1"/>
  <c r="Z4034" i="1" s="1"/>
  <c r="V4038" i="1"/>
  <c r="W4037" i="1"/>
  <c r="X4035" i="1"/>
  <c r="Y4035" i="1" l="1"/>
  <c r="Z4035" i="1" s="1"/>
  <c r="V4039" i="1"/>
  <c r="W4038" i="1"/>
  <c r="X4036" i="1"/>
  <c r="Y4036" i="1" l="1"/>
  <c r="Z4036" i="1" s="1"/>
  <c r="V4040" i="1"/>
  <c r="W4039" i="1"/>
  <c r="X4037" i="1"/>
  <c r="Y4037" i="1" l="1"/>
  <c r="Z4037" i="1" s="1"/>
  <c r="V4041" i="1"/>
  <c r="W4040" i="1"/>
  <c r="X4038" i="1"/>
  <c r="Y4038" i="1" l="1"/>
  <c r="Z4038" i="1" s="1"/>
  <c r="V4042" i="1"/>
  <c r="W4041" i="1"/>
  <c r="X4039" i="1"/>
  <c r="Y4039" i="1" l="1"/>
  <c r="Z4039" i="1" s="1"/>
  <c r="V4043" i="1"/>
  <c r="W4042" i="1"/>
  <c r="X4040" i="1"/>
  <c r="Y4040" i="1" l="1"/>
  <c r="Z4040" i="1" s="1"/>
  <c r="V4044" i="1"/>
  <c r="W4043" i="1"/>
  <c r="X4041" i="1"/>
  <c r="Y4041" i="1" l="1"/>
  <c r="Z4041" i="1" s="1"/>
  <c r="V4045" i="1"/>
  <c r="W4044" i="1"/>
  <c r="X4042" i="1"/>
  <c r="Y4042" i="1" l="1"/>
  <c r="Z4042" i="1" s="1"/>
  <c r="V4046" i="1"/>
  <c r="W4045" i="1"/>
  <c r="X4043" i="1"/>
  <c r="Y4043" i="1" l="1"/>
  <c r="Z4043" i="1" s="1"/>
  <c r="V4047" i="1"/>
  <c r="W4046" i="1"/>
  <c r="X4044" i="1"/>
  <c r="Y4044" i="1" l="1"/>
  <c r="Z4044" i="1" s="1"/>
  <c r="V4048" i="1"/>
  <c r="W4047" i="1"/>
  <c r="X4045" i="1"/>
  <c r="Y4045" i="1" l="1"/>
  <c r="Z4045" i="1" s="1"/>
  <c r="V4049" i="1"/>
  <c r="W4048" i="1"/>
  <c r="X4046" i="1"/>
  <c r="Y4046" i="1" l="1"/>
  <c r="Z4046" i="1" s="1"/>
  <c r="V4050" i="1"/>
  <c r="W4049" i="1"/>
  <c r="X4047" i="1"/>
  <c r="Y4047" i="1" l="1"/>
  <c r="Z4047" i="1" s="1"/>
  <c r="V4051" i="1"/>
  <c r="W4050" i="1"/>
  <c r="X4048" i="1"/>
  <c r="Y4048" i="1" l="1"/>
  <c r="Z4048" i="1" s="1"/>
  <c r="V4052" i="1"/>
  <c r="W4051" i="1"/>
  <c r="X4049" i="1"/>
  <c r="Y4049" i="1" l="1"/>
  <c r="Z4049" i="1" s="1"/>
  <c r="V4053" i="1"/>
  <c r="W4052" i="1"/>
  <c r="X4050" i="1"/>
  <c r="Y4050" i="1" l="1"/>
  <c r="Z4050" i="1" s="1"/>
  <c r="V4054" i="1"/>
  <c r="W4053" i="1"/>
  <c r="X4051" i="1"/>
  <c r="Y4051" i="1" l="1"/>
  <c r="Z4051" i="1" s="1"/>
  <c r="V4055" i="1"/>
  <c r="W4054" i="1"/>
  <c r="X4052" i="1"/>
  <c r="Y4052" i="1" l="1"/>
  <c r="Z4052" i="1" s="1"/>
  <c r="V4056" i="1"/>
  <c r="W4055" i="1"/>
  <c r="X4053" i="1"/>
  <c r="Y4053" i="1" l="1"/>
  <c r="Z4053" i="1" s="1"/>
  <c r="V4057" i="1"/>
  <c r="W4056" i="1"/>
  <c r="X4054" i="1"/>
  <c r="Y4054" i="1" l="1"/>
  <c r="Z4054" i="1" s="1"/>
  <c r="V4058" i="1"/>
  <c r="W4057" i="1"/>
  <c r="X4055" i="1"/>
  <c r="Y4055" i="1" l="1"/>
  <c r="Z4055" i="1" s="1"/>
  <c r="V4059" i="1"/>
  <c r="W4058" i="1"/>
  <c r="X4056" i="1"/>
  <c r="Y4056" i="1" l="1"/>
  <c r="Z4056" i="1" s="1"/>
  <c r="V4060" i="1"/>
  <c r="W4059" i="1"/>
  <c r="X4057" i="1"/>
  <c r="Y4057" i="1" l="1"/>
  <c r="Z4057" i="1" s="1"/>
  <c r="V4061" i="1"/>
  <c r="W4060" i="1"/>
  <c r="X4058" i="1"/>
  <c r="Y4058" i="1" l="1"/>
  <c r="Z4058" i="1" s="1"/>
  <c r="V4062" i="1"/>
  <c r="W4061" i="1"/>
  <c r="X4059" i="1"/>
  <c r="Y4059" i="1" l="1"/>
  <c r="Z4059" i="1" s="1"/>
  <c r="V4063" i="1"/>
  <c r="W4062" i="1"/>
  <c r="X4060" i="1"/>
  <c r="Y4060" i="1" l="1"/>
  <c r="Z4060" i="1" s="1"/>
  <c r="V4064" i="1"/>
  <c r="W4063" i="1"/>
  <c r="X4061" i="1"/>
  <c r="Y4061" i="1" l="1"/>
  <c r="Z4061" i="1" s="1"/>
  <c r="V4065" i="1"/>
  <c r="W4064" i="1"/>
  <c r="X4062" i="1"/>
  <c r="Y4062" i="1" l="1"/>
  <c r="Z4062" i="1" s="1"/>
  <c r="V4066" i="1"/>
  <c r="W4065" i="1"/>
  <c r="X4063" i="1"/>
  <c r="Y4063" i="1" l="1"/>
  <c r="Z4063" i="1" s="1"/>
  <c r="V4067" i="1"/>
  <c r="W4066" i="1"/>
  <c r="X4064" i="1"/>
  <c r="Y4064" i="1" l="1"/>
  <c r="Z4064" i="1" s="1"/>
  <c r="V4068" i="1"/>
  <c r="W4067" i="1"/>
  <c r="X4065" i="1"/>
  <c r="Y4065" i="1" l="1"/>
  <c r="Z4065" i="1" s="1"/>
  <c r="V4069" i="1"/>
  <c r="W4068" i="1"/>
  <c r="X4066" i="1"/>
  <c r="Y4066" i="1" l="1"/>
  <c r="Z4066" i="1" s="1"/>
  <c r="V4070" i="1"/>
  <c r="W4069" i="1"/>
  <c r="X4067" i="1"/>
  <c r="Y4067" i="1" l="1"/>
  <c r="Z4067" i="1" s="1"/>
  <c r="V4071" i="1"/>
  <c r="W4070" i="1"/>
  <c r="X4068" i="1"/>
  <c r="Y4068" i="1" l="1"/>
  <c r="Z4068" i="1" s="1"/>
  <c r="V4072" i="1"/>
  <c r="W4071" i="1"/>
  <c r="X4069" i="1"/>
  <c r="Y4069" i="1" l="1"/>
  <c r="Z4069" i="1" s="1"/>
  <c r="V4073" i="1"/>
  <c r="W4072" i="1"/>
  <c r="X4070" i="1"/>
  <c r="Y4070" i="1" l="1"/>
  <c r="Z4070" i="1" s="1"/>
  <c r="V4074" i="1"/>
  <c r="W4073" i="1"/>
  <c r="X4071" i="1"/>
  <c r="Y4071" i="1" l="1"/>
  <c r="Z4071" i="1" s="1"/>
  <c r="V4075" i="1"/>
  <c r="W4074" i="1"/>
  <c r="X4072" i="1"/>
  <c r="Y4072" i="1" l="1"/>
  <c r="Z4072" i="1" s="1"/>
  <c r="V4076" i="1"/>
  <c r="W4075" i="1"/>
  <c r="X4073" i="1"/>
  <c r="Y4073" i="1" l="1"/>
  <c r="Z4073" i="1" s="1"/>
  <c r="V4077" i="1"/>
  <c r="W4076" i="1"/>
  <c r="X4074" i="1"/>
  <c r="Y4074" i="1" l="1"/>
  <c r="Z4074" i="1" s="1"/>
  <c r="V4078" i="1"/>
  <c r="W4077" i="1"/>
  <c r="X4075" i="1"/>
  <c r="Y4075" i="1" l="1"/>
  <c r="Z4075" i="1" s="1"/>
  <c r="V4079" i="1"/>
  <c r="W4078" i="1"/>
  <c r="X4076" i="1"/>
  <c r="Y4076" i="1" l="1"/>
  <c r="Z4076" i="1" s="1"/>
  <c r="V4080" i="1"/>
  <c r="W4079" i="1"/>
  <c r="X4077" i="1"/>
  <c r="Y4077" i="1" l="1"/>
  <c r="Z4077" i="1" s="1"/>
  <c r="V4081" i="1"/>
  <c r="W4080" i="1"/>
  <c r="X4078" i="1"/>
  <c r="Y4078" i="1" l="1"/>
  <c r="Z4078" i="1" s="1"/>
  <c r="V4082" i="1"/>
  <c r="W4081" i="1"/>
  <c r="X4079" i="1"/>
  <c r="Y4079" i="1" l="1"/>
  <c r="Z4079" i="1" s="1"/>
  <c r="V4083" i="1"/>
  <c r="W4082" i="1"/>
  <c r="X4080" i="1"/>
  <c r="Y4080" i="1" l="1"/>
  <c r="Z4080" i="1" s="1"/>
  <c r="V4084" i="1"/>
  <c r="W4083" i="1"/>
  <c r="X4081" i="1"/>
  <c r="Y4081" i="1" l="1"/>
  <c r="Z4081" i="1" s="1"/>
  <c r="V4085" i="1"/>
  <c r="W4084" i="1"/>
  <c r="X4082" i="1"/>
  <c r="Y4082" i="1" l="1"/>
  <c r="Z4082" i="1" s="1"/>
  <c r="V4086" i="1"/>
  <c r="W4085" i="1"/>
  <c r="X4083" i="1"/>
  <c r="Y4083" i="1" l="1"/>
  <c r="Z4083" i="1" s="1"/>
  <c r="V4087" i="1"/>
  <c r="W4086" i="1"/>
  <c r="X4084" i="1"/>
  <c r="Y4084" i="1" l="1"/>
  <c r="Z4084" i="1" s="1"/>
  <c r="V4088" i="1"/>
  <c r="W4087" i="1"/>
  <c r="X4085" i="1"/>
  <c r="Y4085" i="1" l="1"/>
  <c r="Z4085" i="1" s="1"/>
  <c r="V4089" i="1"/>
  <c r="W4088" i="1"/>
  <c r="X4086" i="1"/>
  <c r="Y4086" i="1" l="1"/>
  <c r="Z4086" i="1" s="1"/>
  <c r="V4090" i="1"/>
  <c r="W4089" i="1"/>
  <c r="X4087" i="1"/>
  <c r="Y4087" i="1" l="1"/>
  <c r="Z4087" i="1" s="1"/>
  <c r="V4091" i="1"/>
  <c r="W4090" i="1"/>
  <c r="X4088" i="1"/>
  <c r="Y4088" i="1" l="1"/>
  <c r="Z4088" i="1" s="1"/>
  <c r="V4092" i="1"/>
  <c r="W4091" i="1"/>
  <c r="X4089" i="1"/>
  <c r="Y4089" i="1" l="1"/>
  <c r="Z4089" i="1" s="1"/>
  <c r="V4093" i="1"/>
  <c r="W4092" i="1"/>
  <c r="X4090" i="1"/>
  <c r="Y4090" i="1" l="1"/>
  <c r="Z4090" i="1" s="1"/>
  <c r="V4094" i="1"/>
  <c r="W4093" i="1"/>
  <c r="X4091" i="1"/>
  <c r="Y4091" i="1" l="1"/>
  <c r="Z4091" i="1" s="1"/>
  <c r="V4095" i="1"/>
  <c r="W4094" i="1"/>
  <c r="X4092" i="1"/>
  <c r="Y4092" i="1" l="1"/>
  <c r="Z4092" i="1" s="1"/>
  <c r="V4096" i="1"/>
  <c r="W4095" i="1"/>
  <c r="X4093" i="1"/>
  <c r="Y4093" i="1" l="1"/>
  <c r="Z4093" i="1" s="1"/>
  <c r="V4097" i="1"/>
  <c r="W4096" i="1"/>
  <c r="X4094" i="1"/>
  <c r="Y4094" i="1" l="1"/>
  <c r="Z4094" i="1" s="1"/>
  <c r="V4098" i="1"/>
  <c r="W4097" i="1"/>
  <c r="X4095" i="1"/>
  <c r="Y4095" i="1" l="1"/>
  <c r="Z4095" i="1" s="1"/>
  <c r="V4099" i="1"/>
  <c r="W4098" i="1"/>
  <c r="X4096" i="1"/>
  <c r="Y4096" i="1" l="1"/>
  <c r="Z4096" i="1" s="1"/>
  <c r="V4100" i="1"/>
  <c r="W4099" i="1"/>
  <c r="X4097" i="1"/>
  <c r="Y4097" i="1" l="1"/>
  <c r="Z4097" i="1" s="1"/>
  <c r="V4101" i="1"/>
  <c r="W4100" i="1"/>
  <c r="X4098" i="1"/>
  <c r="Y4098" i="1" l="1"/>
  <c r="Z4098" i="1" s="1"/>
  <c r="V4102" i="1"/>
  <c r="W4101" i="1"/>
  <c r="X4099" i="1"/>
  <c r="Y4099" i="1" l="1"/>
  <c r="Z4099" i="1" s="1"/>
  <c r="V4103" i="1"/>
  <c r="W4102" i="1"/>
  <c r="X4100" i="1"/>
  <c r="Y4100" i="1" l="1"/>
  <c r="Z4100" i="1" s="1"/>
  <c r="V4104" i="1"/>
  <c r="W4103" i="1"/>
  <c r="X4101" i="1"/>
  <c r="Y4101" i="1" l="1"/>
  <c r="Z4101" i="1" s="1"/>
  <c r="V4105" i="1"/>
  <c r="W4104" i="1"/>
  <c r="X4102" i="1"/>
  <c r="Y4102" i="1" l="1"/>
  <c r="Z4102" i="1" s="1"/>
  <c r="V4106" i="1"/>
  <c r="W4105" i="1"/>
  <c r="X4103" i="1"/>
  <c r="Y4103" i="1" l="1"/>
  <c r="Z4103" i="1" s="1"/>
  <c r="V4107" i="1"/>
  <c r="W4106" i="1"/>
  <c r="X4104" i="1"/>
  <c r="Y4104" i="1" l="1"/>
  <c r="Z4104" i="1" s="1"/>
  <c r="V4108" i="1"/>
  <c r="W4107" i="1"/>
  <c r="X4105" i="1"/>
  <c r="Y4105" i="1" l="1"/>
  <c r="Z4105" i="1" s="1"/>
  <c r="V4109" i="1"/>
  <c r="W4108" i="1"/>
  <c r="X4106" i="1"/>
  <c r="Y4106" i="1" l="1"/>
  <c r="Z4106" i="1" s="1"/>
  <c r="V4110" i="1"/>
  <c r="W4109" i="1"/>
  <c r="X4107" i="1"/>
  <c r="Y4107" i="1" l="1"/>
  <c r="Z4107" i="1" s="1"/>
  <c r="V4111" i="1"/>
  <c r="W4110" i="1"/>
  <c r="X4108" i="1"/>
  <c r="Y4108" i="1" l="1"/>
  <c r="Z4108" i="1" s="1"/>
  <c r="V4112" i="1"/>
  <c r="W4111" i="1"/>
  <c r="X4109" i="1"/>
  <c r="Y4109" i="1" l="1"/>
  <c r="Z4109" i="1" s="1"/>
  <c r="V4113" i="1"/>
  <c r="W4112" i="1"/>
  <c r="X4110" i="1"/>
  <c r="Y4110" i="1" l="1"/>
  <c r="Z4110" i="1" s="1"/>
  <c r="V4114" i="1"/>
  <c r="W4113" i="1"/>
  <c r="X4111" i="1"/>
  <c r="Y4111" i="1" l="1"/>
  <c r="Z4111" i="1" s="1"/>
  <c r="V4115" i="1"/>
  <c r="W4114" i="1"/>
  <c r="X4112" i="1"/>
  <c r="Y4112" i="1" l="1"/>
  <c r="Z4112" i="1" s="1"/>
  <c r="V4116" i="1"/>
  <c r="W4115" i="1"/>
  <c r="X4113" i="1"/>
  <c r="Y4113" i="1" l="1"/>
  <c r="Z4113" i="1" s="1"/>
  <c r="V4117" i="1"/>
  <c r="W4116" i="1"/>
  <c r="X4114" i="1"/>
  <c r="Y4114" i="1" l="1"/>
  <c r="Z4114" i="1" s="1"/>
  <c r="V4118" i="1"/>
  <c r="W4117" i="1"/>
  <c r="X4115" i="1"/>
  <c r="Y4115" i="1" l="1"/>
  <c r="Z4115" i="1" s="1"/>
  <c r="V4119" i="1"/>
  <c r="W4118" i="1"/>
  <c r="X4116" i="1"/>
  <c r="Y4116" i="1" l="1"/>
  <c r="Z4116" i="1" s="1"/>
  <c r="V4120" i="1"/>
  <c r="W4119" i="1"/>
  <c r="X4117" i="1"/>
  <c r="Y4117" i="1" l="1"/>
  <c r="Z4117" i="1" s="1"/>
  <c r="V4121" i="1"/>
  <c r="W4120" i="1"/>
  <c r="X4118" i="1"/>
  <c r="Y4118" i="1" l="1"/>
  <c r="Z4118" i="1" s="1"/>
  <c r="V4122" i="1"/>
  <c r="W4121" i="1"/>
  <c r="X4119" i="1"/>
  <c r="Y4119" i="1" l="1"/>
  <c r="Z4119" i="1" s="1"/>
  <c r="V4123" i="1"/>
  <c r="W4122" i="1"/>
  <c r="X4120" i="1"/>
  <c r="Y4120" i="1" l="1"/>
  <c r="Z4120" i="1" s="1"/>
  <c r="V4124" i="1"/>
  <c r="W4123" i="1"/>
  <c r="X4121" i="1"/>
  <c r="Y4121" i="1" l="1"/>
  <c r="Z4121" i="1" s="1"/>
  <c r="V4125" i="1"/>
  <c r="W4124" i="1"/>
  <c r="X4122" i="1"/>
  <c r="Y4122" i="1" l="1"/>
  <c r="Z4122" i="1" s="1"/>
  <c r="V4126" i="1"/>
  <c r="W4125" i="1"/>
  <c r="X4123" i="1"/>
  <c r="Y4123" i="1" l="1"/>
  <c r="Z4123" i="1" s="1"/>
  <c r="V4127" i="1"/>
  <c r="W4126" i="1"/>
  <c r="X4124" i="1"/>
  <c r="Y4124" i="1" l="1"/>
  <c r="Z4124" i="1" s="1"/>
  <c r="V4128" i="1"/>
  <c r="W4127" i="1"/>
  <c r="X4125" i="1"/>
  <c r="Y4125" i="1" l="1"/>
  <c r="Z4125" i="1" s="1"/>
  <c r="V4129" i="1"/>
  <c r="W4128" i="1"/>
  <c r="X4126" i="1"/>
  <c r="Y4126" i="1" l="1"/>
  <c r="Z4126" i="1" s="1"/>
  <c r="V4130" i="1"/>
  <c r="W4129" i="1"/>
  <c r="X4127" i="1"/>
  <c r="Y4127" i="1" l="1"/>
  <c r="Z4127" i="1" s="1"/>
  <c r="V4131" i="1"/>
  <c r="W4130" i="1"/>
  <c r="X4128" i="1"/>
  <c r="Y4128" i="1" l="1"/>
  <c r="Z4128" i="1" s="1"/>
  <c r="V4132" i="1"/>
  <c r="W4131" i="1"/>
  <c r="X4129" i="1"/>
  <c r="Y4129" i="1" l="1"/>
  <c r="Z4129" i="1" s="1"/>
  <c r="V4133" i="1"/>
  <c r="W4132" i="1"/>
  <c r="X4130" i="1"/>
  <c r="Y4130" i="1" l="1"/>
  <c r="Z4130" i="1" s="1"/>
  <c r="V4134" i="1"/>
  <c r="W4133" i="1"/>
  <c r="X4131" i="1"/>
  <c r="Y4131" i="1" l="1"/>
  <c r="Z4131" i="1" s="1"/>
  <c r="V4135" i="1"/>
  <c r="W4134" i="1"/>
  <c r="X4132" i="1"/>
  <c r="Y4132" i="1" l="1"/>
  <c r="Z4132" i="1" s="1"/>
  <c r="V4136" i="1"/>
  <c r="W4135" i="1"/>
  <c r="X4133" i="1"/>
  <c r="Y4133" i="1" l="1"/>
  <c r="Z4133" i="1" s="1"/>
  <c r="V4137" i="1"/>
  <c r="W4136" i="1"/>
  <c r="X4134" i="1"/>
  <c r="Y4134" i="1" l="1"/>
  <c r="Z4134" i="1" s="1"/>
  <c r="V4138" i="1"/>
  <c r="W4137" i="1"/>
  <c r="X4135" i="1"/>
  <c r="Y4135" i="1" l="1"/>
  <c r="Z4135" i="1" s="1"/>
  <c r="V4139" i="1"/>
  <c r="W4138" i="1"/>
  <c r="X4136" i="1"/>
  <c r="Y4136" i="1" l="1"/>
  <c r="Z4136" i="1" s="1"/>
  <c r="V4140" i="1"/>
  <c r="W4139" i="1"/>
  <c r="X4137" i="1"/>
  <c r="Y4137" i="1" l="1"/>
  <c r="Z4137" i="1" s="1"/>
  <c r="V4141" i="1"/>
  <c r="W4140" i="1"/>
  <c r="X4138" i="1"/>
  <c r="Y4138" i="1" l="1"/>
  <c r="Z4138" i="1" s="1"/>
  <c r="V4142" i="1"/>
  <c r="W4141" i="1"/>
  <c r="X4139" i="1"/>
  <c r="Y4139" i="1" l="1"/>
  <c r="Z4139" i="1" s="1"/>
  <c r="V4143" i="1"/>
  <c r="W4142" i="1"/>
  <c r="X4140" i="1"/>
  <c r="Y4140" i="1" l="1"/>
  <c r="Z4140" i="1" s="1"/>
  <c r="V4144" i="1"/>
  <c r="W4143" i="1"/>
  <c r="X4141" i="1"/>
  <c r="Y4141" i="1" l="1"/>
  <c r="Z4141" i="1" s="1"/>
  <c r="V4145" i="1"/>
  <c r="W4144" i="1"/>
  <c r="X4142" i="1"/>
  <c r="Y4142" i="1" l="1"/>
  <c r="Z4142" i="1" s="1"/>
  <c r="V4146" i="1"/>
  <c r="W4145" i="1"/>
  <c r="X4143" i="1"/>
  <c r="Y4143" i="1" l="1"/>
  <c r="Z4143" i="1" s="1"/>
  <c r="V4147" i="1"/>
  <c r="W4146" i="1"/>
  <c r="X4144" i="1"/>
  <c r="Y4144" i="1" l="1"/>
  <c r="Z4144" i="1" s="1"/>
  <c r="V4148" i="1"/>
  <c r="W4147" i="1"/>
  <c r="X4145" i="1"/>
  <c r="Y4145" i="1" l="1"/>
  <c r="Z4145" i="1" s="1"/>
  <c r="V4149" i="1"/>
  <c r="W4148" i="1"/>
  <c r="X4146" i="1"/>
  <c r="Y4146" i="1" l="1"/>
  <c r="Z4146" i="1" s="1"/>
  <c r="V4150" i="1"/>
  <c r="W4149" i="1"/>
  <c r="X4147" i="1"/>
  <c r="Y4147" i="1" l="1"/>
  <c r="Z4147" i="1" s="1"/>
  <c r="V4151" i="1"/>
  <c r="W4150" i="1"/>
  <c r="X4148" i="1"/>
  <c r="Y4148" i="1" l="1"/>
  <c r="Z4148" i="1" s="1"/>
  <c r="V4152" i="1"/>
  <c r="W4151" i="1"/>
  <c r="X4149" i="1"/>
  <c r="Y4149" i="1" l="1"/>
  <c r="Z4149" i="1" s="1"/>
  <c r="V4153" i="1"/>
  <c r="W4152" i="1"/>
  <c r="X4150" i="1"/>
  <c r="Y4150" i="1" l="1"/>
  <c r="Z4150" i="1" s="1"/>
  <c r="V4154" i="1"/>
  <c r="W4153" i="1"/>
  <c r="X4151" i="1"/>
  <c r="Y4151" i="1" l="1"/>
  <c r="Z4151" i="1" s="1"/>
  <c r="V4155" i="1"/>
  <c r="W4154" i="1"/>
  <c r="X4152" i="1"/>
  <c r="Y4152" i="1" l="1"/>
  <c r="Z4152" i="1" s="1"/>
  <c r="V4156" i="1"/>
  <c r="W4155" i="1"/>
  <c r="X4153" i="1"/>
  <c r="Y4153" i="1" l="1"/>
  <c r="Z4153" i="1" s="1"/>
  <c r="V4157" i="1"/>
  <c r="W4156" i="1"/>
  <c r="X4154" i="1"/>
  <c r="Y4154" i="1" l="1"/>
  <c r="Z4154" i="1" s="1"/>
  <c r="V4158" i="1"/>
  <c r="W4157" i="1"/>
  <c r="X4155" i="1"/>
  <c r="Y4155" i="1" l="1"/>
  <c r="Z4155" i="1" s="1"/>
  <c r="V4159" i="1"/>
  <c r="W4158" i="1"/>
  <c r="X4156" i="1"/>
  <c r="Y4156" i="1" l="1"/>
  <c r="Z4156" i="1" s="1"/>
  <c r="V4160" i="1"/>
  <c r="W4159" i="1"/>
  <c r="X4157" i="1"/>
  <c r="Y4157" i="1" l="1"/>
  <c r="Z4157" i="1" s="1"/>
  <c r="V4161" i="1"/>
  <c r="W4160" i="1"/>
  <c r="X4158" i="1"/>
  <c r="Y4158" i="1" l="1"/>
  <c r="Z4158" i="1" s="1"/>
  <c r="V4162" i="1"/>
  <c r="W4161" i="1"/>
  <c r="X4159" i="1"/>
  <c r="Y4159" i="1" l="1"/>
  <c r="Z4159" i="1" s="1"/>
  <c r="V4163" i="1"/>
  <c r="W4162" i="1"/>
  <c r="X4160" i="1"/>
  <c r="Y4160" i="1" l="1"/>
  <c r="Z4160" i="1" s="1"/>
  <c r="V4164" i="1"/>
  <c r="W4163" i="1"/>
  <c r="X4161" i="1"/>
  <c r="Y4161" i="1" l="1"/>
  <c r="Z4161" i="1" s="1"/>
  <c r="V4165" i="1"/>
  <c r="W4164" i="1"/>
  <c r="X4162" i="1"/>
  <c r="Y4162" i="1" l="1"/>
  <c r="Z4162" i="1" s="1"/>
  <c r="V4166" i="1"/>
  <c r="W4165" i="1"/>
  <c r="X4163" i="1"/>
  <c r="Y4163" i="1" l="1"/>
  <c r="Z4163" i="1" s="1"/>
  <c r="V4167" i="1"/>
  <c r="W4166" i="1"/>
  <c r="X4164" i="1"/>
  <c r="Y4164" i="1" l="1"/>
  <c r="Z4164" i="1" s="1"/>
  <c r="V4168" i="1"/>
  <c r="W4167" i="1"/>
  <c r="X4165" i="1"/>
  <c r="Y4165" i="1" l="1"/>
  <c r="Z4165" i="1" s="1"/>
  <c r="V4169" i="1"/>
  <c r="W4168" i="1"/>
  <c r="X4166" i="1"/>
  <c r="Y4166" i="1" l="1"/>
  <c r="Z4166" i="1" s="1"/>
  <c r="V4170" i="1"/>
  <c r="W4169" i="1"/>
  <c r="X4167" i="1"/>
  <c r="Y4167" i="1" l="1"/>
  <c r="Z4167" i="1" s="1"/>
  <c r="V4171" i="1"/>
  <c r="W4170" i="1"/>
  <c r="X4168" i="1"/>
  <c r="Y4168" i="1" l="1"/>
  <c r="Z4168" i="1" s="1"/>
  <c r="V4172" i="1"/>
  <c r="W4171" i="1"/>
  <c r="X4169" i="1"/>
  <c r="Y4169" i="1" l="1"/>
  <c r="Z4169" i="1" s="1"/>
  <c r="V4173" i="1"/>
  <c r="W4172" i="1"/>
  <c r="X4170" i="1"/>
  <c r="Y4170" i="1" l="1"/>
  <c r="Z4170" i="1" s="1"/>
  <c r="V4174" i="1"/>
  <c r="W4173" i="1"/>
  <c r="X4171" i="1"/>
  <c r="Y4171" i="1" l="1"/>
  <c r="Z4171" i="1" s="1"/>
  <c r="V4175" i="1"/>
  <c r="W4174" i="1"/>
  <c r="X4172" i="1"/>
  <c r="Y4172" i="1" l="1"/>
  <c r="Z4172" i="1" s="1"/>
  <c r="V4176" i="1"/>
  <c r="W4175" i="1"/>
  <c r="X4173" i="1"/>
  <c r="Y4173" i="1" l="1"/>
  <c r="Z4173" i="1" s="1"/>
  <c r="V4177" i="1"/>
  <c r="W4176" i="1"/>
  <c r="X4174" i="1"/>
  <c r="Y4174" i="1" l="1"/>
  <c r="Z4174" i="1" s="1"/>
  <c r="V4178" i="1"/>
  <c r="W4177" i="1"/>
  <c r="X4175" i="1"/>
  <c r="Y4175" i="1" l="1"/>
  <c r="Z4175" i="1" s="1"/>
  <c r="V4179" i="1"/>
  <c r="W4178" i="1"/>
  <c r="X4176" i="1"/>
  <c r="Y4176" i="1" l="1"/>
  <c r="Z4176" i="1" s="1"/>
  <c r="V4180" i="1"/>
  <c r="W4179" i="1"/>
  <c r="X4177" i="1"/>
  <c r="Y4177" i="1" l="1"/>
  <c r="Z4177" i="1" s="1"/>
  <c r="V4181" i="1"/>
  <c r="W4180" i="1"/>
  <c r="X4178" i="1"/>
  <c r="Y4178" i="1" l="1"/>
  <c r="Z4178" i="1" s="1"/>
  <c r="V4182" i="1"/>
  <c r="W4181" i="1"/>
  <c r="X4179" i="1"/>
  <c r="Y4179" i="1" l="1"/>
  <c r="Z4179" i="1" s="1"/>
  <c r="V4183" i="1"/>
  <c r="W4182" i="1"/>
  <c r="X4180" i="1"/>
  <c r="Y4180" i="1" l="1"/>
  <c r="Z4180" i="1" s="1"/>
  <c r="V4184" i="1"/>
  <c r="W4183" i="1"/>
  <c r="X4181" i="1"/>
  <c r="Y4181" i="1" l="1"/>
  <c r="Z4181" i="1" s="1"/>
  <c r="V4185" i="1"/>
  <c r="W4184" i="1"/>
  <c r="X4182" i="1"/>
  <c r="Y4182" i="1" l="1"/>
  <c r="Z4182" i="1" s="1"/>
  <c r="V4186" i="1"/>
  <c r="W4185" i="1"/>
  <c r="X4183" i="1"/>
  <c r="Y4183" i="1" l="1"/>
  <c r="Z4183" i="1" s="1"/>
  <c r="V4187" i="1"/>
  <c r="W4186" i="1"/>
  <c r="X4184" i="1"/>
  <c r="Y4184" i="1" l="1"/>
  <c r="Z4184" i="1" s="1"/>
  <c r="V4188" i="1"/>
  <c r="W4187" i="1"/>
  <c r="X4185" i="1"/>
  <c r="Y4185" i="1" l="1"/>
  <c r="Z4185" i="1" s="1"/>
  <c r="V4189" i="1"/>
  <c r="W4188" i="1"/>
  <c r="X4186" i="1"/>
  <c r="Y4186" i="1" l="1"/>
  <c r="Z4186" i="1" s="1"/>
  <c r="V4190" i="1"/>
  <c r="W4189" i="1"/>
  <c r="X4187" i="1"/>
  <c r="Y4187" i="1" l="1"/>
  <c r="Z4187" i="1" s="1"/>
  <c r="V4191" i="1"/>
  <c r="W4190" i="1"/>
  <c r="X4188" i="1"/>
  <c r="Y4188" i="1" l="1"/>
  <c r="Z4188" i="1" s="1"/>
  <c r="V4192" i="1"/>
  <c r="W4191" i="1"/>
  <c r="X4189" i="1"/>
  <c r="Y4189" i="1" l="1"/>
  <c r="Z4189" i="1" s="1"/>
  <c r="V4193" i="1"/>
  <c r="W4192" i="1"/>
  <c r="X4190" i="1"/>
  <c r="Y4190" i="1" l="1"/>
  <c r="Z4190" i="1" s="1"/>
  <c r="V4194" i="1"/>
  <c r="W4193" i="1"/>
  <c r="X4191" i="1"/>
  <c r="Y4191" i="1" l="1"/>
  <c r="Z4191" i="1" s="1"/>
  <c r="V4195" i="1"/>
  <c r="W4194" i="1"/>
  <c r="X4192" i="1"/>
  <c r="Y4192" i="1" l="1"/>
  <c r="Z4192" i="1" s="1"/>
  <c r="V4196" i="1"/>
  <c r="W4195" i="1"/>
  <c r="X4193" i="1"/>
  <c r="Y4193" i="1" l="1"/>
  <c r="Z4193" i="1" s="1"/>
  <c r="V4197" i="1"/>
  <c r="W4196" i="1"/>
  <c r="X4194" i="1"/>
  <c r="Y4194" i="1" l="1"/>
  <c r="Z4194" i="1" s="1"/>
  <c r="V4198" i="1"/>
  <c r="W4197" i="1"/>
  <c r="X4195" i="1"/>
  <c r="Y4195" i="1" l="1"/>
  <c r="Z4195" i="1" s="1"/>
  <c r="V4199" i="1"/>
  <c r="W4198" i="1"/>
  <c r="X4196" i="1"/>
  <c r="Y4196" i="1" l="1"/>
  <c r="Z4196" i="1" s="1"/>
  <c r="V4200" i="1"/>
  <c r="W4199" i="1"/>
  <c r="X4197" i="1"/>
  <c r="Y4197" i="1" l="1"/>
  <c r="Z4197" i="1" s="1"/>
  <c r="V4201" i="1"/>
  <c r="W4200" i="1"/>
  <c r="X4198" i="1"/>
  <c r="Y4198" i="1" l="1"/>
  <c r="Z4198" i="1" s="1"/>
  <c r="V4202" i="1"/>
  <c r="W4201" i="1"/>
  <c r="X4199" i="1"/>
  <c r="Y4199" i="1" l="1"/>
  <c r="Z4199" i="1" s="1"/>
  <c r="V4203" i="1"/>
  <c r="W4202" i="1"/>
  <c r="X4200" i="1"/>
  <c r="Y4200" i="1" l="1"/>
  <c r="Z4200" i="1" s="1"/>
  <c r="V4204" i="1"/>
  <c r="W4203" i="1"/>
  <c r="X4201" i="1"/>
  <c r="Y4201" i="1" l="1"/>
  <c r="Z4201" i="1" s="1"/>
  <c r="V4205" i="1"/>
  <c r="W4204" i="1"/>
  <c r="X4202" i="1"/>
  <c r="Y4202" i="1" l="1"/>
  <c r="Z4202" i="1" s="1"/>
  <c r="V4206" i="1"/>
  <c r="W4205" i="1"/>
  <c r="X4203" i="1"/>
  <c r="Y4203" i="1" l="1"/>
  <c r="Z4203" i="1" s="1"/>
  <c r="V4207" i="1"/>
  <c r="W4206" i="1"/>
  <c r="X4204" i="1"/>
  <c r="Y4204" i="1" l="1"/>
  <c r="Z4204" i="1" s="1"/>
  <c r="V4208" i="1"/>
  <c r="W4207" i="1"/>
  <c r="X4205" i="1"/>
  <c r="Y4205" i="1" l="1"/>
  <c r="Z4205" i="1" s="1"/>
  <c r="V4209" i="1"/>
  <c r="W4208" i="1"/>
  <c r="X4206" i="1"/>
  <c r="Y4206" i="1" l="1"/>
  <c r="Z4206" i="1" s="1"/>
  <c r="V4210" i="1"/>
  <c r="W4209" i="1"/>
  <c r="X4207" i="1"/>
  <c r="Y4207" i="1" l="1"/>
  <c r="Z4207" i="1" s="1"/>
  <c r="V4211" i="1"/>
  <c r="W4210" i="1"/>
  <c r="X4208" i="1"/>
  <c r="Y4208" i="1" l="1"/>
  <c r="Z4208" i="1" s="1"/>
  <c r="V4212" i="1"/>
  <c r="W4211" i="1"/>
  <c r="X4209" i="1"/>
  <c r="Y4209" i="1" l="1"/>
  <c r="Z4209" i="1" s="1"/>
  <c r="V4213" i="1"/>
  <c r="W4212" i="1"/>
  <c r="X4210" i="1"/>
  <c r="Y4210" i="1" l="1"/>
  <c r="Z4210" i="1" s="1"/>
  <c r="V4214" i="1"/>
  <c r="W4213" i="1"/>
  <c r="X4211" i="1"/>
  <c r="Y4211" i="1" l="1"/>
  <c r="Z4211" i="1" s="1"/>
  <c r="V4215" i="1"/>
  <c r="W4214" i="1"/>
  <c r="X4212" i="1"/>
  <c r="Y4212" i="1" l="1"/>
  <c r="Z4212" i="1" s="1"/>
  <c r="V4216" i="1"/>
  <c r="W4215" i="1"/>
  <c r="X4213" i="1"/>
  <c r="Y4213" i="1" l="1"/>
  <c r="Z4213" i="1" s="1"/>
  <c r="V4217" i="1"/>
  <c r="W4216" i="1"/>
  <c r="X4214" i="1"/>
  <c r="Y4214" i="1" l="1"/>
  <c r="Z4214" i="1" s="1"/>
  <c r="V4218" i="1"/>
  <c r="W4217" i="1"/>
  <c r="X4215" i="1"/>
  <c r="Y4215" i="1" l="1"/>
  <c r="Z4215" i="1" s="1"/>
  <c r="V4219" i="1"/>
  <c r="W4218" i="1"/>
  <c r="X4216" i="1"/>
  <c r="Y4216" i="1" l="1"/>
  <c r="Z4216" i="1" s="1"/>
  <c r="V4220" i="1"/>
  <c r="W4219" i="1"/>
  <c r="X4217" i="1"/>
  <c r="Y4217" i="1" l="1"/>
  <c r="Z4217" i="1" s="1"/>
  <c r="V4221" i="1"/>
  <c r="W4220" i="1"/>
  <c r="X4218" i="1"/>
  <c r="Y4218" i="1" l="1"/>
  <c r="Z4218" i="1" s="1"/>
  <c r="V4222" i="1"/>
  <c r="W4221" i="1"/>
  <c r="X4219" i="1"/>
  <c r="Y4219" i="1" l="1"/>
  <c r="Z4219" i="1" s="1"/>
  <c r="V4223" i="1"/>
  <c r="W4222" i="1"/>
  <c r="X4220" i="1"/>
  <c r="Y4220" i="1" l="1"/>
  <c r="Z4220" i="1" s="1"/>
  <c r="V4224" i="1"/>
  <c r="W4223" i="1"/>
  <c r="X4221" i="1"/>
  <c r="Y4221" i="1" l="1"/>
  <c r="Z4221" i="1" s="1"/>
  <c r="V4225" i="1"/>
  <c r="W4224" i="1"/>
  <c r="X4222" i="1"/>
  <c r="Y4222" i="1" l="1"/>
  <c r="Z4222" i="1" s="1"/>
  <c r="V4226" i="1"/>
  <c r="W4225" i="1"/>
  <c r="X4223" i="1"/>
  <c r="Y4223" i="1" l="1"/>
  <c r="Z4223" i="1" s="1"/>
  <c r="V4227" i="1"/>
  <c r="W4226" i="1"/>
  <c r="X4224" i="1"/>
  <c r="Y4224" i="1" l="1"/>
  <c r="Z4224" i="1" s="1"/>
  <c r="V4228" i="1"/>
  <c r="W4227" i="1"/>
  <c r="X4225" i="1"/>
  <c r="Y4225" i="1" l="1"/>
  <c r="Z4225" i="1" s="1"/>
  <c r="V4229" i="1"/>
  <c r="W4228" i="1"/>
  <c r="X4226" i="1"/>
  <c r="Y4226" i="1" l="1"/>
  <c r="Z4226" i="1" s="1"/>
  <c r="V4230" i="1"/>
  <c r="W4229" i="1"/>
  <c r="X4227" i="1"/>
  <c r="Y4227" i="1" l="1"/>
  <c r="Z4227" i="1" s="1"/>
  <c r="V4231" i="1"/>
  <c r="W4230" i="1"/>
  <c r="X4228" i="1"/>
  <c r="Y4228" i="1" l="1"/>
  <c r="Z4228" i="1" s="1"/>
  <c r="V4232" i="1"/>
  <c r="W4231" i="1"/>
  <c r="X4229" i="1"/>
  <c r="Y4229" i="1" l="1"/>
  <c r="Z4229" i="1" s="1"/>
  <c r="V4233" i="1"/>
  <c r="W4232" i="1"/>
  <c r="X4230" i="1"/>
  <c r="Y4230" i="1" l="1"/>
  <c r="Z4230" i="1" s="1"/>
  <c r="V4234" i="1"/>
  <c r="W4233" i="1"/>
  <c r="X4231" i="1"/>
  <c r="Y4231" i="1" l="1"/>
  <c r="Z4231" i="1" s="1"/>
  <c r="V4235" i="1"/>
  <c r="W4234" i="1"/>
  <c r="X4232" i="1"/>
  <c r="Y4232" i="1" l="1"/>
  <c r="Z4232" i="1" s="1"/>
  <c r="V4236" i="1"/>
  <c r="W4235" i="1"/>
  <c r="X4233" i="1"/>
  <c r="Y4233" i="1" l="1"/>
  <c r="Z4233" i="1" s="1"/>
  <c r="V4237" i="1"/>
  <c r="W4236" i="1"/>
  <c r="X4234" i="1"/>
  <c r="Y4234" i="1" l="1"/>
  <c r="Z4234" i="1" s="1"/>
  <c r="V4238" i="1"/>
  <c r="W4237" i="1"/>
  <c r="X4235" i="1"/>
  <c r="Y4235" i="1" l="1"/>
  <c r="Z4235" i="1" s="1"/>
  <c r="V4239" i="1"/>
  <c r="W4238" i="1"/>
  <c r="X4236" i="1"/>
  <c r="Y4236" i="1" l="1"/>
  <c r="Z4236" i="1" s="1"/>
  <c r="V4240" i="1"/>
  <c r="W4239" i="1"/>
  <c r="X4237" i="1"/>
  <c r="Y4237" i="1" l="1"/>
  <c r="Z4237" i="1" s="1"/>
  <c r="V4241" i="1"/>
  <c r="W4240" i="1"/>
  <c r="X4238" i="1"/>
  <c r="Y4238" i="1" l="1"/>
  <c r="Z4238" i="1" s="1"/>
  <c r="V4242" i="1"/>
  <c r="W4241" i="1"/>
  <c r="X4239" i="1"/>
  <c r="Y4239" i="1" l="1"/>
  <c r="Z4239" i="1" s="1"/>
  <c r="V4243" i="1"/>
  <c r="W4242" i="1"/>
  <c r="X4240" i="1"/>
  <c r="Y4240" i="1" l="1"/>
  <c r="Z4240" i="1" s="1"/>
  <c r="V4244" i="1"/>
  <c r="W4243" i="1"/>
  <c r="X4241" i="1"/>
  <c r="Y4241" i="1" l="1"/>
  <c r="Z4241" i="1" s="1"/>
  <c r="V4245" i="1"/>
  <c r="W4244" i="1"/>
  <c r="X4242" i="1"/>
  <c r="Y4242" i="1" l="1"/>
  <c r="Z4242" i="1" s="1"/>
  <c r="V4246" i="1"/>
  <c r="W4245" i="1"/>
  <c r="X4243" i="1"/>
  <c r="Y4243" i="1" l="1"/>
  <c r="Z4243" i="1" s="1"/>
  <c r="V4247" i="1"/>
  <c r="W4246" i="1"/>
  <c r="X4244" i="1"/>
  <c r="Y4244" i="1" l="1"/>
  <c r="Z4244" i="1" s="1"/>
  <c r="V4248" i="1"/>
  <c r="W4247" i="1"/>
  <c r="X4245" i="1"/>
  <c r="Y4245" i="1" l="1"/>
  <c r="Z4245" i="1" s="1"/>
  <c r="V4249" i="1"/>
  <c r="W4248" i="1"/>
  <c r="X4246" i="1"/>
  <c r="Y4246" i="1" l="1"/>
  <c r="Z4246" i="1" s="1"/>
  <c r="V4250" i="1"/>
  <c r="W4249" i="1"/>
  <c r="X4247" i="1"/>
  <c r="Y4247" i="1" l="1"/>
  <c r="Z4247" i="1" s="1"/>
  <c r="V4251" i="1"/>
  <c r="W4250" i="1"/>
  <c r="X4248" i="1"/>
  <c r="Y4248" i="1" l="1"/>
  <c r="Z4248" i="1" s="1"/>
  <c r="V4252" i="1"/>
  <c r="W4251" i="1"/>
  <c r="X4249" i="1"/>
  <c r="Y4249" i="1" l="1"/>
  <c r="Z4249" i="1" s="1"/>
  <c r="V4253" i="1"/>
  <c r="W4252" i="1"/>
  <c r="X4250" i="1"/>
  <c r="Y4250" i="1" l="1"/>
  <c r="Z4250" i="1" s="1"/>
  <c r="V4254" i="1"/>
  <c r="W4253" i="1"/>
  <c r="X4251" i="1"/>
  <c r="Y4251" i="1" l="1"/>
  <c r="Z4251" i="1" s="1"/>
  <c r="V4255" i="1"/>
  <c r="W4254" i="1"/>
  <c r="X4252" i="1"/>
  <c r="Y4252" i="1" l="1"/>
  <c r="Z4252" i="1" s="1"/>
  <c r="V4256" i="1"/>
  <c r="W4255" i="1"/>
  <c r="X4253" i="1"/>
  <c r="Y4253" i="1" l="1"/>
  <c r="Z4253" i="1" s="1"/>
  <c r="V4257" i="1"/>
  <c r="W4256" i="1"/>
  <c r="X4254" i="1"/>
  <c r="Y4254" i="1" l="1"/>
  <c r="Z4254" i="1" s="1"/>
  <c r="V4258" i="1"/>
  <c r="W4257" i="1"/>
  <c r="X4255" i="1"/>
  <c r="Y4255" i="1" l="1"/>
  <c r="Z4255" i="1" s="1"/>
  <c r="V4259" i="1"/>
  <c r="W4258" i="1"/>
  <c r="X4256" i="1"/>
  <c r="Y4256" i="1" l="1"/>
  <c r="Z4256" i="1" s="1"/>
  <c r="V4260" i="1"/>
  <c r="W4259" i="1"/>
  <c r="X4257" i="1"/>
  <c r="Y4257" i="1" l="1"/>
  <c r="Z4257" i="1" s="1"/>
  <c r="V4261" i="1"/>
  <c r="W4260" i="1"/>
  <c r="X4258" i="1"/>
  <c r="Y4258" i="1" l="1"/>
  <c r="Z4258" i="1" s="1"/>
  <c r="V4262" i="1"/>
  <c r="W4261" i="1"/>
  <c r="X4259" i="1"/>
  <c r="Y4259" i="1" l="1"/>
  <c r="Z4259" i="1" s="1"/>
  <c r="V4263" i="1"/>
  <c r="W4262" i="1"/>
  <c r="X4260" i="1"/>
  <c r="Y4260" i="1" l="1"/>
  <c r="Z4260" i="1" s="1"/>
  <c r="V4264" i="1"/>
  <c r="W4263" i="1"/>
  <c r="X4261" i="1"/>
  <c r="Y4261" i="1" l="1"/>
  <c r="Z4261" i="1" s="1"/>
  <c r="V4265" i="1"/>
  <c r="W4264" i="1"/>
  <c r="X4262" i="1"/>
  <c r="Y4262" i="1" l="1"/>
  <c r="Z4262" i="1" s="1"/>
  <c r="V4266" i="1"/>
  <c r="W4265" i="1"/>
  <c r="X4263" i="1"/>
  <c r="Y4263" i="1" l="1"/>
  <c r="Z4263" i="1" s="1"/>
  <c r="V4267" i="1"/>
  <c r="W4266" i="1"/>
  <c r="X4264" i="1"/>
  <c r="Y4264" i="1" l="1"/>
  <c r="Z4264" i="1" s="1"/>
  <c r="V4268" i="1"/>
  <c r="W4267" i="1"/>
  <c r="X4265" i="1"/>
  <c r="Y4265" i="1" l="1"/>
  <c r="Z4265" i="1" s="1"/>
  <c r="V4269" i="1"/>
  <c r="W4268" i="1"/>
  <c r="X4266" i="1"/>
  <c r="Y4266" i="1" l="1"/>
  <c r="Z4266" i="1" s="1"/>
  <c r="V4270" i="1"/>
  <c r="W4269" i="1"/>
  <c r="X4267" i="1"/>
  <c r="Y4267" i="1" l="1"/>
  <c r="Z4267" i="1" s="1"/>
  <c r="V4271" i="1"/>
  <c r="W4270" i="1"/>
  <c r="X4268" i="1"/>
  <c r="Y4268" i="1" l="1"/>
  <c r="Z4268" i="1" s="1"/>
  <c r="V4272" i="1"/>
  <c r="W4271" i="1"/>
  <c r="X4269" i="1"/>
  <c r="Y4269" i="1" l="1"/>
  <c r="Z4269" i="1" s="1"/>
  <c r="V4273" i="1"/>
  <c r="W4272" i="1"/>
  <c r="X4270" i="1"/>
  <c r="Y4270" i="1" l="1"/>
  <c r="Z4270" i="1" s="1"/>
  <c r="V4274" i="1"/>
  <c r="W4273" i="1"/>
  <c r="X4271" i="1"/>
  <c r="V4275" i="1" l="1"/>
  <c r="W4274" i="1"/>
  <c r="X4272" i="1"/>
  <c r="Y4271" i="1"/>
  <c r="Z4271" i="1" s="1"/>
  <c r="Y4272" i="1" l="1"/>
  <c r="Z4272" i="1" s="1"/>
  <c r="V4276" i="1"/>
  <c r="W4275" i="1"/>
  <c r="X4273" i="1"/>
  <c r="Y4273" i="1" l="1"/>
  <c r="Z4273" i="1" s="1"/>
  <c r="V4277" i="1"/>
  <c r="W4276" i="1"/>
  <c r="X4274" i="1"/>
  <c r="Y4274" i="1" l="1"/>
  <c r="Z4274" i="1" s="1"/>
  <c r="V4278" i="1"/>
  <c r="W4277" i="1"/>
  <c r="X4275" i="1"/>
  <c r="Y4275" i="1" l="1"/>
  <c r="Z4275" i="1" s="1"/>
  <c r="V4279" i="1"/>
  <c r="W4278" i="1"/>
  <c r="X4276" i="1"/>
  <c r="Y4276" i="1" l="1"/>
  <c r="Z4276" i="1" s="1"/>
  <c r="V4280" i="1"/>
  <c r="W4279" i="1"/>
  <c r="X4277" i="1"/>
  <c r="Y4277" i="1" l="1"/>
  <c r="Z4277" i="1" s="1"/>
  <c r="V4281" i="1"/>
  <c r="W4280" i="1"/>
  <c r="X4278" i="1"/>
  <c r="Y4278" i="1" l="1"/>
  <c r="Z4278" i="1" s="1"/>
  <c r="V4282" i="1"/>
  <c r="W4281" i="1"/>
  <c r="X4279" i="1"/>
  <c r="Y4279" i="1" l="1"/>
  <c r="Z4279" i="1" s="1"/>
  <c r="V4283" i="1"/>
  <c r="W4282" i="1"/>
  <c r="X4280" i="1"/>
  <c r="Y4280" i="1" l="1"/>
  <c r="Z4280" i="1" s="1"/>
  <c r="V4284" i="1"/>
  <c r="W4283" i="1"/>
  <c r="X4281" i="1"/>
  <c r="Y4281" i="1" l="1"/>
  <c r="Z4281" i="1" s="1"/>
  <c r="V4285" i="1"/>
  <c r="W4284" i="1"/>
  <c r="X4282" i="1"/>
  <c r="Y4282" i="1" l="1"/>
  <c r="Z4282" i="1" s="1"/>
  <c r="V4286" i="1"/>
  <c r="W4285" i="1"/>
  <c r="X4283" i="1"/>
  <c r="Y4283" i="1" l="1"/>
  <c r="Z4283" i="1" s="1"/>
  <c r="V4287" i="1"/>
  <c r="W4286" i="1"/>
  <c r="X4284" i="1"/>
  <c r="Y4284" i="1" l="1"/>
  <c r="Z4284" i="1" s="1"/>
  <c r="V4288" i="1"/>
  <c r="W4287" i="1"/>
  <c r="X4285" i="1"/>
  <c r="Y4285" i="1" l="1"/>
  <c r="Z4285" i="1" s="1"/>
  <c r="V4289" i="1"/>
  <c r="W4288" i="1"/>
  <c r="X4286" i="1"/>
  <c r="Y4286" i="1" l="1"/>
  <c r="Z4286" i="1" s="1"/>
  <c r="V4290" i="1"/>
  <c r="W4289" i="1"/>
  <c r="X4287" i="1"/>
  <c r="Y4287" i="1" l="1"/>
  <c r="Z4287" i="1" s="1"/>
  <c r="V4291" i="1"/>
  <c r="W4290" i="1"/>
  <c r="X4288" i="1"/>
  <c r="Y4288" i="1" l="1"/>
  <c r="Z4288" i="1" s="1"/>
  <c r="V4292" i="1"/>
  <c r="W4291" i="1"/>
  <c r="X4289" i="1"/>
  <c r="Y4289" i="1" l="1"/>
  <c r="Z4289" i="1" s="1"/>
  <c r="V4293" i="1"/>
  <c r="W4292" i="1"/>
  <c r="X4290" i="1"/>
  <c r="Y4290" i="1" l="1"/>
  <c r="Z4290" i="1" s="1"/>
  <c r="V4294" i="1"/>
  <c r="W4293" i="1"/>
  <c r="X4291" i="1"/>
  <c r="Y4291" i="1" l="1"/>
  <c r="Z4291" i="1" s="1"/>
  <c r="V4295" i="1"/>
  <c r="W4294" i="1"/>
  <c r="X4292" i="1"/>
  <c r="Y4292" i="1" l="1"/>
  <c r="Z4292" i="1" s="1"/>
  <c r="V4296" i="1"/>
  <c r="W4295" i="1"/>
  <c r="X4293" i="1"/>
  <c r="Y4293" i="1" l="1"/>
  <c r="Z4293" i="1" s="1"/>
  <c r="V4297" i="1"/>
  <c r="W4296" i="1"/>
  <c r="X4294" i="1"/>
  <c r="Y4294" i="1" l="1"/>
  <c r="Z4294" i="1" s="1"/>
  <c r="V4298" i="1"/>
  <c r="W4297" i="1"/>
  <c r="X4295" i="1"/>
  <c r="Y4295" i="1" l="1"/>
  <c r="Z4295" i="1" s="1"/>
  <c r="V4299" i="1"/>
  <c r="W4298" i="1"/>
  <c r="X4296" i="1"/>
  <c r="Y4296" i="1" l="1"/>
  <c r="Z4296" i="1" s="1"/>
  <c r="V4300" i="1"/>
  <c r="W4299" i="1"/>
  <c r="X4297" i="1"/>
  <c r="Y4297" i="1" l="1"/>
  <c r="Z4297" i="1" s="1"/>
  <c r="V4301" i="1"/>
  <c r="W4300" i="1"/>
  <c r="X4298" i="1"/>
  <c r="Y4298" i="1" l="1"/>
  <c r="Z4298" i="1" s="1"/>
  <c r="V4302" i="1"/>
  <c r="W4301" i="1"/>
  <c r="X4299" i="1"/>
  <c r="Y4299" i="1" l="1"/>
  <c r="Z4299" i="1" s="1"/>
  <c r="V4303" i="1"/>
  <c r="W4302" i="1"/>
  <c r="X4300" i="1"/>
  <c r="Y4300" i="1" l="1"/>
  <c r="Z4300" i="1" s="1"/>
  <c r="V4304" i="1"/>
  <c r="W4303" i="1"/>
  <c r="X4301" i="1"/>
  <c r="Y4301" i="1" l="1"/>
  <c r="Z4301" i="1" s="1"/>
  <c r="V4305" i="1"/>
  <c r="W4304" i="1"/>
  <c r="X4302" i="1"/>
  <c r="Y4302" i="1" l="1"/>
  <c r="Z4302" i="1" s="1"/>
  <c r="V4306" i="1"/>
  <c r="W4305" i="1"/>
  <c r="X4303" i="1"/>
  <c r="Y4303" i="1" l="1"/>
  <c r="Z4303" i="1" s="1"/>
  <c r="V4307" i="1"/>
  <c r="W4306" i="1"/>
  <c r="X4304" i="1"/>
  <c r="Y4304" i="1" l="1"/>
  <c r="Z4304" i="1" s="1"/>
  <c r="V4308" i="1"/>
  <c r="W4307" i="1"/>
  <c r="X4305" i="1"/>
  <c r="Y4305" i="1" l="1"/>
  <c r="Z4305" i="1" s="1"/>
  <c r="V4309" i="1"/>
  <c r="W4308" i="1"/>
  <c r="X4306" i="1"/>
  <c r="Y4306" i="1" l="1"/>
  <c r="Z4306" i="1" s="1"/>
  <c r="V4310" i="1"/>
  <c r="W4309" i="1"/>
  <c r="X4307" i="1"/>
  <c r="Y4307" i="1" l="1"/>
  <c r="Z4307" i="1" s="1"/>
  <c r="V4311" i="1"/>
  <c r="W4310" i="1"/>
  <c r="X4308" i="1"/>
  <c r="Y4308" i="1" l="1"/>
  <c r="Z4308" i="1" s="1"/>
  <c r="V4312" i="1"/>
  <c r="W4311" i="1"/>
  <c r="X4309" i="1"/>
  <c r="Y4309" i="1" l="1"/>
  <c r="Z4309" i="1" s="1"/>
  <c r="V4313" i="1"/>
  <c r="W4312" i="1"/>
  <c r="X4310" i="1"/>
  <c r="Y4310" i="1" l="1"/>
  <c r="Z4310" i="1" s="1"/>
  <c r="V4314" i="1"/>
  <c r="W4313" i="1"/>
  <c r="X4311" i="1"/>
  <c r="Y4311" i="1" l="1"/>
  <c r="Z4311" i="1" s="1"/>
  <c r="V4315" i="1"/>
  <c r="W4314" i="1"/>
  <c r="X4312" i="1"/>
  <c r="Y4312" i="1" l="1"/>
  <c r="Z4312" i="1" s="1"/>
  <c r="V4316" i="1"/>
  <c r="W4315" i="1"/>
  <c r="X4313" i="1"/>
  <c r="Y4313" i="1" l="1"/>
  <c r="Z4313" i="1" s="1"/>
  <c r="V4317" i="1"/>
  <c r="W4316" i="1"/>
  <c r="X4314" i="1"/>
  <c r="Y4314" i="1" l="1"/>
  <c r="Z4314" i="1" s="1"/>
  <c r="V4318" i="1"/>
  <c r="W4317" i="1"/>
  <c r="X4315" i="1"/>
  <c r="Y4315" i="1" l="1"/>
  <c r="Z4315" i="1" s="1"/>
  <c r="V4319" i="1"/>
  <c r="W4318" i="1"/>
  <c r="X4316" i="1"/>
  <c r="Y4316" i="1" l="1"/>
  <c r="Z4316" i="1" s="1"/>
  <c r="V4320" i="1"/>
  <c r="W4319" i="1"/>
  <c r="X4318" i="1" s="1"/>
  <c r="X4317" i="1"/>
  <c r="Y4318" i="1" l="1"/>
  <c r="Z4318" i="1" s="1"/>
  <c r="V4321" i="1"/>
  <c r="W4320" i="1"/>
  <c r="X4319" i="1" s="1"/>
  <c r="Y4317" i="1"/>
  <c r="Z4317" i="1" s="1"/>
  <c r="Y4319" i="1" l="1"/>
  <c r="Z4319" i="1" s="1"/>
  <c r="V4322" i="1"/>
  <c r="W4321" i="1"/>
  <c r="V4323" i="1" l="1"/>
  <c r="W4322" i="1"/>
  <c r="X4320" i="1"/>
  <c r="Y4320" i="1" l="1"/>
  <c r="Z4320" i="1" s="1"/>
  <c r="V4324" i="1"/>
  <c r="W4323" i="1"/>
  <c r="X4321" i="1"/>
  <c r="Y4321" i="1" l="1"/>
  <c r="Z4321" i="1" s="1"/>
  <c r="V4325" i="1"/>
  <c r="W4324" i="1"/>
  <c r="X4322" i="1"/>
  <c r="Y4322" i="1" l="1"/>
  <c r="Z4322" i="1" s="1"/>
  <c r="V4326" i="1"/>
  <c r="W4325" i="1"/>
  <c r="X4323" i="1"/>
  <c r="Y4323" i="1" l="1"/>
  <c r="Z4323" i="1" s="1"/>
  <c r="V4327" i="1"/>
  <c r="W4326" i="1"/>
  <c r="X4324" i="1"/>
  <c r="Y4324" i="1" l="1"/>
  <c r="Z4324" i="1" s="1"/>
  <c r="V4328" i="1"/>
  <c r="W4327" i="1"/>
  <c r="X4325" i="1"/>
  <c r="Y4325" i="1" l="1"/>
  <c r="Z4325" i="1" s="1"/>
  <c r="V4329" i="1"/>
  <c r="W4328" i="1"/>
  <c r="X4326" i="1"/>
  <c r="Y4326" i="1" l="1"/>
  <c r="Z4326" i="1" s="1"/>
  <c r="V4330" i="1"/>
  <c r="W4329" i="1"/>
  <c r="X4327" i="1"/>
  <c r="Y4327" i="1" l="1"/>
  <c r="Z4327" i="1" s="1"/>
  <c r="V4331" i="1"/>
  <c r="W4330" i="1"/>
  <c r="X4328" i="1"/>
  <c r="Y4328" i="1" l="1"/>
  <c r="Z4328" i="1" s="1"/>
  <c r="V4332" i="1"/>
  <c r="W4331" i="1"/>
  <c r="X4329" i="1"/>
  <c r="Y4329" i="1" l="1"/>
  <c r="Z4329" i="1" s="1"/>
  <c r="V4333" i="1"/>
  <c r="W4332" i="1"/>
  <c r="X4330" i="1"/>
  <c r="Y4330" i="1" l="1"/>
  <c r="Z4330" i="1" s="1"/>
  <c r="V4334" i="1"/>
  <c r="W4333" i="1"/>
  <c r="X4331" i="1"/>
  <c r="Y4331" i="1" l="1"/>
  <c r="Z4331" i="1" s="1"/>
  <c r="V4335" i="1"/>
  <c r="W4334" i="1"/>
  <c r="X4332" i="1"/>
  <c r="Y4332" i="1" l="1"/>
  <c r="Z4332" i="1" s="1"/>
  <c r="V4336" i="1"/>
  <c r="W4335" i="1"/>
  <c r="X4333" i="1"/>
  <c r="Y4333" i="1" l="1"/>
  <c r="Z4333" i="1" s="1"/>
  <c r="V4337" i="1"/>
  <c r="W4336" i="1"/>
  <c r="X4334" i="1"/>
  <c r="Y4334" i="1" l="1"/>
  <c r="Z4334" i="1" s="1"/>
  <c r="V4338" i="1"/>
  <c r="W4337" i="1"/>
  <c r="X4335" i="1"/>
  <c r="Y4335" i="1" l="1"/>
  <c r="Z4335" i="1" s="1"/>
  <c r="V4339" i="1"/>
  <c r="W4338" i="1"/>
  <c r="X4336" i="1"/>
  <c r="Y4336" i="1" l="1"/>
  <c r="Z4336" i="1" s="1"/>
  <c r="V4340" i="1"/>
  <c r="W4339" i="1"/>
  <c r="X4337" i="1"/>
  <c r="Y4337" i="1" l="1"/>
  <c r="Z4337" i="1" s="1"/>
  <c r="V4341" i="1"/>
  <c r="W4340" i="1"/>
  <c r="X4338" i="1"/>
  <c r="Y4338" i="1" l="1"/>
  <c r="Z4338" i="1" s="1"/>
  <c r="V4342" i="1"/>
  <c r="W4341" i="1"/>
  <c r="X4339" i="1"/>
  <c r="Y4339" i="1" l="1"/>
  <c r="Z4339" i="1" s="1"/>
  <c r="V4343" i="1"/>
  <c r="W4342" i="1"/>
  <c r="X4340" i="1"/>
  <c r="Y4340" i="1" l="1"/>
  <c r="Z4340" i="1" s="1"/>
  <c r="V4344" i="1"/>
  <c r="W4343" i="1"/>
  <c r="X4341" i="1"/>
  <c r="Y4341" i="1" l="1"/>
  <c r="Z4341" i="1" s="1"/>
  <c r="V4345" i="1"/>
  <c r="W4344" i="1"/>
  <c r="X4342" i="1"/>
  <c r="Y4342" i="1" l="1"/>
  <c r="Z4342" i="1" s="1"/>
  <c r="V4346" i="1"/>
  <c r="W4345" i="1"/>
  <c r="X4343" i="1"/>
  <c r="Y4343" i="1" l="1"/>
  <c r="Z4343" i="1" s="1"/>
  <c r="V4347" i="1"/>
  <c r="W4346" i="1"/>
  <c r="X4344" i="1"/>
  <c r="Y4344" i="1" l="1"/>
  <c r="Z4344" i="1" s="1"/>
  <c r="V4348" i="1"/>
  <c r="W4347" i="1"/>
  <c r="X4345" i="1"/>
  <c r="Y4345" i="1" l="1"/>
  <c r="Z4345" i="1" s="1"/>
  <c r="V4349" i="1"/>
  <c r="W4348" i="1"/>
  <c r="X4346" i="1"/>
  <c r="Y4346" i="1" l="1"/>
  <c r="Z4346" i="1" s="1"/>
  <c r="V4350" i="1"/>
  <c r="W4349" i="1"/>
  <c r="X4347" i="1"/>
  <c r="Y4347" i="1" l="1"/>
  <c r="Z4347" i="1" s="1"/>
  <c r="V4351" i="1"/>
  <c r="W4350" i="1"/>
  <c r="X4348" i="1"/>
  <c r="Y4348" i="1" l="1"/>
  <c r="Z4348" i="1" s="1"/>
  <c r="V4352" i="1"/>
  <c r="W4351" i="1"/>
  <c r="X4349" i="1"/>
  <c r="Y4349" i="1" l="1"/>
  <c r="Z4349" i="1" s="1"/>
  <c r="V4353" i="1"/>
  <c r="W4352" i="1"/>
  <c r="X4350" i="1"/>
  <c r="Y4350" i="1" l="1"/>
  <c r="Z4350" i="1" s="1"/>
  <c r="V4354" i="1"/>
  <c r="W4353" i="1"/>
  <c r="X4351" i="1"/>
  <c r="Y4351" i="1" l="1"/>
  <c r="Z4351" i="1" s="1"/>
  <c r="V4355" i="1"/>
  <c r="W4354" i="1"/>
  <c r="X4352" i="1"/>
  <c r="Y4352" i="1" l="1"/>
  <c r="Z4352" i="1" s="1"/>
  <c r="V4356" i="1"/>
  <c r="W4355" i="1"/>
  <c r="X4353" i="1"/>
  <c r="Y4353" i="1" l="1"/>
  <c r="Z4353" i="1" s="1"/>
  <c r="V4357" i="1"/>
  <c r="W4356" i="1"/>
  <c r="X4354" i="1"/>
  <c r="Y4354" i="1" l="1"/>
  <c r="Z4354" i="1" s="1"/>
  <c r="V4358" i="1"/>
  <c r="W4357" i="1"/>
  <c r="X4355" i="1"/>
  <c r="Y4355" i="1" l="1"/>
  <c r="Z4355" i="1" s="1"/>
  <c r="V4359" i="1"/>
  <c r="W4358" i="1"/>
  <c r="X4356" i="1"/>
  <c r="Y4356" i="1" l="1"/>
  <c r="Z4356" i="1" s="1"/>
  <c r="V4360" i="1"/>
  <c r="W4359" i="1"/>
  <c r="X4357" i="1"/>
  <c r="Y4357" i="1" l="1"/>
  <c r="Z4357" i="1" s="1"/>
  <c r="V4361" i="1"/>
  <c r="W4360" i="1"/>
  <c r="X4358" i="1"/>
  <c r="Y4358" i="1" l="1"/>
  <c r="Z4358" i="1" s="1"/>
  <c r="V4362" i="1"/>
  <c r="W4361" i="1"/>
  <c r="X4359" i="1"/>
  <c r="Y4359" i="1" l="1"/>
  <c r="Z4359" i="1" s="1"/>
  <c r="V4363" i="1"/>
  <c r="W4362" i="1"/>
  <c r="X4360" i="1"/>
  <c r="Y4360" i="1" l="1"/>
  <c r="Z4360" i="1" s="1"/>
  <c r="V4364" i="1"/>
  <c r="W4363" i="1"/>
  <c r="X4361" i="1"/>
  <c r="Y4361" i="1" l="1"/>
  <c r="Z4361" i="1" s="1"/>
  <c r="V4365" i="1"/>
  <c r="W4364" i="1"/>
  <c r="X4362" i="1"/>
  <c r="Y4362" i="1" l="1"/>
  <c r="Z4362" i="1" s="1"/>
  <c r="V4366" i="1"/>
  <c r="W4365" i="1"/>
  <c r="X4363" i="1"/>
  <c r="Y4363" i="1" l="1"/>
  <c r="Z4363" i="1" s="1"/>
  <c r="V4367" i="1"/>
  <c r="W4366" i="1"/>
  <c r="X4364" i="1"/>
  <c r="Y4364" i="1" l="1"/>
  <c r="Z4364" i="1" s="1"/>
  <c r="V4368" i="1"/>
  <c r="W4367" i="1"/>
  <c r="X4365" i="1"/>
  <c r="Y4365" i="1" l="1"/>
  <c r="Z4365" i="1" s="1"/>
  <c r="V4369" i="1"/>
  <c r="W4368" i="1"/>
  <c r="X4366" i="1"/>
  <c r="Y4366" i="1" l="1"/>
  <c r="Z4366" i="1" s="1"/>
  <c r="V4370" i="1"/>
  <c r="W4369" i="1"/>
  <c r="X4367" i="1"/>
  <c r="Y4367" i="1" l="1"/>
  <c r="Z4367" i="1" s="1"/>
  <c r="V4371" i="1"/>
  <c r="W4370" i="1"/>
  <c r="X4368" i="1"/>
  <c r="Y4368" i="1" l="1"/>
  <c r="Z4368" i="1" s="1"/>
  <c r="V4372" i="1"/>
  <c r="W4371" i="1"/>
  <c r="X4369" i="1"/>
  <c r="Y4369" i="1" l="1"/>
  <c r="Z4369" i="1" s="1"/>
  <c r="V4373" i="1"/>
  <c r="W4372" i="1"/>
  <c r="X4370" i="1"/>
  <c r="Y4370" i="1" l="1"/>
  <c r="Z4370" i="1" s="1"/>
  <c r="V4374" i="1"/>
  <c r="W4373" i="1"/>
  <c r="X4371" i="1"/>
  <c r="Y4371" i="1" l="1"/>
  <c r="Z4371" i="1" s="1"/>
  <c r="V4375" i="1"/>
  <c r="W4374" i="1"/>
  <c r="X4372" i="1"/>
  <c r="Y4372" i="1" l="1"/>
  <c r="Z4372" i="1" s="1"/>
  <c r="V4376" i="1"/>
  <c r="W4375" i="1"/>
  <c r="X4373" i="1"/>
  <c r="Y4373" i="1" l="1"/>
  <c r="Z4373" i="1" s="1"/>
  <c r="V4377" i="1"/>
  <c r="W4376" i="1"/>
  <c r="X4374" i="1"/>
  <c r="Y4374" i="1" l="1"/>
  <c r="Z4374" i="1" s="1"/>
  <c r="V4378" i="1"/>
  <c r="W4377" i="1"/>
  <c r="X4375" i="1"/>
  <c r="Y4375" i="1" l="1"/>
  <c r="Z4375" i="1" s="1"/>
  <c r="V4379" i="1"/>
  <c r="W4378" i="1"/>
  <c r="X4376" i="1"/>
  <c r="Y4376" i="1" l="1"/>
  <c r="Z4376" i="1" s="1"/>
  <c r="V4380" i="1"/>
  <c r="W4379" i="1"/>
  <c r="X4377" i="1"/>
  <c r="Y4377" i="1" l="1"/>
  <c r="Z4377" i="1" s="1"/>
  <c r="V4381" i="1"/>
  <c r="W4380" i="1"/>
  <c r="X4378" i="1"/>
  <c r="Y4378" i="1" l="1"/>
  <c r="Z4378" i="1" s="1"/>
  <c r="V4382" i="1"/>
  <c r="W4381" i="1"/>
  <c r="X4379" i="1"/>
  <c r="Y4379" i="1" l="1"/>
  <c r="Z4379" i="1" s="1"/>
  <c r="V4383" i="1"/>
  <c r="W4382" i="1"/>
  <c r="X4380" i="1"/>
  <c r="Y4380" i="1" l="1"/>
  <c r="Z4380" i="1" s="1"/>
  <c r="V4384" i="1"/>
  <c r="W4383" i="1"/>
  <c r="X4381" i="1"/>
  <c r="Y4381" i="1" l="1"/>
  <c r="Z4381" i="1" s="1"/>
  <c r="V4385" i="1"/>
  <c r="W4384" i="1"/>
  <c r="X4382" i="1"/>
  <c r="Y4382" i="1" l="1"/>
  <c r="Z4382" i="1" s="1"/>
  <c r="V4386" i="1"/>
  <c r="W4385" i="1"/>
  <c r="X4383" i="1"/>
  <c r="Y4383" i="1" l="1"/>
  <c r="Z4383" i="1" s="1"/>
  <c r="V4387" i="1"/>
  <c r="W4386" i="1"/>
  <c r="X4384" i="1"/>
  <c r="Y4384" i="1" l="1"/>
  <c r="Z4384" i="1" s="1"/>
  <c r="V4388" i="1"/>
  <c r="W4387" i="1"/>
  <c r="X4385" i="1"/>
  <c r="Y4385" i="1" l="1"/>
  <c r="Z4385" i="1" s="1"/>
  <c r="V4389" i="1"/>
  <c r="W4388" i="1"/>
  <c r="X4386" i="1"/>
  <c r="Y4386" i="1" l="1"/>
  <c r="Z4386" i="1" s="1"/>
  <c r="V4390" i="1"/>
  <c r="W4389" i="1"/>
  <c r="X4387" i="1"/>
  <c r="Y4387" i="1" l="1"/>
  <c r="Z4387" i="1" s="1"/>
  <c r="V4391" i="1"/>
  <c r="W4390" i="1"/>
  <c r="X4388" i="1"/>
  <c r="Y4388" i="1" l="1"/>
  <c r="Z4388" i="1" s="1"/>
  <c r="V4392" i="1"/>
  <c r="W4391" i="1"/>
  <c r="X4389" i="1"/>
  <c r="Y4389" i="1" l="1"/>
  <c r="Z4389" i="1" s="1"/>
  <c r="V4393" i="1"/>
  <c r="W4392" i="1"/>
  <c r="X4390" i="1"/>
  <c r="Y4390" i="1" l="1"/>
  <c r="Z4390" i="1" s="1"/>
  <c r="V4394" i="1"/>
  <c r="W4393" i="1"/>
  <c r="X4391" i="1"/>
  <c r="Y4391" i="1" l="1"/>
  <c r="Z4391" i="1" s="1"/>
  <c r="V4395" i="1"/>
  <c r="W4394" i="1"/>
  <c r="X4392" i="1"/>
  <c r="Y4392" i="1" l="1"/>
  <c r="Z4392" i="1" s="1"/>
  <c r="V4396" i="1"/>
  <c r="W4395" i="1"/>
  <c r="X4393" i="1"/>
  <c r="Y4393" i="1" l="1"/>
  <c r="Z4393" i="1" s="1"/>
  <c r="V4397" i="1"/>
  <c r="W4396" i="1"/>
  <c r="X4394" i="1"/>
  <c r="Y4394" i="1" l="1"/>
  <c r="Z4394" i="1" s="1"/>
  <c r="V4398" i="1"/>
  <c r="W4397" i="1"/>
  <c r="X4395" i="1"/>
  <c r="Y4395" i="1" l="1"/>
  <c r="Z4395" i="1" s="1"/>
  <c r="V4399" i="1"/>
  <c r="W4398" i="1"/>
  <c r="X4396" i="1"/>
  <c r="Y4396" i="1" l="1"/>
  <c r="Z4396" i="1" s="1"/>
  <c r="V4400" i="1"/>
  <c r="W4399" i="1"/>
  <c r="X4397" i="1"/>
  <c r="Y4397" i="1" l="1"/>
  <c r="Z4397" i="1" s="1"/>
  <c r="V4401" i="1"/>
  <c r="W4400" i="1"/>
  <c r="X4398" i="1"/>
  <c r="Y4398" i="1" l="1"/>
  <c r="Z4398" i="1" s="1"/>
  <c r="V4402" i="1"/>
  <c r="W4401" i="1"/>
  <c r="X4399" i="1"/>
  <c r="Y4399" i="1" l="1"/>
  <c r="Z4399" i="1" s="1"/>
  <c r="V4403" i="1"/>
  <c r="W4402" i="1"/>
  <c r="X4400" i="1"/>
  <c r="Y4400" i="1" l="1"/>
  <c r="Z4400" i="1" s="1"/>
  <c r="V4404" i="1"/>
  <c r="W4403" i="1"/>
  <c r="X4401" i="1"/>
  <c r="Y4401" i="1" l="1"/>
  <c r="Z4401" i="1" s="1"/>
  <c r="V4405" i="1"/>
  <c r="W4404" i="1"/>
  <c r="X4402" i="1"/>
  <c r="Y4402" i="1" l="1"/>
  <c r="Z4402" i="1" s="1"/>
  <c r="V4406" i="1"/>
  <c r="W4405" i="1"/>
  <c r="X4403" i="1"/>
  <c r="Y4403" i="1" l="1"/>
  <c r="Z4403" i="1" s="1"/>
  <c r="V4407" i="1"/>
  <c r="W4406" i="1"/>
  <c r="X4404" i="1"/>
  <c r="Y4404" i="1" l="1"/>
  <c r="Z4404" i="1" s="1"/>
  <c r="V4408" i="1"/>
  <c r="W4407" i="1"/>
  <c r="X4405" i="1"/>
  <c r="Y4405" i="1" l="1"/>
  <c r="Z4405" i="1" s="1"/>
  <c r="V4409" i="1"/>
  <c r="W4408" i="1"/>
  <c r="X4406" i="1"/>
  <c r="Y4406" i="1" l="1"/>
  <c r="Z4406" i="1" s="1"/>
  <c r="V4410" i="1"/>
  <c r="W4409" i="1"/>
  <c r="X4407" i="1"/>
  <c r="Y4407" i="1" l="1"/>
  <c r="Z4407" i="1" s="1"/>
  <c r="V4411" i="1"/>
  <c r="W4410" i="1"/>
  <c r="X4408" i="1"/>
  <c r="Y4408" i="1" l="1"/>
  <c r="Z4408" i="1" s="1"/>
  <c r="V4412" i="1"/>
  <c r="W4411" i="1"/>
  <c r="X4409" i="1"/>
  <c r="Y4409" i="1" l="1"/>
  <c r="Z4409" i="1" s="1"/>
  <c r="V4413" i="1"/>
  <c r="W4412" i="1"/>
  <c r="X4410" i="1"/>
  <c r="Y4410" i="1" l="1"/>
  <c r="Z4410" i="1" s="1"/>
  <c r="V4414" i="1"/>
  <c r="W4413" i="1"/>
  <c r="X4411" i="1"/>
  <c r="Y4411" i="1" l="1"/>
  <c r="Z4411" i="1" s="1"/>
  <c r="V4415" i="1"/>
  <c r="W4414" i="1"/>
  <c r="X4412" i="1"/>
  <c r="Y4412" i="1" l="1"/>
  <c r="Z4412" i="1" s="1"/>
  <c r="V4416" i="1"/>
  <c r="W4415" i="1"/>
  <c r="X4413" i="1"/>
  <c r="Y4413" i="1" l="1"/>
  <c r="Z4413" i="1" s="1"/>
  <c r="V4417" i="1"/>
  <c r="W4416" i="1"/>
  <c r="X4414" i="1"/>
  <c r="Y4414" i="1" l="1"/>
  <c r="Z4414" i="1" s="1"/>
  <c r="V4418" i="1"/>
  <c r="W4417" i="1"/>
  <c r="X4415" i="1"/>
  <c r="Y4415" i="1" l="1"/>
  <c r="Z4415" i="1" s="1"/>
  <c r="V4419" i="1"/>
  <c r="W4418" i="1"/>
  <c r="X4416" i="1"/>
  <c r="Y4416" i="1" l="1"/>
  <c r="Z4416" i="1" s="1"/>
  <c r="V4420" i="1"/>
  <c r="W4419" i="1"/>
  <c r="X4417" i="1"/>
  <c r="Y4417" i="1" l="1"/>
  <c r="Z4417" i="1" s="1"/>
  <c r="V4421" i="1"/>
  <c r="W4420" i="1"/>
  <c r="X4418" i="1"/>
  <c r="Y4418" i="1" l="1"/>
  <c r="Z4418" i="1" s="1"/>
  <c r="V4422" i="1"/>
  <c r="W4421" i="1"/>
  <c r="X4419" i="1"/>
  <c r="Y4419" i="1" l="1"/>
  <c r="Z4419" i="1" s="1"/>
  <c r="V4423" i="1"/>
  <c r="W4422" i="1"/>
  <c r="X4420" i="1"/>
  <c r="Y4420" i="1" l="1"/>
  <c r="Z4420" i="1" s="1"/>
  <c r="V4424" i="1"/>
  <c r="W4423" i="1"/>
  <c r="X4421" i="1"/>
  <c r="Y4421" i="1" l="1"/>
  <c r="Z4421" i="1" s="1"/>
  <c r="V4425" i="1"/>
  <c r="W4424" i="1"/>
  <c r="X4422" i="1"/>
  <c r="Y4422" i="1" l="1"/>
  <c r="Z4422" i="1" s="1"/>
  <c r="V4426" i="1"/>
  <c r="W4425" i="1"/>
  <c r="X4423" i="1"/>
  <c r="Y4423" i="1" l="1"/>
  <c r="Z4423" i="1" s="1"/>
  <c r="V4427" i="1"/>
  <c r="W4426" i="1"/>
  <c r="X4424" i="1"/>
  <c r="Y4424" i="1" l="1"/>
  <c r="Z4424" i="1" s="1"/>
  <c r="V4428" i="1"/>
  <c r="W4427" i="1"/>
  <c r="X4425" i="1"/>
  <c r="Y4425" i="1" l="1"/>
  <c r="Z4425" i="1" s="1"/>
  <c r="V4429" i="1"/>
  <c r="W4428" i="1"/>
  <c r="X4426" i="1"/>
  <c r="Y4426" i="1" l="1"/>
  <c r="Z4426" i="1" s="1"/>
  <c r="V4430" i="1"/>
  <c r="W4429" i="1"/>
  <c r="X4427" i="1"/>
  <c r="Y4427" i="1" l="1"/>
  <c r="Z4427" i="1" s="1"/>
  <c r="V4431" i="1"/>
  <c r="W4430" i="1"/>
  <c r="X4428" i="1"/>
  <c r="Y4428" i="1" l="1"/>
  <c r="Z4428" i="1" s="1"/>
  <c r="V4432" i="1"/>
  <c r="W4431" i="1"/>
  <c r="X4429" i="1"/>
  <c r="Y4429" i="1" l="1"/>
  <c r="Z4429" i="1" s="1"/>
  <c r="V4433" i="1"/>
  <c r="W4432" i="1"/>
  <c r="X4430" i="1"/>
  <c r="Y4430" i="1" l="1"/>
  <c r="Z4430" i="1" s="1"/>
  <c r="V4434" i="1"/>
  <c r="W4433" i="1"/>
  <c r="X4431" i="1"/>
  <c r="Y4431" i="1" l="1"/>
  <c r="Z4431" i="1" s="1"/>
  <c r="V4435" i="1"/>
  <c r="W4434" i="1"/>
  <c r="X4432" i="1"/>
  <c r="Y4432" i="1" l="1"/>
  <c r="Z4432" i="1" s="1"/>
  <c r="V4436" i="1"/>
  <c r="W4435" i="1"/>
  <c r="X4433" i="1"/>
  <c r="Y4433" i="1" l="1"/>
  <c r="Z4433" i="1" s="1"/>
  <c r="V4437" i="1"/>
  <c r="W4436" i="1"/>
  <c r="X4434" i="1"/>
  <c r="Y4434" i="1" l="1"/>
  <c r="Z4434" i="1" s="1"/>
  <c r="V4438" i="1"/>
  <c r="W4437" i="1"/>
  <c r="X4435" i="1"/>
  <c r="Y4435" i="1" l="1"/>
  <c r="Z4435" i="1" s="1"/>
  <c r="V4439" i="1"/>
  <c r="W4438" i="1"/>
  <c r="X4436" i="1"/>
  <c r="Y4436" i="1" l="1"/>
  <c r="Z4436" i="1" s="1"/>
  <c r="V4440" i="1"/>
  <c r="W4439" i="1"/>
  <c r="X4437" i="1"/>
  <c r="Y4437" i="1" l="1"/>
  <c r="Z4437" i="1" s="1"/>
  <c r="V4441" i="1"/>
  <c r="W4440" i="1"/>
  <c r="X4438" i="1"/>
  <c r="Y4438" i="1" l="1"/>
  <c r="Z4438" i="1" s="1"/>
  <c r="V4442" i="1"/>
  <c r="W4441" i="1"/>
  <c r="X4439" i="1"/>
  <c r="Y4439" i="1" l="1"/>
  <c r="Z4439" i="1" s="1"/>
  <c r="V4443" i="1"/>
  <c r="W4442" i="1"/>
  <c r="X4440" i="1"/>
  <c r="Y4440" i="1" l="1"/>
  <c r="Z4440" i="1" s="1"/>
  <c r="V4444" i="1"/>
  <c r="W4443" i="1"/>
  <c r="X4441" i="1"/>
  <c r="Y4441" i="1" l="1"/>
  <c r="Z4441" i="1" s="1"/>
  <c r="V4445" i="1"/>
  <c r="W4444" i="1"/>
  <c r="X4442" i="1"/>
  <c r="Y4442" i="1" l="1"/>
  <c r="Z4442" i="1" s="1"/>
  <c r="V4446" i="1"/>
  <c r="W4445" i="1"/>
  <c r="X4443" i="1"/>
  <c r="Y4443" i="1" l="1"/>
  <c r="Z4443" i="1" s="1"/>
  <c r="V4447" i="1"/>
  <c r="W4446" i="1"/>
  <c r="X4444" i="1"/>
  <c r="Y4444" i="1" l="1"/>
  <c r="Z4444" i="1" s="1"/>
  <c r="V4448" i="1"/>
  <c r="W4447" i="1"/>
  <c r="X4445" i="1"/>
  <c r="Y4445" i="1" l="1"/>
  <c r="Z4445" i="1" s="1"/>
  <c r="V4449" i="1"/>
  <c r="W4448" i="1"/>
  <c r="X4446" i="1"/>
  <c r="Y4446" i="1" l="1"/>
  <c r="Z4446" i="1" s="1"/>
  <c r="V4450" i="1"/>
  <c r="W4449" i="1"/>
  <c r="X4447" i="1"/>
  <c r="Y4447" i="1" l="1"/>
  <c r="Z4447" i="1" s="1"/>
  <c r="V4451" i="1"/>
  <c r="W4450" i="1"/>
  <c r="X4448" i="1"/>
  <c r="Y4448" i="1" l="1"/>
  <c r="Z4448" i="1" s="1"/>
  <c r="V4452" i="1"/>
  <c r="W4451" i="1"/>
  <c r="X4449" i="1"/>
  <c r="Y4449" i="1" l="1"/>
  <c r="Z4449" i="1" s="1"/>
  <c r="V4453" i="1"/>
  <c r="W4452" i="1"/>
  <c r="X4450" i="1"/>
  <c r="Y4450" i="1" l="1"/>
  <c r="Z4450" i="1" s="1"/>
  <c r="V4454" i="1"/>
  <c r="W4453" i="1"/>
  <c r="X4451" i="1"/>
  <c r="Y4451" i="1" l="1"/>
  <c r="Z4451" i="1" s="1"/>
  <c r="V4455" i="1"/>
  <c r="W4454" i="1"/>
  <c r="X4452" i="1"/>
  <c r="Y4452" i="1" l="1"/>
  <c r="Z4452" i="1" s="1"/>
  <c r="V4456" i="1"/>
  <c r="W4455" i="1"/>
  <c r="X4453" i="1"/>
  <c r="Y4453" i="1" l="1"/>
  <c r="Z4453" i="1" s="1"/>
  <c r="V4457" i="1"/>
  <c r="W4456" i="1"/>
  <c r="X4454" i="1"/>
  <c r="Y4454" i="1" l="1"/>
  <c r="Z4454" i="1" s="1"/>
  <c r="V4458" i="1"/>
  <c r="W4457" i="1"/>
  <c r="X4455" i="1"/>
  <c r="Y4455" i="1" l="1"/>
  <c r="Z4455" i="1" s="1"/>
  <c r="V4459" i="1"/>
  <c r="W4458" i="1"/>
  <c r="X4456" i="1"/>
  <c r="Y4456" i="1" l="1"/>
  <c r="Z4456" i="1" s="1"/>
  <c r="V4460" i="1"/>
  <c r="W4459" i="1"/>
  <c r="X4457" i="1"/>
  <c r="Y4457" i="1" l="1"/>
  <c r="Z4457" i="1" s="1"/>
  <c r="V4461" i="1"/>
  <c r="W4460" i="1"/>
  <c r="X4458" i="1"/>
  <c r="Y4458" i="1" l="1"/>
  <c r="Z4458" i="1" s="1"/>
  <c r="V4462" i="1"/>
  <c r="W4461" i="1"/>
  <c r="X4459" i="1"/>
  <c r="Y4459" i="1" l="1"/>
  <c r="Z4459" i="1" s="1"/>
  <c r="V4463" i="1"/>
  <c r="W4462" i="1"/>
  <c r="X4460" i="1"/>
  <c r="Y4460" i="1" l="1"/>
  <c r="Z4460" i="1" s="1"/>
  <c r="V4464" i="1"/>
  <c r="W4463" i="1"/>
  <c r="X4461" i="1"/>
  <c r="Y4461" i="1" l="1"/>
  <c r="Z4461" i="1" s="1"/>
  <c r="V4465" i="1"/>
  <c r="W4464" i="1"/>
  <c r="X4462" i="1"/>
  <c r="Y4462" i="1" l="1"/>
  <c r="Z4462" i="1" s="1"/>
  <c r="V4466" i="1"/>
  <c r="W4465" i="1"/>
  <c r="X4463" i="1"/>
  <c r="Y4463" i="1" l="1"/>
  <c r="Z4463" i="1" s="1"/>
  <c r="V4467" i="1"/>
  <c r="W4466" i="1"/>
  <c r="X4464" i="1"/>
  <c r="Y4464" i="1" l="1"/>
  <c r="Z4464" i="1" s="1"/>
  <c r="V4468" i="1"/>
  <c r="W4467" i="1"/>
  <c r="X4465" i="1"/>
  <c r="Y4465" i="1" l="1"/>
  <c r="Z4465" i="1" s="1"/>
  <c r="V4469" i="1"/>
  <c r="W4468" i="1"/>
  <c r="X4466" i="1"/>
  <c r="Y4466" i="1" l="1"/>
  <c r="Z4466" i="1" s="1"/>
  <c r="V4470" i="1"/>
  <c r="W4469" i="1"/>
  <c r="X4467" i="1"/>
  <c r="Y4467" i="1" l="1"/>
  <c r="Z4467" i="1" s="1"/>
  <c r="V4471" i="1"/>
  <c r="W4470" i="1"/>
  <c r="X4468" i="1"/>
  <c r="Y4468" i="1" l="1"/>
  <c r="Z4468" i="1" s="1"/>
  <c r="V4472" i="1"/>
  <c r="W4471" i="1"/>
  <c r="X4469" i="1"/>
  <c r="Y4469" i="1" l="1"/>
  <c r="Z4469" i="1" s="1"/>
  <c r="V4473" i="1"/>
  <c r="W4472" i="1"/>
  <c r="X4470" i="1"/>
  <c r="Y4470" i="1" l="1"/>
  <c r="Z4470" i="1" s="1"/>
  <c r="V4474" i="1"/>
  <c r="W4473" i="1"/>
  <c r="X4471" i="1"/>
  <c r="Y4471" i="1" l="1"/>
  <c r="Z4471" i="1" s="1"/>
  <c r="V4475" i="1"/>
  <c r="W4474" i="1"/>
  <c r="X4472" i="1"/>
  <c r="Y4472" i="1" l="1"/>
  <c r="Z4472" i="1" s="1"/>
  <c r="V4476" i="1"/>
  <c r="W4475" i="1"/>
  <c r="X4473" i="1"/>
  <c r="Y4473" i="1" l="1"/>
  <c r="Z4473" i="1" s="1"/>
  <c r="V4477" i="1"/>
  <c r="W4476" i="1"/>
  <c r="X4474" i="1"/>
  <c r="Y4474" i="1" l="1"/>
  <c r="Z4474" i="1" s="1"/>
  <c r="V4478" i="1"/>
  <c r="W4477" i="1"/>
  <c r="X4475" i="1"/>
  <c r="Y4475" i="1" l="1"/>
  <c r="Z4475" i="1" s="1"/>
  <c r="V4479" i="1"/>
  <c r="W4478" i="1"/>
  <c r="X4476" i="1"/>
  <c r="Y4476" i="1" l="1"/>
  <c r="Z4476" i="1" s="1"/>
  <c r="V4480" i="1"/>
  <c r="W4479" i="1"/>
  <c r="X4477" i="1"/>
  <c r="Y4477" i="1" l="1"/>
  <c r="Z4477" i="1" s="1"/>
  <c r="V4481" i="1"/>
  <c r="W4480" i="1"/>
  <c r="X4478" i="1"/>
  <c r="Y4478" i="1" l="1"/>
  <c r="Z4478" i="1" s="1"/>
  <c r="V4482" i="1"/>
  <c r="W4481" i="1"/>
  <c r="X4479" i="1"/>
  <c r="Y4479" i="1" l="1"/>
  <c r="Z4479" i="1" s="1"/>
  <c r="V4483" i="1"/>
  <c r="W4482" i="1"/>
  <c r="X4480" i="1"/>
  <c r="Y4480" i="1" l="1"/>
  <c r="Z4480" i="1" s="1"/>
  <c r="V4484" i="1"/>
  <c r="W4483" i="1"/>
  <c r="X4481" i="1"/>
  <c r="Y4481" i="1" l="1"/>
  <c r="Z4481" i="1" s="1"/>
  <c r="V4485" i="1"/>
  <c r="W4484" i="1"/>
  <c r="X4482" i="1"/>
  <c r="Y4482" i="1" l="1"/>
  <c r="Z4482" i="1" s="1"/>
  <c r="V4486" i="1"/>
  <c r="W4485" i="1"/>
  <c r="X4483" i="1"/>
  <c r="Y4483" i="1" l="1"/>
  <c r="Z4483" i="1" s="1"/>
  <c r="V4487" i="1"/>
  <c r="W4486" i="1"/>
  <c r="X4484" i="1"/>
  <c r="Y4484" i="1" l="1"/>
  <c r="Z4484" i="1" s="1"/>
  <c r="V4488" i="1"/>
  <c r="W4487" i="1"/>
  <c r="X4485" i="1"/>
  <c r="Y4485" i="1" l="1"/>
  <c r="Z4485" i="1" s="1"/>
  <c r="V4489" i="1"/>
  <c r="W4488" i="1"/>
  <c r="X4486" i="1"/>
  <c r="Y4486" i="1" l="1"/>
  <c r="Z4486" i="1" s="1"/>
  <c r="V4490" i="1"/>
  <c r="W4489" i="1"/>
  <c r="X4487" i="1"/>
  <c r="Y4487" i="1" l="1"/>
  <c r="Z4487" i="1" s="1"/>
  <c r="V4491" i="1"/>
  <c r="W4490" i="1"/>
  <c r="X4488" i="1"/>
  <c r="Y4488" i="1" l="1"/>
  <c r="Z4488" i="1" s="1"/>
  <c r="V4492" i="1"/>
  <c r="W4491" i="1"/>
  <c r="X4489" i="1"/>
  <c r="Y4489" i="1" l="1"/>
  <c r="Z4489" i="1" s="1"/>
  <c r="V4493" i="1"/>
  <c r="W4492" i="1"/>
  <c r="X4490" i="1"/>
  <c r="Y4490" i="1" l="1"/>
  <c r="Z4490" i="1" s="1"/>
  <c r="V4494" i="1"/>
  <c r="W4493" i="1"/>
  <c r="X4491" i="1"/>
  <c r="Y4491" i="1" l="1"/>
  <c r="Z4491" i="1" s="1"/>
  <c r="V4495" i="1"/>
  <c r="W4494" i="1"/>
  <c r="X4492" i="1"/>
  <c r="Y4492" i="1" l="1"/>
  <c r="Z4492" i="1" s="1"/>
  <c r="V4496" i="1"/>
  <c r="W4495" i="1"/>
  <c r="X4493" i="1"/>
  <c r="Y4493" i="1" l="1"/>
  <c r="Z4493" i="1" s="1"/>
  <c r="V4497" i="1"/>
  <c r="W4496" i="1"/>
  <c r="X4494" i="1"/>
  <c r="Y4494" i="1" l="1"/>
  <c r="Z4494" i="1" s="1"/>
  <c r="V4498" i="1"/>
  <c r="W4497" i="1"/>
  <c r="X4495" i="1"/>
  <c r="Y4495" i="1" l="1"/>
  <c r="Z4495" i="1" s="1"/>
  <c r="V4499" i="1"/>
  <c r="W4498" i="1"/>
  <c r="X4496" i="1"/>
  <c r="Y4496" i="1" l="1"/>
  <c r="Z4496" i="1" s="1"/>
  <c r="V4500" i="1"/>
  <c r="W4499" i="1"/>
  <c r="X4497" i="1"/>
  <c r="Y4497" i="1" l="1"/>
  <c r="Z4497" i="1" s="1"/>
  <c r="V4501" i="1"/>
  <c r="W4500" i="1"/>
  <c r="X4498" i="1"/>
  <c r="Y4498" i="1" l="1"/>
  <c r="Z4498" i="1" s="1"/>
  <c r="V4502" i="1"/>
  <c r="W4501" i="1"/>
  <c r="X4499" i="1"/>
  <c r="Y4499" i="1" l="1"/>
  <c r="Z4499" i="1" s="1"/>
  <c r="V4503" i="1"/>
  <c r="W4502" i="1"/>
  <c r="X4500" i="1"/>
  <c r="Y4500" i="1" l="1"/>
  <c r="Z4500" i="1" s="1"/>
  <c r="V4504" i="1"/>
  <c r="W4503" i="1"/>
  <c r="X4501" i="1"/>
  <c r="Y4501" i="1" l="1"/>
  <c r="Z4501" i="1" s="1"/>
  <c r="V4505" i="1"/>
  <c r="W4504" i="1"/>
  <c r="X4502" i="1"/>
  <c r="Y4502" i="1" l="1"/>
  <c r="Z4502" i="1" s="1"/>
  <c r="V4506" i="1"/>
  <c r="W4505" i="1"/>
  <c r="X4503" i="1"/>
  <c r="Y4503" i="1" l="1"/>
  <c r="Z4503" i="1" s="1"/>
  <c r="V4507" i="1"/>
  <c r="W4506" i="1"/>
  <c r="X4504" i="1"/>
  <c r="Y4504" i="1" l="1"/>
  <c r="Z4504" i="1" s="1"/>
  <c r="V4508" i="1"/>
  <c r="W4507" i="1"/>
  <c r="X4505" i="1"/>
  <c r="Y4505" i="1" l="1"/>
  <c r="Z4505" i="1" s="1"/>
  <c r="V4509" i="1"/>
  <c r="W4508" i="1"/>
  <c r="X4506" i="1"/>
  <c r="Y4506" i="1" l="1"/>
  <c r="Z4506" i="1" s="1"/>
  <c r="V4510" i="1"/>
  <c r="W4509" i="1"/>
  <c r="X4507" i="1"/>
  <c r="Y4507" i="1" l="1"/>
  <c r="Z4507" i="1" s="1"/>
  <c r="V4511" i="1"/>
  <c r="W4510" i="1"/>
  <c r="X4508" i="1"/>
  <c r="Y4508" i="1" l="1"/>
  <c r="Z4508" i="1" s="1"/>
  <c r="V4512" i="1"/>
  <c r="W4511" i="1"/>
  <c r="X4509" i="1"/>
  <c r="Y4509" i="1" l="1"/>
  <c r="Z4509" i="1" s="1"/>
  <c r="V4513" i="1"/>
  <c r="W4512" i="1"/>
  <c r="X4510" i="1"/>
  <c r="Y4510" i="1" l="1"/>
  <c r="Z4510" i="1" s="1"/>
  <c r="V4514" i="1"/>
  <c r="W4513" i="1"/>
  <c r="X4511" i="1"/>
  <c r="Y4511" i="1" l="1"/>
  <c r="Z4511" i="1" s="1"/>
  <c r="V4515" i="1"/>
  <c r="W4514" i="1"/>
  <c r="X4512" i="1"/>
  <c r="Y4512" i="1" l="1"/>
  <c r="Z4512" i="1" s="1"/>
  <c r="V4516" i="1"/>
  <c r="W4515" i="1"/>
  <c r="X4513" i="1"/>
  <c r="Y4513" i="1" l="1"/>
  <c r="Z4513" i="1" s="1"/>
  <c r="V4517" i="1"/>
  <c r="W4516" i="1"/>
  <c r="X4514" i="1"/>
  <c r="Y4514" i="1" l="1"/>
  <c r="Z4514" i="1" s="1"/>
  <c r="V4518" i="1"/>
  <c r="W4517" i="1"/>
  <c r="X4515" i="1"/>
  <c r="Y4515" i="1" l="1"/>
  <c r="Z4515" i="1" s="1"/>
  <c r="V4519" i="1"/>
  <c r="W4518" i="1"/>
  <c r="X4516" i="1"/>
  <c r="Y4516" i="1" l="1"/>
  <c r="Z4516" i="1" s="1"/>
  <c r="V4520" i="1"/>
  <c r="W4519" i="1"/>
  <c r="X4517" i="1"/>
  <c r="Y4517" i="1" l="1"/>
  <c r="Z4517" i="1" s="1"/>
  <c r="V4521" i="1"/>
  <c r="W4520" i="1"/>
  <c r="X4518" i="1"/>
  <c r="Y4518" i="1" l="1"/>
  <c r="Z4518" i="1" s="1"/>
  <c r="V4522" i="1"/>
  <c r="W4521" i="1"/>
  <c r="X4519" i="1"/>
  <c r="Y4519" i="1" l="1"/>
  <c r="Z4519" i="1" s="1"/>
  <c r="V4523" i="1"/>
  <c r="W4522" i="1"/>
  <c r="X4520" i="1"/>
  <c r="Y4520" i="1" l="1"/>
  <c r="Z4520" i="1" s="1"/>
  <c r="V4524" i="1"/>
  <c r="W4523" i="1"/>
  <c r="X4521" i="1"/>
  <c r="Y4521" i="1" l="1"/>
  <c r="Z4521" i="1" s="1"/>
  <c r="V4525" i="1"/>
  <c r="W4524" i="1"/>
  <c r="X4522" i="1"/>
  <c r="Y4522" i="1" l="1"/>
  <c r="Z4522" i="1" s="1"/>
  <c r="V4526" i="1"/>
  <c r="W4525" i="1"/>
  <c r="X4523" i="1"/>
  <c r="Y4523" i="1" l="1"/>
  <c r="Z4523" i="1" s="1"/>
  <c r="V4527" i="1"/>
  <c r="W4526" i="1"/>
  <c r="X4524" i="1"/>
  <c r="Y4524" i="1" l="1"/>
  <c r="Z4524" i="1" s="1"/>
  <c r="V4528" i="1"/>
  <c r="W4527" i="1"/>
  <c r="X4525" i="1"/>
  <c r="Y4525" i="1" l="1"/>
  <c r="Z4525" i="1" s="1"/>
  <c r="V4529" i="1"/>
  <c r="W4528" i="1"/>
  <c r="X4526" i="1"/>
  <c r="Y4526" i="1" l="1"/>
  <c r="Z4526" i="1" s="1"/>
  <c r="V4530" i="1"/>
  <c r="W4529" i="1"/>
  <c r="X4527" i="1"/>
  <c r="Y4527" i="1" l="1"/>
  <c r="Z4527" i="1" s="1"/>
  <c r="V4531" i="1"/>
  <c r="W4530" i="1"/>
  <c r="X4528" i="1"/>
  <c r="Y4528" i="1" l="1"/>
  <c r="Z4528" i="1" s="1"/>
  <c r="V4532" i="1"/>
  <c r="W4531" i="1"/>
  <c r="X4529" i="1"/>
  <c r="Y4529" i="1" l="1"/>
  <c r="Z4529" i="1" s="1"/>
  <c r="V4533" i="1"/>
  <c r="W4532" i="1"/>
  <c r="X4530" i="1"/>
  <c r="Y4530" i="1" l="1"/>
  <c r="Z4530" i="1" s="1"/>
  <c r="V4534" i="1"/>
  <c r="W4533" i="1"/>
  <c r="X4531" i="1"/>
  <c r="Y4531" i="1" l="1"/>
  <c r="Z4531" i="1" s="1"/>
  <c r="V4535" i="1"/>
  <c r="W4534" i="1"/>
  <c r="X4532" i="1"/>
  <c r="Y4532" i="1" l="1"/>
  <c r="Z4532" i="1" s="1"/>
  <c r="V4536" i="1"/>
  <c r="W4535" i="1"/>
  <c r="X4533" i="1"/>
  <c r="Y4533" i="1" l="1"/>
  <c r="Z4533" i="1" s="1"/>
  <c r="V4537" i="1"/>
  <c r="W4536" i="1"/>
  <c r="X4534" i="1"/>
  <c r="Y4534" i="1" l="1"/>
  <c r="Z4534" i="1" s="1"/>
  <c r="V4538" i="1"/>
  <c r="W4537" i="1"/>
  <c r="X4535" i="1"/>
  <c r="Y4535" i="1" l="1"/>
  <c r="Z4535" i="1" s="1"/>
  <c r="V4539" i="1"/>
  <c r="W4538" i="1"/>
  <c r="X4536" i="1"/>
  <c r="Y4536" i="1" l="1"/>
  <c r="Z4536" i="1" s="1"/>
  <c r="V4540" i="1"/>
  <c r="W4539" i="1"/>
  <c r="X4537" i="1"/>
  <c r="Y4537" i="1" l="1"/>
  <c r="Z4537" i="1" s="1"/>
  <c r="V4541" i="1"/>
  <c r="W4540" i="1"/>
  <c r="X4538" i="1"/>
  <c r="Y4538" i="1" l="1"/>
  <c r="Z4538" i="1" s="1"/>
  <c r="V4542" i="1"/>
  <c r="W4541" i="1"/>
  <c r="X4539" i="1"/>
  <c r="Y4539" i="1" l="1"/>
  <c r="Z4539" i="1" s="1"/>
  <c r="V4543" i="1"/>
  <c r="W4542" i="1"/>
  <c r="X4540" i="1"/>
  <c r="Y4540" i="1" l="1"/>
  <c r="Z4540" i="1" s="1"/>
  <c r="V4544" i="1"/>
  <c r="W4543" i="1"/>
  <c r="X4541" i="1"/>
  <c r="Y4541" i="1" l="1"/>
  <c r="Z4541" i="1" s="1"/>
  <c r="V4545" i="1"/>
  <c r="W4544" i="1"/>
  <c r="X4542" i="1"/>
  <c r="Y4542" i="1" l="1"/>
  <c r="Z4542" i="1" s="1"/>
  <c r="V4546" i="1"/>
  <c r="W4545" i="1"/>
  <c r="X4543" i="1"/>
  <c r="Y4543" i="1" l="1"/>
  <c r="Z4543" i="1" s="1"/>
  <c r="V4547" i="1"/>
  <c r="W4546" i="1"/>
  <c r="X4544" i="1"/>
  <c r="Y4544" i="1" l="1"/>
  <c r="Z4544" i="1" s="1"/>
  <c r="V4548" i="1"/>
  <c r="W4547" i="1"/>
  <c r="X4545" i="1"/>
  <c r="Y4545" i="1" l="1"/>
  <c r="Z4545" i="1" s="1"/>
  <c r="V4549" i="1"/>
  <c r="W4548" i="1"/>
  <c r="X4546" i="1"/>
  <c r="Y4546" i="1" l="1"/>
  <c r="Z4546" i="1" s="1"/>
  <c r="V4550" i="1"/>
  <c r="W4549" i="1"/>
  <c r="X4547" i="1"/>
  <c r="Y4547" i="1" l="1"/>
  <c r="Z4547" i="1" s="1"/>
  <c r="V4551" i="1"/>
  <c r="W4550" i="1"/>
  <c r="X4548" i="1"/>
  <c r="Y4548" i="1" l="1"/>
  <c r="Z4548" i="1" s="1"/>
  <c r="V4552" i="1"/>
  <c r="W4551" i="1"/>
  <c r="X4549" i="1"/>
  <c r="Y4549" i="1" l="1"/>
  <c r="Z4549" i="1" s="1"/>
  <c r="V4553" i="1"/>
  <c r="W4552" i="1"/>
  <c r="X4550" i="1"/>
  <c r="Y4550" i="1" l="1"/>
  <c r="Z4550" i="1" s="1"/>
  <c r="V4554" i="1"/>
  <c r="W4553" i="1"/>
  <c r="X4551" i="1"/>
  <c r="Y4551" i="1" l="1"/>
  <c r="Z4551" i="1" s="1"/>
  <c r="V4555" i="1"/>
  <c r="W4554" i="1"/>
  <c r="X4552" i="1"/>
  <c r="Y4552" i="1" l="1"/>
  <c r="Z4552" i="1" s="1"/>
  <c r="V4556" i="1"/>
  <c r="W4555" i="1"/>
  <c r="X4553" i="1"/>
  <c r="Y4553" i="1" l="1"/>
  <c r="Z4553" i="1" s="1"/>
  <c r="V4557" i="1"/>
  <c r="W4556" i="1"/>
  <c r="X4554" i="1"/>
  <c r="Y4554" i="1" l="1"/>
  <c r="Z4554" i="1" s="1"/>
  <c r="V4558" i="1"/>
  <c r="W4557" i="1"/>
  <c r="X4555" i="1"/>
  <c r="Y4555" i="1" l="1"/>
  <c r="Z4555" i="1" s="1"/>
  <c r="V4559" i="1"/>
  <c r="W4558" i="1"/>
  <c r="X4556" i="1"/>
  <c r="Y4556" i="1" l="1"/>
  <c r="Z4556" i="1" s="1"/>
  <c r="V4560" i="1"/>
  <c r="W4559" i="1"/>
  <c r="X4557" i="1"/>
  <c r="Y4557" i="1" l="1"/>
  <c r="Z4557" i="1" s="1"/>
  <c r="V4561" i="1"/>
  <c r="W4560" i="1"/>
  <c r="X4558" i="1"/>
  <c r="Y4558" i="1" l="1"/>
  <c r="Z4558" i="1" s="1"/>
  <c r="V4562" i="1"/>
  <c r="W4561" i="1"/>
  <c r="X4559" i="1"/>
  <c r="Y4559" i="1" l="1"/>
  <c r="Z4559" i="1" s="1"/>
  <c r="V4563" i="1"/>
  <c r="W4562" i="1"/>
  <c r="X4560" i="1"/>
  <c r="Y4560" i="1" l="1"/>
  <c r="Z4560" i="1" s="1"/>
  <c r="V4564" i="1"/>
  <c r="W4563" i="1"/>
  <c r="X4561" i="1"/>
  <c r="Y4561" i="1" l="1"/>
  <c r="Z4561" i="1" s="1"/>
  <c r="V4565" i="1"/>
  <c r="W4564" i="1"/>
  <c r="X4562" i="1"/>
  <c r="Y4562" i="1" l="1"/>
  <c r="Z4562" i="1" s="1"/>
  <c r="V4566" i="1"/>
  <c r="W4565" i="1"/>
  <c r="X4563" i="1"/>
  <c r="Y4563" i="1" l="1"/>
  <c r="Z4563" i="1" s="1"/>
  <c r="V4567" i="1"/>
  <c r="W4566" i="1"/>
  <c r="X4564" i="1"/>
  <c r="Y4564" i="1" l="1"/>
  <c r="Z4564" i="1" s="1"/>
  <c r="V4568" i="1"/>
  <c r="W4567" i="1"/>
  <c r="X4565" i="1"/>
  <c r="Y4565" i="1" l="1"/>
  <c r="Z4565" i="1" s="1"/>
  <c r="V4569" i="1"/>
  <c r="W4568" i="1"/>
  <c r="X4566" i="1"/>
  <c r="Y4566" i="1" l="1"/>
  <c r="Z4566" i="1" s="1"/>
  <c r="V4570" i="1"/>
  <c r="W4569" i="1"/>
  <c r="X4567" i="1"/>
  <c r="Y4567" i="1" l="1"/>
  <c r="Z4567" i="1" s="1"/>
  <c r="V4571" i="1"/>
  <c r="W4570" i="1"/>
  <c r="X4568" i="1"/>
  <c r="Y4568" i="1" l="1"/>
  <c r="Z4568" i="1" s="1"/>
  <c r="V4572" i="1"/>
  <c r="W4571" i="1"/>
  <c r="X4569" i="1"/>
  <c r="Y4569" i="1" l="1"/>
  <c r="Z4569" i="1" s="1"/>
  <c r="V4573" i="1"/>
  <c r="W4572" i="1"/>
  <c r="X4570" i="1"/>
  <c r="Y4570" i="1" l="1"/>
  <c r="Z4570" i="1" s="1"/>
  <c r="V4574" i="1"/>
  <c r="W4573" i="1"/>
  <c r="X4571" i="1"/>
  <c r="Y4571" i="1" l="1"/>
  <c r="Z4571" i="1" s="1"/>
  <c r="V4575" i="1"/>
  <c r="W4574" i="1"/>
  <c r="X4572" i="1"/>
  <c r="Y4572" i="1" l="1"/>
  <c r="Z4572" i="1" s="1"/>
  <c r="V4576" i="1"/>
  <c r="W4575" i="1"/>
  <c r="X4573" i="1"/>
  <c r="Y4573" i="1" l="1"/>
  <c r="Z4573" i="1" s="1"/>
  <c r="V4577" i="1"/>
  <c r="W4576" i="1"/>
  <c r="X4574" i="1"/>
  <c r="Y4574" i="1" l="1"/>
  <c r="Z4574" i="1" s="1"/>
  <c r="V4578" i="1"/>
  <c r="W4577" i="1"/>
  <c r="X4575" i="1"/>
  <c r="Y4575" i="1" l="1"/>
  <c r="Z4575" i="1" s="1"/>
  <c r="V4579" i="1"/>
  <c r="W4578" i="1"/>
  <c r="X4576" i="1"/>
  <c r="Y4576" i="1" l="1"/>
  <c r="Z4576" i="1" s="1"/>
  <c r="V4580" i="1"/>
  <c r="W4579" i="1"/>
  <c r="X4577" i="1"/>
  <c r="Y4577" i="1" l="1"/>
  <c r="Z4577" i="1" s="1"/>
  <c r="V4581" i="1"/>
  <c r="W4580" i="1"/>
  <c r="X4578" i="1"/>
  <c r="Y4578" i="1" l="1"/>
  <c r="Z4578" i="1" s="1"/>
  <c r="V4582" i="1"/>
  <c r="W4581" i="1"/>
  <c r="X4579" i="1"/>
  <c r="Y4579" i="1" l="1"/>
  <c r="Z4579" i="1" s="1"/>
  <c r="V4583" i="1"/>
  <c r="W4582" i="1"/>
  <c r="X4580" i="1"/>
  <c r="Y4580" i="1" l="1"/>
  <c r="Z4580" i="1" s="1"/>
  <c r="V4584" i="1"/>
  <c r="W4583" i="1"/>
  <c r="X4581" i="1"/>
  <c r="Y4581" i="1" l="1"/>
  <c r="Z4581" i="1" s="1"/>
  <c r="V4585" i="1"/>
  <c r="W4584" i="1"/>
  <c r="X4582" i="1"/>
  <c r="Y4582" i="1" l="1"/>
  <c r="Z4582" i="1" s="1"/>
  <c r="V4586" i="1"/>
  <c r="W4585" i="1"/>
  <c r="X4583" i="1"/>
  <c r="Y4583" i="1" l="1"/>
  <c r="Z4583" i="1" s="1"/>
  <c r="V4587" i="1"/>
  <c r="W4586" i="1"/>
  <c r="X4584" i="1"/>
  <c r="Y4584" i="1" l="1"/>
  <c r="Z4584" i="1" s="1"/>
  <c r="V4588" i="1"/>
  <c r="W4587" i="1"/>
  <c r="X4585" i="1"/>
  <c r="Y4585" i="1" l="1"/>
  <c r="Z4585" i="1" s="1"/>
  <c r="V4589" i="1"/>
  <c r="W4588" i="1"/>
  <c r="X4586" i="1"/>
  <c r="Y4586" i="1" l="1"/>
  <c r="Z4586" i="1" s="1"/>
  <c r="V4590" i="1"/>
  <c r="W4589" i="1"/>
  <c r="X4587" i="1"/>
  <c r="Y4587" i="1" l="1"/>
  <c r="Z4587" i="1" s="1"/>
  <c r="V4591" i="1"/>
  <c r="W4590" i="1"/>
  <c r="X4588" i="1"/>
  <c r="Y4588" i="1" l="1"/>
  <c r="Z4588" i="1" s="1"/>
  <c r="V4592" i="1"/>
  <c r="W4591" i="1"/>
  <c r="X4589" i="1"/>
  <c r="Y4589" i="1" l="1"/>
  <c r="Z4589" i="1" s="1"/>
  <c r="V4593" i="1"/>
  <c r="W4592" i="1"/>
  <c r="X4590" i="1"/>
  <c r="Y4590" i="1" l="1"/>
  <c r="Z4590" i="1" s="1"/>
  <c r="V4594" i="1"/>
  <c r="W4593" i="1"/>
  <c r="X4591" i="1"/>
  <c r="Y4591" i="1" l="1"/>
  <c r="Z4591" i="1" s="1"/>
  <c r="V4595" i="1"/>
  <c r="W4594" i="1"/>
  <c r="X4592" i="1"/>
  <c r="Y4592" i="1" l="1"/>
  <c r="Z4592" i="1" s="1"/>
  <c r="V4596" i="1"/>
  <c r="W4595" i="1"/>
  <c r="X4593" i="1"/>
  <c r="Y4593" i="1" l="1"/>
  <c r="Z4593" i="1" s="1"/>
  <c r="V4597" i="1"/>
  <c r="W4596" i="1"/>
  <c r="X4594" i="1"/>
  <c r="Y4594" i="1" l="1"/>
  <c r="Z4594" i="1" s="1"/>
  <c r="V4598" i="1"/>
  <c r="W4597" i="1"/>
  <c r="X4595" i="1"/>
  <c r="Y4595" i="1" l="1"/>
  <c r="Z4595" i="1" s="1"/>
  <c r="V4599" i="1"/>
  <c r="W4598" i="1"/>
  <c r="X4596" i="1"/>
  <c r="Y4596" i="1" l="1"/>
  <c r="Z4596" i="1" s="1"/>
  <c r="V4600" i="1"/>
  <c r="W4599" i="1"/>
  <c r="X4597" i="1"/>
  <c r="Y4597" i="1" l="1"/>
  <c r="Z4597" i="1" s="1"/>
  <c r="V4601" i="1"/>
  <c r="W4600" i="1"/>
  <c r="X4598" i="1"/>
  <c r="Y4598" i="1" l="1"/>
  <c r="Z4598" i="1" s="1"/>
  <c r="V4602" i="1"/>
  <c r="W4601" i="1"/>
  <c r="X4599" i="1"/>
  <c r="Y4599" i="1" l="1"/>
  <c r="Z4599" i="1" s="1"/>
  <c r="V4603" i="1"/>
  <c r="W4602" i="1"/>
  <c r="X4600" i="1"/>
  <c r="Y4600" i="1" l="1"/>
  <c r="Z4600" i="1" s="1"/>
  <c r="V4604" i="1"/>
  <c r="W4603" i="1"/>
  <c r="X4601" i="1"/>
  <c r="Y4601" i="1" l="1"/>
  <c r="Z4601" i="1" s="1"/>
  <c r="V4605" i="1"/>
  <c r="W4604" i="1"/>
  <c r="X4602" i="1"/>
  <c r="Y4602" i="1" l="1"/>
  <c r="Z4602" i="1" s="1"/>
  <c r="V4606" i="1"/>
  <c r="W4605" i="1"/>
  <c r="X4603" i="1"/>
  <c r="Y4603" i="1" l="1"/>
  <c r="Z4603" i="1" s="1"/>
  <c r="V4607" i="1"/>
  <c r="W4606" i="1"/>
  <c r="X4604" i="1"/>
  <c r="Y4604" i="1" l="1"/>
  <c r="Z4604" i="1" s="1"/>
  <c r="V4608" i="1"/>
  <c r="W4607" i="1"/>
  <c r="X4605" i="1"/>
  <c r="Y4605" i="1" l="1"/>
  <c r="Z4605" i="1" s="1"/>
  <c r="V4609" i="1"/>
  <c r="W4608" i="1"/>
  <c r="X4606" i="1"/>
  <c r="Y4606" i="1" l="1"/>
  <c r="Z4606" i="1" s="1"/>
  <c r="V4610" i="1"/>
  <c r="W4609" i="1"/>
  <c r="X4607" i="1"/>
  <c r="Y4607" i="1" l="1"/>
  <c r="Z4607" i="1" s="1"/>
  <c r="V4611" i="1"/>
  <c r="W4610" i="1"/>
  <c r="X4608" i="1"/>
  <c r="Y4608" i="1" l="1"/>
  <c r="Z4608" i="1" s="1"/>
  <c r="V4612" i="1"/>
  <c r="W4611" i="1"/>
  <c r="X4609" i="1"/>
  <c r="Y4609" i="1" l="1"/>
  <c r="Z4609" i="1" s="1"/>
  <c r="V4613" i="1"/>
  <c r="W4612" i="1"/>
  <c r="X4610" i="1"/>
  <c r="Y4610" i="1" l="1"/>
  <c r="Z4610" i="1" s="1"/>
  <c r="V4614" i="1"/>
  <c r="W4613" i="1"/>
  <c r="X4611" i="1"/>
  <c r="Y4611" i="1" l="1"/>
  <c r="Z4611" i="1" s="1"/>
  <c r="V4615" i="1"/>
  <c r="W4614" i="1"/>
  <c r="X4612" i="1"/>
  <c r="Y4612" i="1" l="1"/>
  <c r="Z4612" i="1" s="1"/>
  <c r="V4616" i="1"/>
  <c r="W4615" i="1"/>
  <c r="X4613" i="1"/>
  <c r="Y4613" i="1" l="1"/>
  <c r="Z4613" i="1" s="1"/>
  <c r="V4617" i="1"/>
  <c r="W4616" i="1"/>
  <c r="X4614" i="1"/>
  <c r="Y4614" i="1" l="1"/>
  <c r="Z4614" i="1" s="1"/>
  <c r="V4618" i="1"/>
  <c r="W4617" i="1"/>
  <c r="X4615" i="1"/>
  <c r="Y4615" i="1" l="1"/>
  <c r="Z4615" i="1" s="1"/>
  <c r="V4619" i="1"/>
  <c r="W4618" i="1"/>
  <c r="X4616" i="1"/>
  <c r="Y4616" i="1" l="1"/>
  <c r="Z4616" i="1" s="1"/>
  <c r="V4620" i="1"/>
  <c r="W4619" i="1"/>
  <c r="X4617" i="1"/>
  <c r="Y4617" i="1" l="1"/>
  <c r="Z4617" i="1" s="1"/>
  <c r="V4621" i="1"/>
  <c r="W4620" i="1"/>
  <c r="X4618" i="1"/>
  <c r="Y4618" i="1" l="1"/>
  <c r="Z4618" i="1" s="1"/>
  <c r="V4622" i="1"/>
  <c r="W4621" i="1"/>
  <c r="X4619" i="1"/>
  <c r="Y4619" i="1" l="1"/>
  <c r="Z4619" i="1" s="1"/>
  <c r="V4623" i="1"/>
  <c r="W4622" i="1"/>
  <c r="X4620" i="1"/>
  <c r="Y4620" i="1" l="1"/>
  <c r="Z4620" i="1" s="1"/>
  <c r="V4624" i="1"/>
  <c r="W4623" i="1"/>
  <c r="X4621" i="1"/>
  <c r="Y4621" i="1" l="1"/>
  <c r="Z4621" i="1" s="1"/>
  <c r="V4625" i="1"/>
  <c r="W4624" i="1"/>
  <c r="X4622" i="1"/>
  <c r="Y4622" i="1" l="1"/>
  <c r="Z4622" i="1" s="1"/>
  <c r="V4626" i="1"/>
  <c r="W4625" i="1"/>
  <c r="X4623" i="1"/>
  <c r="Y4623" i="1" l="1"/>
  <c r="Z4623" i="1" s="1"/>
  <c r="V4627" i="1"/>
  <c r="W4626" i="1"/>
  <c r="X4624" i="1"/>
  <c r="Y4624" i="1" l="1"/>
  <c r="Z4624" i="1" s="1"/>
  <c r="V4628" i="1"/>
  <c r="W4627" i="1"/>
  <c r="X4625" i="1"/>
  <c r="Y4625" i="1" l="1"/>
  <c r="Z4625" i="1" s="1"/>
  <c r="V4629" i="1"/>
  <c r="W4628" i="1"/>
  <c r="X4626" i="1"/>
  <c r="Y4626" i="1" l="1"/>
  <c r="Z4626" i="1" s="1"/>
  <c r="V4630" i="1"/>
  <c r="W4629" i="1"/>
  <c r="X4627" i="1"/>
  <c r="Y4627" i="1" l="1"/>
  <c r="Z4627" i="1" s="1"/>
  <c r="V4631" i="1"/>
  <c r="W4630" i="1"/>
  <c r="X4628" i="1"/>
  <c r="Y4628" i="1" l="1"/>
  <c r="Z4628" i="1" s="1"/>
  <c r="V4632" i="1"/>
  <c r="W4631" i="1"/>
  <c r="X4629" i="1"/>
  <c r="Y4629" i="1" l="1"/>
  <c r="Z4629" i="1" s="1"/>
  <c r="V4633" i="1"/>
  <c r="W4632" i="1"/>
  <c r="X4630" i="1"/>
  <c r="Y4630" i="1" l="1"/>
  <c r="Z4630" i="1" s="1"/>
  <c r="V4634" i="1"/>
  <c r="W4633" i="1"/>
  <c r="X4631" i="1"/>
  <c r="Y4631" i="1" l="1"/>
  <c r="Z4631" i="1" s="1"/>
  <c r="V4635" i="1"/>
  <c r="W4634" i="1"/>
  <c r="X4632" i="1"/>
  <c r="Y4632" i="1" l="1"/>
  <c r="Z4632" i="1" s="1"/>
  <c r="V4636" i="1"/>
  <c r="W4635" i="1"/>
  <c r="X4633" i="1"/>
  <c r="Y4633" i="1" l="1"/>
  <c r="Z4633" i="1" s="1"/>
  <c r="V4637" i="1"/>
  <c r="W4636" i="1"/>
  <c r="X4634" i="1"/>
  <c r="Y4634" i="1" l="1"/>
  <c r="Z4634" i="1" s="1"/>
  <c r="V4638" i="1"/>
  <c r="W4637" i="1"/>
  <c r="X4635" i="1"/>
  <c r="Y4635" i="1" l="1"/>
  <c r="Z4635" i="1" s="1"/>
  <c r="V4639" i="1"/>
  <c r="W4638" i="1"/>
  <c r="X4636" i="1"/>
  <c r="Y4636" i="1" l="1"/>
  <c r="Z4636" i="1" s="1"/>
  <c r="V4640" i="1"/>
  <c r="W4639" i="1"/>
  <c r="X4637" i="1"/>
  <c r="Y4637" i="1" l="1"/>
  <c r="Z4637" i="1" s="1"/>
  <c r="V4641" i="1"/>
  <c r="W4640" i="1"/>
  <c r="X4638" i="1"/>
  <c r="Y4638" i="1" l="1"/>
  <c r="Z4638" i="1" s="1"/>
  <c r="V4642" i="1"/>
  <c r="W4641" i="1"/>
  <c r="X4639" i="1"/>
  <c r="Y4639" i="1" l="1"/>
  <c r="Z4639" i="1" s="1"/>
  <c r="V4643" i="1"/>
  <c r="W4642" i="1"/>
  <c r="X4640" i="1"/>
  <c r="Y4640" i="1" l="1"/>
  <c r="Z4640" i="1" s="1"/>
  <c r="V4644" i="1"/>
  <c r="W4643" i="1"/>
  <c r="X4641" i="1"/>
  <c r="Y4641" i="1" l="1"/>
  <c r="Z4641" i="1" s="1"/>
  <c r="V4645" i="1"/>
  <c r="W4644" i="1"/>
  <c r="X4642" i="1"/>
  <c r="Y4642" i="1" l="1"/>
  <c r="Z4642" i="1" s="1"/>
  <c r="V4646" i="1"/>
  <c r="W4645" i="1"/>
  <c r="X4643" i="1"/>
  <c r="Y4643" i="1" l="1"/>
  <c r="Z4643" i="1" s="1"/>
  <c r="V4647" i="1"/>
  <c r="W4646" i="1"/>
  <c r="X4644" i="1"/>
  <c r="Y4644" i="1" l="1"/>
  <c r="Z4644" i="1" s="1"/>
  <c r="V4648" i="1"/>
  <c r="W4647" i="1"/>
  <c r="X4645" i="1"/>
  <c r="Y4645" i="1" l="1"/>
  <c r="Z4645" i="1" s="1"/>
  <c r="V4649" i="1"/>
  <c r="W4648" i="1"/>
  <c r="X4646" i="1"/>
  <c r="Y4646" i="1" l="1"/>
  <c r="Z4646" i="1" s="1"/>
  <c r="V4650" i="1"/>
  <c r="W4649" i="1"/>
  <c r="X4647" i="1"/>
  <c r="Y4647" i="1" l="1"/>
  <c r="Z4647" i="1" s="1"/>
  <c r="V4651" i="1"/>
  <c r="W4650" i="1"/>
  <c r="X4648" i="1"/>
  <c r="Y4648" i="1" l="1"/>
  <c r="Z4648" i="1" s="1"/>
  <c r="V4652" i="1"/>
  <c r="W4651" i="1"/>
  <c r="X4649" i="1"/>
  <c r="Y4649" i="1" l="1"/>
  <c r="Z4649" i="1" s="1"/>
  <c r="V4653" i="1"/>
  <c r="W4652" i="1"/>
  <c r="X4650" i="1"/>
  <c r="Y4650" i="1" l="1"/>
  <c r="Z4650" i="1" s="1"/>
  <c r="V4654" i="1"/>
  <c r="W4653" i="1"/>
  <c r="X4651" i="1"/>
  <c r="Y4651" i="1" l="1"/>
  <c r="Z4651" i="1" s="1"/>
  <c r="V4655" i="1"/>
  <c r="W4654" i="1"/>
  <c r="X4652" i="1"/>
  <c r="Y4652" i="1" l="1"/>
  <c r="Z4652" i="1" s="1"/>
  <c r="V4656" i="1"/>
  <c r="W4655" i="1"/>
  <c r="X4653" i="1"/>
  <c r="Y4653" i="1" l="1"/>
  <c r="Z4653" i="1" s="1"/>
  <c r="V4657" i="1"/>
  <c r="W4656" i="1"/>
  <c r="X4654" i="1"/>
  <c r="Y4654" i="1" l="1"/>
  <c r="Z4654" i="1" s="1"/>
  <c r="V4658" i="1"/>
  <c r="W4657" i="1"/>
  <c r="X4655" i="1"/>
  <c r="Y4655" i="1" l="1"/>
  <c r="Z4655" i="1" s="1"/>
  <c r="V4659" i="1"/>
  <c r="W4658" i="1"/>
  <c r="X4656" i="1"/>
  <c r="Y4656" i="1" l="1"/>
  <c r="Z4656" i="1" s="1"/>
  <c r="V4660" i="1"/>
  <c r="W4659" i="1"/>
  <c r="X4657" i="1"/>
  <c r="Y4657" i="1" l="1"/>
  <c r="Z4657" i="1" s="1"/>
  <c r="V4661" i="1"/>
  <c r="W4660" i="1"/>
  <c r="X4658" i="1"/>
  <c r="Y4658" i="1" l="1"/>
  <c r="Z4658" i="1" s="1"/>
  <c r="V4662" i="1"/>
  <c r="W4661" i="1"/>
  <c r="X4659" i="1"/>
  <c r="Y4659" i="1" l="1"/>
  <c r="Z4659" i="1" s="1"/>
  <c r="V4663" i="1"/>
  <c r="W4662" i="1"/>
  <c r="X4660" i="1"/>
  <c r="Y4660" i="1" l="1"/>
  <c r="Z4660" i="1" s="1"/>
  <c r="V4664" i="1"/>
  <c r="W4663" i="1"/>
  <c r="X4661" i="1"/>
  <c r="Y4661" i="1" l="1"/>
  <c r="Z4661" i="1" s="1"/>
  <c r="V4665" i="1"/>
  <c r="W4664" i="1"/>
  <c r="X4662" i="1"/>
  <c r="Y4662" i="1" l="1"/>
  <c r="Z4662" i="1" s="1"/>
  <c r="V4666" i="1"/>
  <c r="W4665" i="1"/>
  <c r="X4663" i="1"/>
  <c r="Y4663" i="1" l="1"/>
  <c r="Z4663" i="1" s="1"/>
  <c r="V4667" i="1"/>
  <c r="W4666" i="1"/>
  <c r="X4664" i="1"/>
  <c r="Y4664" i="1" l="1"/>
  <c r="Z4664" i="1" s="1"/>
  <c r="V4668" i="1"/>
  <c r="W4667" i="1"/>
  <c r="X4665" i="1"/>
  <c r="Y4665" i="1" l="1"/>
  <c r="Z4665" i="1" s="1"/>
  <c r="V4669" i="1"/>
  <c r="W4668" i="1"/>
  <c r="X4666" i="1"/>
  <c r="Y4666" i="1" l="1"/>
  <c r="Z4666" i="1" s="1"/>
  <c r="V4670" i="1"/>
  <c r="W4669" i="1"/>
  <c r="X4667" i="1"/>
  <c r="Y4667" i="1" l="1"/>
  <c r="Z4667" i="1" s="1"/>
  <c r="V4671" i="1"/>
  <c r="W4670" i="1"/>
  <c r="X4668" i="1"/>
  <c r="Y4668" i="1" l="1"/>
  <c r="Z4668" i="1" s="1"/>
  <c r="V4672" i="1"/>
  <c r="W4671" i="1"/>
  <c r="X4669" i="1"/>
  <c r="Y4669" i="1" l="1"/>
  <c r="Z4669" i="1" s="1"/>
  <c r="V4673" i="1"/>
  <c r="W4672" i="1"/>
  <c r="X4670" i="1"/>
  <c r="Y4670" i="1" l="1"/>
  <c r="Z4670" i="1" s="1"/>
  <c r="V4674" i="1"/>
  <c r="W4673" i="1"/>
  <c r="X4671" i="1"/>
  <c r="Y4671" i="1" l="1"/>
  <c r="Z4671" i="1" s="1"/>
  <c r="V4675" i="1"/>
  <c r="W4674" i="1"/>
  <c r="X4672" i="1"/>
  <c r="Y4672" i="1" l="1"/>
  <c r="Z4672" i="1" s="1"/>
  <c r="V4676" i="1"/>
  <c r="W4675" i="1"/>
  <c r="X4673" i="1"/>
  <c r="Y4673" i="1" l="1"/>
  <c r="Z4673" i="1" s="1"/>
  <c r="V4677" i="1"/>
  <c r="W4676" i="1"/>
  <c r="X4674" i="1"/>
  <c r="Y4674" i="1" l="1"/>
  <c r="Z4674" i="1" s="1"/>
  <c r="V4678" i="1"/>
  <c r="W4677" i="1"/>
  <c r="X4675" i="1"/>
  <c r="Y4675" i="1" l="1"/>
  <c r="Z4675" i="1" s="1"/>
  <c r="V4679" i="1"/>
  <c r="W4678" i="1"/>
  <c r="X4676" i="1"/>
  <c r="Y4676" i="1" l="1"/>
  <c r="Z4676" i="1" s="1"/>
  <c r="V4680" i="1"/>
  <c r="W4679" i="1"/>
  <c r="X4677" i="1"/>
  <c r="Y4677" i="1" l="1"/>
  <c r="Z4677" i="1" s="1"/>
  <c r="V4681" i="1"/>
  <c r="W4680" i="1"/>
  <c r="X4678" i="1"/>
  <c r="Y4678" i="1" l="1"/>
  <c r="Z4678" i="1" s="1"/>
  <c r="V4682" i="1"/>
  <c r="W4681" i="1"/>
  <c r="X4679" i="1"/>
  <c r="Y4679" i="1" l="1"/>
  <c r="Z4679" i="1" s="1"/>
  <c r="V4683" i="1"/>
  <c r="W4682" i="1"/>
  <c r="X4680" i="1"/>
  <c r="Y4680" i="1" l="1"/>
  <c r="Z4680" i="1" s="1"/>
  <c r="V4684" i="1"/>
  <c r="W4683" i="1"/>
  <c r="X4681" i="1"/>
  <c r="Y4681" i="1" l="1"/>
  <c r="Z4681" i="1" s="1"/>
  <c r="V4685" i="1"/>
  <c r="W4684" i="1"/>
  <c r="X4682" i="1"/>
  <c r="Y4682" i="1" l="1"/>
  <c r="Z4682" i="1" s="1"/>
  <c r="V4686" i="1"/>
  <c r="W4685" i="1"/>
  <c r="X4683" i="1"/>
  <c r="Y4683" i="1" l="1"/>
  <c r="Z4683" i="1" s="1"/>
  <c r="V4687" i="1"/>
  <c r="W4686" i="1"/>
  <c r="X4684" i="1"/>
  <c r="Y4684" i="1" l="1"/>
  <c r="Z4684" i="1" s="1"/>
  <c r="V4688" i="1"/>
  <c r="W4687" i="1"/>
  <c r="X4685" i="1"/>
  <c r="Y4685" i="1" l="1"/>
  <c r="Z4685" i="1" s="1"/>
  <c r="V4689" i="1"/>
  <c r="W4688" i="1"/>
  <c r="X4686" i="1"/>
  <c r="Y4686" i="1" l="1"/>
  <c r="Z4686" i="1" s="1"/>
  <c r="V4690" i="1"/>
  <c r="W4689" i="1"/>
  <c r="X4687" i="1"/>
  <c r="Y4687" i="1" l="1"/>
  <c r="Z4687" i="1" s="1"/>
  <c r="V4691" i="1"/>
  <c r="W4690" i="1"/>
  <c r="X4688" i="1"/>
  <c r="Y4688" i="1" l="1"/>
  <c r="Z4688" i="1" s="1"/>
  <c r="V4692" i="1"/>
  <c r="W4691" i="1"/>
  <c r="X4689" i="1"/>
  <c r="Y4689" i="1" l="1"/>
  <c r="Z4689" i="1" s="1"/>
  <c r="V4693" i="1"/>
  <c r="W4692" i="1"/>
  <c r="X4690" i="1"/>
  <c r="Y4690" i="1" l="1"/>
  <c r="Z4690" i="1" s="1"/>
  <c r="V4694" i="1"/>
  <c r="W4693" i="1"/>
  <c r="X4691" i="1"/>
  <c r="Y4691" i="1" l="1"/>
  <c r="Z4691" i="1" s="1"/>
  <c r="V4695" i="1"/>
  <c r="W4694" i="1"/>
  <c r="X4692" i="1"/>
  <c r="Y4692" i="1" l="1"/>
  <c r="Z4692" i="1" s="1"/>
  <c r="V4696" i="1"/>
  <c r="W4695" i="1"/>
  <c r="X4693" i="1"/>
  <c r="Y4693" i="1" l="1"/>
  <c r="Z4693" i="1" s="1"/>
  <c r="V4697" i="1"/>
  <c r="W4696" i="1"/>
  <c r="X4694" i="1"/>
  <c r="Y4694" i="1" l="1"/>
  <c r="Z4694" i="1" s="1"/>
  <c r="V4698" i="1"/>
  <c r="W4697" i="1"/>
  <c r="X4695" i="1"/>
  <c r="Y4695" i="1" l="1"/>
  <c r="Z4695" i="1" s="1"/>
  <c r="V4699" i="1"/>
  <c r="W4698" i="1"/>
  <c r="X4696" i="1"/>
  <c r="Y4696" i="1" l="1"/>
  <c r="Z4696" i="1" s="1"/>
  <c r="V4700" i="1"/>
  <c r="W4699" i="1"/>
  <c r="X4697" i="1"/>
  <c r="Y4697" i="1" l="1"/>
  <c r="Z4697" i="1" s="1"/>
  <c r="V4701" i="1"/>
  <c r="W4700" i="1"/>
  <c r="X4698" i="1"/>
  <c r="Y4698" i="1" l="1"/>
  <c r="Z4698" i="1" s="1"/>
  <c r="V4702" i="1"/>
  <c r="W4701" i="1"/>
  <c r="X4699" i="1"/>
  <c r="Y4699" i="1" l="1"/>
  <c r="Z4699" i="1" s="1"/>
  <c r="V4703" i="1"/>
  <c r="W4702" i="1"/>
  <c r="X4700" i="1"/>
  <c r="Y4700" i="1" l="1"/>
  <c r="Z4700" i="1" s="1"/>
  <c r="V4704" i="1"/>
  <c r="W4703" i="1"/>
  <c r="X4701" i="1"/>
  <c r="Y4701" i="1" l="1"/>
  <c r="Z4701" i="1" s="1"/>
  <c r="V4705" i="1"/>
  <c r="W4704" i="1"/>
  <c r="X4702" i="1"/>
  <c r="Y4702" i="1" l="1"/>
  <c r="Z4702" i="1" s="1"/>
  <c r="V4706" i="1"/>
  <c r="W4705" i="1"/>
  <c r="X4703" i="1"/>
  <c r="Y4703" i="1" l="1"/>
  <c r="Z4703" i="1" s="1"/>
  <c r="V4707" i="1"/>
  <c r="W4706" i="1"/>
  <c r="X4704" i="1"/>
  <c r="Y4704" i="1" l="1"/>
  <c r="Z4704" i="1" s="1"/>
  <c r="V4708" i="1"/>
  <c r="W4707" i="1"/>
  <c r="X4705" i="1"/>
  <c r="Y4705" i="1" l="1"/>
  <c r="Z4705" i="1" s="1"/>
  <c r="V4709" i="1"/>
  <c r="W4708" i="1"/>
  <c r="X4706" i="1"/>
  <c r="Y4706" i="1" l="1"/>
  <c r="Z4706" i="1" s="1"/>
  <c r="V4710" i="1"/>
  <c r="W4709" i="1"/>
  <c r="X4707" i="1"/>
  <c r="Y4707" i="1" l="1"/>
  <c r="Z4707" i="1" s="1"/>
  <c r="V4711" i="1"/>
  <c r="W4710" i="1"/>
  <c r="X4708" i="1"/>
  <c r="Y4708" i="1" l="1"/>
  <c r="Z4708" i="1" s="1"/>
  <c r="V4712" i="1"/>
  <c r="W4711" i="1"/>
  <c r="X4709" i="1"/>
  <c r="Y4709" i="1" l="1"/>
  <c r="Z4709" i="1" s="1"/>
  <c r="V4713" i="1"/>
  <c r="W4712" i="1"/>
  <c r="X4710" i="1"/>
  <c r="Y4710" i="1" l="1"/>
  <c r="Z4710" i="1" s="1"/>
  <c r="V4714" i="1"/>
  <c r="W4713" i="1"/>
  <c r="X4711" i="1"/>
  <c r="Y4711" i="1" l="1"/>
  <c r="Z4711" i="1" s="1"/>
  <c r="V4715" i="1"/>
  <c r="W4714" i="1"/>
  <c r="X4712" i="1"/>
  <c r="Y4712" i="1" l="1"/>
  <c r="Z4712" i="1" s="1"/>
  <c r="V4716" i="1"/>
  <c r="W4715" i="1"/>
  <c r="X4713" i="1"/>
  <c r="Y4713" i="1" l="1"/>
  <c r="Z4713" i="1" s="1"/>
  <c r="V4717" i="1"/>
  <c r="W4716" i="1"/>
  <c r="X4714" i="1"/>
  <c r="Y4714" i="1" l="1"/>
  <c r="Z4714" i="1" s="1"/>
  <c r="V4718" i="1"/>
  <c r="W4717" i="1"/>
  <c r="X4715" i="1"/>
  <c r="Y4715" i="1" l="1"/>
  <c r="Z4715" i="1" s="1"/>
  <c r="V4719" i="1"/>
  <c r="W4718" i="1"/>
  <c r="X4716" i="1"/>
  <c r="Y4716" i="1" l="1"/>
  <c r="Z4716" i="1" s="1"/>
  <c r="V4720" i="1"/>
  <c r="W4719" i="1"/>
  <c r="X4717" i="1"/>
  <c r="Y4717" i="1" l="1"/>
  <c r="Z4717" i="1" s="1"/>
  <c r="V4721" i="1"/>
  <c r="W4720" i="1"/>
  <c r="X4718" i="1"/>
  <c r="Y4718" i="1" l="1"/>
  <c r="Z4718" i="1" s="1"/>
  <c r="V4722" i="1"/>
  <c r="W4721" i="1"/>
  <c r="X4719" i="1"/>
  <c r="Y4719" i="1" l="1"/>
  <c r="Z4719" i="1" s="1"/>
  <c r="V4723" i="1"/>
  <c r="W4722" i="1"/>
  <c r="X4720" i="1"/>
  <c r="Y4720" i="1" l="1"/>
  <c r="Z4720" i="1" s="1"/>
  <c r="V4724" i="1"/>
  <c r="W4723" i="1"/>
  <c r="X4721" i="1"/>
  <c r="Y4721" i="1" l="1"/>
  <c r="Z4721" i="1" s="1"/>
  <c r="V4725" i="1"/>
  <c r="W4724" i="1"/>
  <c r="X4722" i="1"/>
  <c r="Y4722" i="1" l="1"/>
  <c r="Z4722" i="1" s="1"/>
  <c r="V4726" i="1"/>
  <c r="W4725" i="1"/>
  <c r="X4723" i="1"/>
  <c r="Y4723" i="1" l="1"/>
  <c r="Z4723" i="1" s="1"/>
  <c r="V4727" i="1"/>
  <c r="W4726" i="1"/>
  <c r="X4724" i="1"/>
  <c r="Y4724" i="1" l="1"/>
  <c r="Z4724" i="1" s="1"/>
  <c r="V4728" i="1"/>
  <c r="W4727" i="1"/>
  <c r="X4725" i="1"/>
  <c r="Y4725" i="1" l="1"/>
  <c r="Z4725" i="1" s="1"/>
  <c r="V4729" i="1"/>
  <c r="W4728" i="1"/>
  <c r="X4726" i="1"/>
  <c r="Y4726" i="1" l="1"/>
  <c r="Z4726" i="1" s="1"/>
  <c r="V4730" i="1"/>
  <c r="W4729" i="1"/>
  <c r="X4727" i="1"/>
  <c r="Y4727" i="1" l="1"/>
  <c r="Z4727" i="1" s="1"/>
  <c r="V4731" i="1"/>
  <c r="W4730" i="1"/>
  <c r="X4728" i="1"/>
  <c r="Y4728" i="1" l="1"/>
  <c r="Z4728" i="1" s="1"/>
  <c r="V4732" i="1"/>
  <c r="W4731" i="1"/>
  <c r="X4729" i="1"/>
  <c r="Y4729" i="1" l="1"/>
  <c r="Z4729" i="1" s="1"/>
  <c r="V4733" i="1"/>
  <c r="W4732" i="1"/>
  <c r="X4730" i="1"/>
  <c r="Y4730" i="1" l="1"/>
  <c r="Z4730" i="1" s="1"/>
  <c r="V4734" i="1"/>
  <c r="W4733" i="1"/>
  <c r="X4731" i="1"/>
  <c r="Y4731" i="1" l="1"/>
  <c r="Z4731" i="1" s="1"/>
  <c r="V4735" i="1"/>
  <c r="W4734" i="1"/>
  <c r="X4732" i="1"/>
  <c r="Y4732" i="1" l="1"/>
  <c r="Z4732" i="1" s="1"/>
  <c r="V4736" i="1"/>
  <c r="W4735" i="1"/>
  <c r="X4733" i="1"/>
  <c r="Y4733" i="1" l="1"/>
  <c r="Z4733" i="1" s="1"/>
  <c r="V4737" i="1"/>
  <c r="W4736" i="1"/>
  <c r="X4734" i="1"/>
  <c r="Y4734" i="1" l="1"/>
  <c r="Z4734" i="1" s="1"/>
  <c r="V4738" i="1"/>
  <c r="W4737" i="1"/>
  <c r="X4735" i="1"/>
  <c r="Y4735" i="1" l="1"/>
  <c r="Z4735" i="1" s="1"/>
  <c r="V4739" i="1"/>
  <c r="W4738" i="1"/>
  <c r="X4736" i="1"/>
  <c r="Y4736" i="1" l="1"/>
  <c r="Z4736" i="1" s="1"/>
  <c r="V4740" i="1"/>
  <c r="W4739" i="1"/>
  <c r="X4737" i="1"/>
  <c r="Y4737" i="1" l="1"/>
  <c r="Z4737" i="1" s="1"/>
  <c r="V4741" i="1"/>
  <c r="W4740" i="1"/>
  <c r="X4738" i="1"/>
  <c r="Y4738" i="1" l="1"/>
  <c r="Z4738" i="1" s="1"/>
  <c r="V4742" i="1"/>
  <c r="W4741" i="1"/>
  <c r="X4739" i="1"/>
  <c r="Y4739" i="1" l="1"/>
  <c r="Z4739" i="1" s="1"/>
  <c r="V4743" i="1"/>
  <c r="W4742" i="1"/>
  <c r="X4740" i="1"/>
  <c r="Y4740" i="1" l="1"/>
  <c r="Z4740" i="1" s="1"/>
  <c r="V4744" i="1"/>
  <c r="W4743" i="1"/>
  <c r="X4741" i="1"/>
  <c r="Y4741" i="1" l="1"/>
  <c r="Z4741" i="1" s="1"/>
  <c r="V4745" i="1"/>
  <c r="W4744" i="1"/>
  <c r="X4742" i="1"/>
  <c r="Y4742" i="1" l="1"/>
  <c r="Z4742" i="1" s="1"/>
  <c r="V4746" i="1"/>
  <c r="W4745" i="1"/>
  <c r="X4743" i="1"/>
  <c r="Y4743" i="1" l="1"/>
  <c r="Z4743" i="1" s="1"/>
  <c r="V4747" i="1"/>
  <c r="W4746" i="1"/>
  <c r="X4744" i="1"/>
  <c r="Y4744" i="1" l="1"/>
  <c r="Z4744" i="1" s="1"/>
  <c r="V4748" i="1"/>
  <c r="W4747" i="1"/>
  <c r="X4745" i="1"/>
  <c r="Y4745" i="1" l="1"/>
  <c r="Z4745" i="1" s="1"/>
  <c r="V4749" i="1"/>
  <c r="W4748" i="1"/>
  <c r="X4746" i="1"/>
  <c r="Y4746" i="1" l="1"/>
  <c r="Z4746" i="1" s="1"/>
  <c r="V4750" i="1"/>
  <c r="W4749" i="1"/>
  <c r="X4747" i="1"/>
  <c r="Y4747" i="1" l="1"/>
  <c r="Z4747" i="1" s="1"/>
  <c r="V4751" i="1"/>
  <c r="W4750" i="1"/>
  <c r="X4748" i="1"/>
  <c r="Y4748" i="1" l="1"/>
  <c r="Z4748" i="1" s="1"/>
  <c r="V4752" i="1"/>
  <c r="W4751" i="1"/>
  <c r="X4749" i="1"/>
  <c r="Y4749" i="1" l="1"/>
  <c r="Z4749" i="1" s="1"/>
  <c r="V4753" i="1"/>
  <c r="W4752" i="1"/>
  <c r="X4750" i="1"/>
  <c r="Y4750" i="1" l="1"/>
  <c r="Z4750" i="1" s="1"/>
  <c r="V4754" i="1"/>
  <c r="W4753" i="1"/>
  <c r="X4751" i="1"/>
  <c r="Y4751" i="1" l="1"/>
  <c r="Z4751" i="1" s="1"/>
  <c r="V4755" i="1"/>
  <c r="W4754" i="1"/>
  <c r="X4752" i="1"/>
  <c r="Y4752" i="1" l="1"/>
  <c r="Z4752" i="1" s="1"/>
  <c r="V4756" i="1"/>
  <c r="W4755" i="1"/>
  <c r="X4753" i="1"/>
  <c r="Y4753" i="1" l="1"/>
  <c r="Z4753" i="1" s="1"/>
  <c r="V4757" i="1"/>
  <c r="W4756" i="1"/>
  <c r="X4754" i="1"/>
  <c r="Y4754" i="1" l="1"/>
  <c r="Z4754" i="1" s="1"/>
  <c r="V4758" i="1"/>
  <c r="W4757" i="1"/>
  <c r="X4755" i="1"/>
  <c r="Y4755" i="1" l="1"/>
  <c r="Z4755" i="1" s="1"/>
  <c r="V4759" i="1"/>
  <c r="W4758" i="1"/>
  <c r="X4756" i="1"/>
  <c r="Y4756" i="1" l="1"/>
  <c r="Z4756" i="1" s="1"/>
  <c r="V4760" i="1"/>
  <c r="W4759" i="1"/>
  <c r="X4757" i="1"/>
  <c r="Y4757" i="1" l="1"/>
  <c r="Z4757" i="1" s="1"/>
  <c r="V4761" i="1"/>
  <c r="W4760" i="1"/>
  <c r="X4758" i="1"/>
  <c r="Y4758" i="1" l="1"/>
  <c r="Z4758" i="1" s="1"/>
  <c r="V4762" i="1"/>
  <c r="W4761" i="1"/>
  <c r="X4759" i="1"/>
  <c r="Y4759" i="1" l="1"/>
  <c r="Z4759" i="1" s="1"/>
  <c r="V4763" i="1"/>
  <c r="W4762" i="1"/>
  <c r="X4760" i="1"/>
  <c r="Y4760" i="1" l="1"/>
  <c r="Z4760" i="1" s="1"/>
  <c r="V4764" i="1"/>
  <c r="W4763" i="1"/>
  <c r="X4761" i="1"/>
  <c r="Y4761" i="1" l="1"/>
  <c r="Z4761" i="1" s="1"/>
  <c r="V4765" i="1"/>
  <c r="W4764" i="1"/>
  <c r="X4762" i="1"/>
  <c r="Y4762" i="1" l="1"/>
  <c r="Z4762" i="1" s="1"/>
  <c r="V4766" i="1"/>
  <c r="W4765" i="1"/>
  <c r="X4763" i="1"/>
  <c r="Y4763" i="1" l="1"/>
  <c r="Z4763" i="1" s="1"/>
  <c r="V4767" i="1"/>
  <c r="W4766" i="1"/>
  <c r="X4764" i="1"/>
  <c r="Y4764" i="1" l="1"/>
  <c r="Z4764" i="1" s="1"/>
  <c r="V4768" i="1"/>
  <c r="W4767" i="1"/>
  <c r="X4765" i="1"/>
  <c r="Y4765" i="1" l="1"/>
  <c r="Z4765" i="1" s="1"/>
  <c r="V4769" i="1"/>
  <c r="W4768" i="1"/>
  <c r="X4766" i="1"/>
  <c r="Y4766" i="1" l="1"/>
  <c r="Z4766" i="1" s="1"/>
  <c r="V4770" i="1"/>
  <c r="W4769" i="1"/>
  <c r="X4767" i="1"/>
  <c r="Y4767" i="1" l="1"/>
  <c r="Z4767" i="1" s="1"/>
  <c r="V4771" i="1"/>
  <c r="W4770" i="1"/>
  <c r="X4768" i="1"/>
  <c r="Y4768" i="1" l="1"/>
  <c r="Z4768" i="1" s="1"/>
  <c r="V4772" i="1"/>
  <c r="W4771" i="1"/>
  <c r="X4769" i="1"/>
  <c r="Y4769" i="1" l="1"/>
  <c r="Z4769" i="1" s="1"/>
  <c r="V4773" i="1"/>
  <c r="W4772" i="1"/>
  <c r="X4770" i="1"/>
  <c r="Y4770" i="1" l="1"/>
  <c r="Z4770" i="1" s="1"/>
  <c r="V4774" i="1"/>
  <c r="W4773" i="1"/>
  <c r="X4771" i="1"/>
  <c r="Y4771" i="1" l="1"/>
  <c r="Z4771" i="1" s="1"/>
  <c r="V4775" i="1"/>
  <c r="W4774" i="1"/>
  <c r="X4772" i="1"/>
  <c r="Y4772" i="1" l="1"/>
  <c r="Z4772" i="1" s="1"/>
  <c r="V4776" i="1"/>
  <c r="W4775" i="1"/>
  <c r="X4773" i="1"/>
  <c r="Y4773" i="1" l="1"/>
  <c r="Z4773" i="1" s="1"/>
  <c r="V4777" i="1"/>
  <c r="W4776" i="1"/>
  <c r="X4774" i="1"/>
  <c r="Y4774" i="1" l="1"/>
  <c r="Z4774" i="1" s="1"/>
  <c r="V4778" i="1"/>
  <c r="W4777" i="1"/>
  <c r="X4775" i="1"/>
  <c r="Y4775" i="1" l="1"/>
  <c r="Z4775" i="1" s="1"/>
  <c r="V4779" i="1"/>
  <c r="W4778" i="1"/>
  <c r="X4776" i="1"/>
  <c r="Y4776" i="1" l="1"/>
  <c r="Z4776" i="1" s="1"/>
  <c r="V4780" i="1"/>
  <c r="W4779" i="1"/>
  <c r="X4777" i="1"/>
  <c r="Y4777" i="1" l="1"/>
  <c r="Z4777" i="1" s="1"/>
  <c r="V4781" i="1"/>
  <c r="W4780" i="1"/>
  <c r="X4778" i="1"/>
  <c r="Y4778" i="1" l="1"/>
  <c r="Z4778" i="1" s="1"/>
  <c r="V4782" i="1"/>
  <c r="W4781" i="1"/>
  <c r="X4779" i="1"/>
  <c r="Y4779" i="1" l="1"/>
  <c r="Z4779" i="1" s="1"/>
  <c r="V4783" i="1"/>
  <c r="W4782" i="1"/>
  <c r="X4780" i="1"/>
  <c r="Y4780" i="1" l="1"/>
  <c r="Z4780" i="1" s="1"/>
  <c r="V4784" i="1"/>
  <c r="W4783" i="1"/>
  <c r="X4781" i="1"/>
  <c r="Y4781" i="1" l="1"/>
  <c r="Z4781" i="1" s="1"/>
  <c r="V4785" i="1"/>
  <c r="W4784" i="1"/>
  <c r="X4782" i="1"/>
  <c r="Y4782" i="1" l="1"/>
  <c r="Z4782" i="1" s="1"/>
  <c r="V4786" i="1"/>
  <c r="W4785" i="1"/>
  <c r="X4783" i="1"/>
  <c r="Y4783" i="1" l="1"/>
  <c r="Z4783" i="1" s="1"/>
  <c r="V4787" i="1"/>
  <c r="W4786" i="1"/>
  <c r="X4784" i="1"/>
  <c r="Y4784" i="1" l="1"/>
  <c r="Z4784" i="1" s="1"/>
  <c r="V4788" i="1"/>
  <c r="W4787" i="1"/>
  <c r="X4785" i="1"/>
  <c r="Y4785" i="1" l="1"/>
  <c r="Z4785" i="1" s="1"/>
  <c r="V4789" i="1"/>
  <c r="W4788" i="1"/>
  <c r="X4786" i="1"/>
  <c r="Y4786" i="1" l="1"/>
  <c r="Z4786" i="1" s="1"/>
  <c r="V4790" i="1"/>
  <c r="W4789" i="1"/>
  <c r="X4787" i="1"/>
  <c r="Y4787" i="1" l="1"/>
  <c r="Z4787" i="1" s="1"/>
  <c r="V4791" i="1"/>
  <c r="W4790" i="1"/>
  <c r="X4788" i="1"/>
  <c r="Y4788" i="1" l="1"/>
  <c r="Z4788" i="1" s="1"/>
  <c r="V4792" i="1"/>
  <c r="W4791" i="1"/>
  <c r="X4789" i="1"/>
  <c r="Y4789" i="1" l="1"/>
  <c r="Z4789" i="1" s="1"/>
  <c r="V4793" i="1"/>
  <c r="W4792" i="1"/>
  <c r="X4790" i="1"/>
  <c r="Y4790" i="1" l="1"/>
  <c r="Z4790" i="1" s="1"/>
  <c r="V4794" i="1"/>
  <c r="W4793" i="1"/>
  <c r="X4791" i="1"/>
  <c r="Y4791" i="1" l="1"/>
  <c r="Z4791" i="1" s="1"/>
  <c r="V4795" i="1"/>
  <c r="W4794" i="1"/>
  <c r="X4792" i="1"/>
  <c r="Y4792" i="1" l="1"/>
  <c r="Z4792" i="1" s="1"/>
  <c r="V4796" i="1"/>
  <c r="W4795" i="1"/>
  <c r="X4793" i="1"/>
  <c r="Y4793" i="1" l="1"/>
  <c r="Z4793" i="1" s="1"/>
  <c r="V4797" i="1"/>
  <c r="W4796" i="1"/>
  <c r="X4794" i="1"/>
  <c r="Y4794" i="1" l="1"/>
  <c r="Z4794" i="1" s="1"/>
  <c r="V4798" i="1"/>
  <c r="W4797" i="1"/>
  <c r="X4795" i="1"/>
  <c r="Y4795" i="1" l="1"/>
  <c r="Z4795" i="1" s="1"/>
  <c r="V4799" i="1"/>
  <c r="W4798" i="1"/>
  <c r="X4796" i="1"/>
  <c r="Y4796" i="1" l="1"/>
  <c r="Z4796" i="1" s="1"/>
  <c r="V4800" i="1"/>
  <c r="W4799" i="1"/>
  <c r="X4797" i="1"/>
  <c r="Y4797" i="1" l="1"/>
  <c r="Z4797" i="1" s="1"/>
  <c r="V4801" i="1"/>
  <c r="W4800" i="1"/>
  <c r="X4798" i="1"/>
  <c r="Y4798" i="1" l="1"/>
  <c r="Z4798" i="1" s="1"/>
  <c r="V4802" i="1"/>
  <c r="W4801" i="1"/>
  <c r="X4799" i="1"/>
  <c r="Y4799" i="1" l="1"/>
  <c r="Z4799" i="1" s="1"/>
  <c r="V4803" i="1"/>
  <c r="W4802" i="1"/>
  <c r="X4800" i="1"/>
  <c r="Y4800" i="1" l="1"/>
  <c r="Z4800" i="1" s="1"/>
  <c r="V4804" i="1"/>
  <c r="W4803" i="1"/>
  <c r="X4801" i="1"/>
  <c r="Y4801" i="1" l="1"/>
  <c r="Z4801" i="1" s="1"/>
  <c r="V4805" i="1"/>
  <c r="W4804" i="1"/>
  <c r="X4802" i="1"/>
  <c r="Y4802" i="1" l="1"/>
  <c r="Z4802" i="1" s="1"/>
  <c r="V4806" i="1"/>
  <c r="W4805" i="1"/>
  <c r="X4803" i="1"/>
  <c r="Y4803" i="1" l="1"/>
  <c r="Z4803" i="1" s="1"/>
  <c r="V4807" i="1"/>
  <c r="W4806" i="1"/>
  <c r="X4804" i="1"/>
  <c r="Y4804" i="1" l="1"/>
  <c r="Z4804" i="1" s="1"/>
  <c r="V4808" i="1"/>
  <c r="W4807" i="1"/>
  <c r="X4805" i="1"/>
  <c r="Y4805" i="1" l="1"/>
  <c r="Z4805" i="1" s="1"/>
  <c r="V4809" i="1"/>
  <c r="W4808" i="1"/>
  <c r="X4806" i="1"/>
  <c r="Y4806" i="1" l="1"/>
  <c r="Z4806" i="1" s="1"/>
  <c r="V4810" i="1"/>
  <c r="W4809" i="1"/>
  <c r="X4807" i="1"/>
  <c r="Y4807" i="1" l="1"/>
  <c r="Z4807" i="1" s="1"/>
  <c r="V4811" i="1"/>
  <c r="W4810" i="1"/>
  <c r="X4808" i="1"/>
  <c r="Y4808" i="1" l="1"/>
  <c r="Z4808" i="1" s="1"/>
  <c r="V4812" i="1"/>
  <c r="W4811" i="1"/>
  <c r="X4809" i="1"/>
  <c r="Y4809" i="1" l="1"/>
  <c r="Z4809" i="1" s="1"/>
  <c r="V4813" i="1"/>
  <c r="W4812" i="1"/>
  <c r="X4810" i="1"/>
  <c r="Y4810" i="1" l="1"/>
  <c r="Z4810" i="1" s="1"/>
  <c r="V4814" i="1"/>
  <c r="W4813" i="1"/>
  <c r="X4811" i="1"/>
  <c r="Y4811" i="1" l="1"/>
  <c r="Z4811" i="1" s="1"/>
  <c r="V4815" i="1"/>
  <c r="W4814" i="1"/>
  <c r="X4812" i="1"/>
  <c r="Y4812" i="1" l="1"/>
  <c r="Z4812" i="1" s="1"/>
  <c r="V4816" i="1"/>
  <c r="W4815" i="1"/>
  <c r="X4813" i="1"/>
  <c r="Y4813" i="1" l="1"/>
  <c r="Z4813" i="1" s="1"/>
  <c r="V4817" i="1"/>
  <c r="W4816" i="1"/>
  <c r="X4814" i="1"/>
  <c r="Y4814" i="1" l="1"/>
  <c r="Z4814" i="1" s="1"/>
  <c r="V4818" i="1"/>
  <c r="W4817" i="1"/>
  <c r="X4815" i="1"/>
  <c r="Y4815" i="1" l="1"/>
  <c r="Z4815" i="1" s="1"/>
  <c r="V4819" i="1"/>
  <c r="W4818" i="1"/>
  <c r="X4816" i="1"/>
  <c r="Y4816" i="1" l="1"/>
  <c r="Z4816" i="1" s="1"/>
  <c r="V4820" i="1"/>
  <c r="W4819" i="1"/>
  <c r="X4817" i="1"/>
  <c r="Y4817" i="1" l="1"/>
  <c r="Z4817" i="1" s="1"/>
  <c r="V4821" i="1"/>
  <c r="W4820" i="1"/>
  <c r="X4818" i="1"/>
  <c r="Y4818" i="1" l="1"/>
  <c r="Z4818" i="1" s="1"/>
  <c r="V4822" i="1"/>
  <c r="W4821" i="1"/>
  <c r="X4819" i="1"/>
  <c r="Y4819" i="1" l="1"/>
  <c r="Z4819" i="1" s="1"/>
  <c r="V4823" i="1"/>
  <c r="W4822" i="1"/>
  <c r="X4820" i="1"/>
  <c r="Y4820" i="1" l="1"/>
  <c r="Z4820" i="1" s="1"/>
  <c r="V4824" i="1"/>
  <c r="W4823" i="1"/>
  <c r="X4821" i="1"/>
  <c r="Y4821" i="1" l="1"/>
  <c r="Z4821" i="1" s="1"/>
  <c r="V4825" i="1"/>
  <c r="W4824" i="1"/>
  <c r="X4822" i="1"/>
  <c r="Y4822" i="1" l="1"/>
  <c r="Z4822" i="1" s="1"/>
  <c r="V4826" i="1"/>
  <c r="W4825" i="1"/>
  <c r="X4823" i="1"/>
  <c r="Y4823" i="1" l="1"/>
  <c r="Z4823" i="1" s="1"/>
  <c r="V4827" i="1"/>
  <c r="W4826" i="1"/>
  <c r="X4824" i="1"/>
  <c r="Y4824" i="1" l="1"/>
  <c r="Z4824" i="1" s="1"/>
  <c r="V4828" i="1"/>
  <c r="W4827" i="1"/>
  <c r="X4825" i="1"/>
  <c r="Y4825" i="1" l="1"/>
  <c r="Z4825" i="1" s="1"/>
  <c r="V4829" i="1"/>
  <c r="W4828" i="1"/>
  <c r="X4826" i="1"/>
  <c r="Y4826" i="1" l="1"/>
  <c r="Z4826" i="1" s="1"/>
  <c r="V4830" i="1"/>
  <c r="W4829" i="1"/>
  <c r="X4827" i="1"/>
  <c r="Y4827" i="1" l="1"/>
  <c r="Z4827" i="1" s="1"/>
  <c r="V4831" i="1"/>
  <c r="W4830" i="1"/>
  <c r="X4828" i="1"/>
  <c r="Y4828" i="1" l="1"/>
  <c r="Z4828" i="1" s="1"/>
  <c r="V4832" i="1"/>
  <c r="W4831" i="1"/>
  <c r="X4829" i="1"/>
  <c r="Y4829" i="1" l="1"/>
  <c r="Z4829" i="1" s="1"/>
  <c r="V4833" i="1"/>
  <c r="W4832" i="1"/>
  <c r="X4830" i="1"/>
  <c r="Y4830" i="1" l="1"/>
  <c r="Z4830" i="1" s="1"/>
  <c r="V4834" i="1"/>
  <c r="W4833" i="1"/>
  <c r="X4831" i="1"/>
  <c r="Y4831" i="1" l="1"/>
  <c r="Z4831" i="1" s="1"/>
  <c r="V4835" i="1"/>
  <c r="W4834" i="1"/>
  <c r="X4832" i="1"/>
  <c r="Y4832" i="1" l="1"/>
  <c r="Z4832" i="1" s="1"/>
  <c r="V4836" i="1"/>
  <c r="W4835" i="1"/>
  <c r="X4833" i="1"/>
  <c r="Y4833" i="1" l="1"/>
  <c r="Z4833" i="1" s="1"/>
  <c r="V4837" i="1"/>
  <c r="W4836" i="1"/>
  <c r="X4834" i="1"/>
  <c r="Y4834" i="1" l="1"/>
  <c r="Z4834" i="1" s="1"/>
  <c r="V4838" i="1"/>
  <c r="W4837" i="1"/>
  <c r="X4835" i="1"/>
  <c r="Y4835" i="1" l="1"/>
  <c r="Z4835" i="1" s="1"/>
  <c r="V4839" i="1"/>
  <c r="W4838" i="1"/>
  <c r="X4836" i="1"/>
  <c r="Y4836" i="1" l="1"/>
  <c r="Z4836" i="1" s="1"/>
  <c r="V4840" i="1"/>
  <c r="W4839" i="1"/>
  <c r="X4837" i="1"/>
  <c r="Y4837" i="1" l="1"/>
  <c r="Z4837" i="1" s="1"/>
  <c r="V4841" i="1"/>
  <c r="W4840" i="1"/>
  <c r="X4838" i="1"/>
  <c r="Y4838" i="1" l="1"/>
  <c r="Z4838" i="1" s="1"/>
  <c r="V4842" i="1"/>
  <c r="W4841" i="1"/>
  <c r="X4839" i="1"/>
  <c r="Y4839" i="1" l="1"/>
  <c r="Z4839" i="1" s="1"/>
  <c r="V4843" i="1"/>
  <c r="W4842" i="1"/>
  <c r="X4840" i="1"/>
  <c r="Y4840" i="1" l="1"/>
  <c r="Z4840" i="1" s="1"/>
  <c r="V4844" i="1"/>
  <c r="W4843" i="1"/>
  <c r="X4841" i="1"/>
  <c r="Y4841" i="1" l="1"/>
  <c r="Z4841" i="1" s="1"/>
  <c r="V4845" i="1"/>
  <c r="W4844" i="1"/>
  <c r="X4842" i="1"/>
  <c r="Y4842" i="1" l="1"/>
  <c r="Z4842" i="1" s="1"/>
  <c r="V4846" i="1"/>
  <c r="W4845" i="1"/>
  <c r="X4843" i="1"/>
  <c r="Y4843" i="1" l="1"/>
  <c r="Z4843" i="1" s="1"/>
  <c r="V4847" i="1"/>
  <c r="W4846" i="1"/>
  <c r="X4844" i="1"/>
  <c r="Y4844" i="1" l="1"/>
  <c r="Z4844" i="1" s="1"/>
  <c r="V4848" i="1"/>
  <c r="W4847" i="1"/>
  <c r="X4845" i="1"/>
  <c r="Y4845" i="1" l="1"/>
  <c r="Z4845" i="1" s="1"/>
  <c r="V4849" i="1"/>
  <c r="W4848" i="1"/>
  <c r="X4846" i="1"/>
  <c r="Y4846" i="1" l="1"/>
  <c r="Z4846" i="1" s="1"/>
  <c r="V4850" i="1"/>
  <c r="W4849" i="1"/>
  <c r="X4847" i="1"/>
  <c r="Y4847" i="1" l="1"/>
  <c r="Z4847" i="1" s="1"/>
  <c r="V4851" i="1"/>
  <c r="W4850" i="1"/>
  <c r="X4848" i="1"/>
  <c r="Y4848" i="1" l="1"/>
  <c r="Z4848" i="1" s="1"/>
  <c r="V4852" i="1"/>
  <c r="W4851" i="1"/>
  <c r="X4849" i="1"/>
  <c r="Y4849" i="1" l="1"/>
  <c r="Z4849" i="1" s="1"/>
  <c r="V4853" i="1"/>
  <c r="W4852" i="1"/>
  <c r="X4850" i="1"/>
  <c r="Y4850" i="1" l="1"/>
  <c r="Z4850" i="1" s="1"/>
  <c r="V4854" i="1"/>
  <c r="W4853" i="1"/>
  <c r="X4851" i="1"/>
  <c r="Y4851" i="1" l="1"/>
  <c r="Z4851" i="1" s="1"/>
  <c r="V4855" i="1"/>
  <c r="W4854" i="1"/>
  <c r="X4852" i="1"/>
  <c r="Y4852" i="1" l="1"/>
  <c r="Z4852" i="1" s="1"/>
  <c r="V4856" i="1"/>
  <c r="W4855" i="1"/>
  <c r="X4853" i="1"/>
  <c r="Y4853" i="1" l="1"/>
  <c r="Z4853" i="1" s="1"/>
  <c r="V4857" i="1"/>
  <c r="W4856" i="1"/>
  <c r="X4854" i="1"/>
  <c r="Y4854" i="1" l="1"/>
  <c r="Z4854" i="1" s="1"/>
  <c r="V4858" i="1"/>
  <c r="W4857" i="1"/>
  <c r="X4855" i="1"/>
  <c r="Y4855" i="1" l="1"/>
  <c r="Z4855" i="1" s="1"/>
  <c r="V4859" i="1"/>
  <c r="W4858" i="1"/>
  <c r="X4856" i="1"/>
  <c r="Y4856" i="1" l="1"/>
  <c r="Z4856" i="1" s="1"/>
  <c r="V4860" i="1"/>
  <c r="W4859" i="1"/>
  <c r="X4857" i="1"/>
  <c r="Y4857" i="1" l="1"/>
  <c r="Z4857" i="1" s="1"/>
  <c r="V4861" i="1"/>
  <c r="W4860" i="1"/>
  <c r="X4858" i="1"/>
  <c r="Y4858" i="1" l="1"/>
  <c r="Z4858" i="1" s="1"/>
  <c r="V4862" i="1"/>
  <c r="W4861" i="1"/>
  <c r="X4859" i="1"/>
  <c r="Y4859" i="1" l="1"/>
  <c r="Z4859" i="1" s="1"/>
  <c r="V4863" i="1"/>
  <c r="W4862" i="1"/>
  <c r="X4860" i="1"/>
  <c r="Y4860" i="1" l="1"/>
  <c r="Z4860" i="1" s="1"/>
  <c r="V4864" i="1"/>
  <c r="W4863" i="1"/>
  <c r="X4861" i="1"/>
  <c r="Y4861" i="1" l="1"/>
  <c r="Z4861" i="1" s="1"/>
  <c r="V4865" i="1"/>
  <c r="W4864" i="1"/>
  <c r="X4862" i="1"/>
  <c r="Y4862" i="1" l="1"/>
  <c r="Z4862" i="1" s="1"/>
  <c r="V4866" i="1"/>
  <c r="W4865" i="1"/>
  <c r="X4863" i="1"/>
  <c r="Y4863" i="1" l="1"/>
  <c r="Z4863" i="1" s="1"/>
  <c r="V4867" i="1"/>
  <c r="W4866" i="1"/>
  <c r="X4864" i="1"/>
  <c r="Y4864" i="1" l="1"/>
  <c r="Z4864" i="1" s="1"/>
  <c r="V4868" i="1"/>
  <c r="W4867" i="1"/>
  <c r="X4865" i="1"/>
  <c r="Y4865" i="1" l="1"/>
  <c r="Z4865" i="1" s="1"/>
  <c r="V4869" i="1"/>
  <c r="W4868" i="1"/>
  <c r="X4866" i="1"/>
  <c r="Y4866" i="1" l="1"/>
  <c r="Z4866" i="1" s="1"/>
  <c r="V4870" i="1"/>
  <c r="W4869" i="1"/>
  <c r="X4867" i="1"/>
  <c r="Y4867" i="1" l="1"/>
  <c r="Z4867" i="1" s="1"/>
  <c r="V4871" i="1"/>
  <c r="W4870" i="1"/>
  <c r="X4868" i="1"/>
  <c r="Y4868" i="1" l="1"/>
  <c r="Z4868" i="1" s="1"/>
  <c r="V4872" i="1"/>
  <c r="W4871" i="1"/>
  <c r="X4869" i="1"/>
  <c r="Y4869" i="1" l="1"/>
  <c r="Z4869" i="1" s="1"/>
  <c r="V4873" i="1"/>
  <c r="W4872" i="1"/>
  <c r="X4870" i="1"/>
  <c r="Y4870" i="1" l="1"/>
  <c r="Z4870" i="1" s="1"/>
  <c r="V4874" i="1"/>
  <c r="W4873" i="1"/>
  <c r="X4871" i="1"/>
  <c r="Y4871" i="1" l="1"/>
  <c r="Z4871" i="1" s="1"/>
  <c r="V4875" i="1"/>
  <c r="W4874" i="1"/>
  <c r="X4872" i="1"/>
  <c r="Y4872" i="1" l="1"/>
  <c r="Z4872" i="1" s="1"/>
  <c r="V4876" i="1"/>
  <c r="W4875" i="1"/>
  <c r="X4873" i="1"/>
  <c r="Y4873" i="1" l="1"/>
  <c r="Z4873" i="1" s="1"/>
  <c r="V4877" i="1"/>
  <c r="W4876" i="1"/>
  <c r="X4874" i="1"/>
  <c r="Y4874" i="1" l="1"/>
  <c r="Z4874" i="1" s="1"/>
  <c r="V4878" i="1"/>
  <c r="W4877" i="1"/>
  <c r="X4875" i="1"/>
  <c r="Y4875" i="1" l="1"/>
  <c r="Z4875" i="1" s="1"/>
  <c r="V4879" i="1"/>
  <c r="W4878" i="1"/>
  <c r="X4876" i="1"/>
  <c r="Y4876" i="1" l="1"/>
  <c r="Z4876" i="1" s="1"/>
  <c r="V4880" i="1"/>
  <c r="W4879" i="1"/>
  <c r="X4877" i="1"/>
  <c r="Y4877" i="1" l="1"/>
  <c r="Z4877" i="1" s="1"/>
  <c r="V4881" i="1"/>
  <c r="W4880" i="1"/>
  <c r="X4878" i="1"/>
  <c r="Y4878" i="1" l="1"/>
  <c r="Z4878" i="1" s="1"/>
  <c r="V4882" i="1"/>
  <c r="W4881" i="1"/>
  <c r="X4879" i="1"/>
  <c r="Y4879" i="1" l="1"/>
  <c r="Z4879" i="1" s="1"/>
  <c r="V4883" i="1"/>
  <c r="W4882" i="1"/>
  <c r="X4880" i="1"/>
  <c r="Y4880" i="1" l="1"/>
  <c r="Z4880" i="1" s="1"/>
  <c r="V4884" i="1"/>
  <c r="W4883" i="1"/>
  <c r="X4881" i="1"/>
  <c r="Y4881" i="1" l="1"/>
  <c r="Z4881" i="1" s="1"/>
  <c r="V4885" i="1"/>
  <c r="W4884" i="1"/>
  <c r="X4882" i="1"/>
  <c r="Y4882" i="1" l="1"/>
  <c r="Z4882" i="1" s="1"/>
  <c r="V4886" i="1"/>
  <c r="W4885" i="1"/>
  <c r="X4883" i="1"/>
  <c r="Y4883" i="1" l="1"/>
  <c r="Z4883" i="1" s="1"/>
  <c r="V4887" i="1"/>
  <c r="W4886" i="1"/>
  <c r="X4884" i="1"/>
  <c r="Y4884" i="1" l="1"/>
  <c r="Z4884" i="1" s="1"/>
  <c r="V4888" i="1"/>
  <c r="W4887" i="1"/>
  <c r="X4885" i="1"/>
  <c r="Y4885" i="1" l="1"/>
  <c r="Z4885" i="1" s="1"/>
  <c r="V4889" i="1"/>
  <c r="W4888" i="1"/>
  <c r="X4886" i="1"/>
  <c r="Y4886" i="1" l="1"/>
  <c r="Z4886" i="1" s="1"/>
  <c r="V4890" i="1"/>
  <c r="W4889" i="1"/>
  <c r="X4887" i="1"/>
  <c r="Y4887" i="1" l="1"/>
  <c r="Z4887" i="1" s="1"/>
  <c r="V4891" i="1"/>
  <c r="W4890" i="1"/>
  <c r="X4888" i="1"/>
  <c r="Y4888" i="1" l="1"/>
  <c r="Z4888" i="1" s="1"/>
  <c r="V4892" i="1"/>
  <c r="W4891" i="1"/>
  <c r="X4889" i="1"/>
  <c r="Y4889" i="1" l="1"/>
  <c r="Z4889" i="1" s="1"/>
  <c r="V4893" i="1"/>
  <c r="W4892" i="1"/>
  <c r="X4890" i="1"/>
  <c r="Y4890" i="1" l="1"/>
  <c r="Z4890" i="1" s="1"/>
  <c r="V4894" i="1"/>
  <c r="W4893" i="1"/>
  <c r="X4891" i="1"/>
  <c r="Y4891" i="1" l="1"/>
  <c r="Z4891" i="1" s="1"/>
  <c r="V4895" i="1"/>
  <c r="W4894" i="1"/>
  <c r="X4892" i="1"/>
  <c r="Y4892" i="1" l="1"/>
  <c r="Z4892" i="1" s="1"/>
  <c r="V4896" i="1"/>
  <c r="W4895" i="1"/>
  <c r="X4893" i="1"/>
  <c r="Y4893" i="1" l="1"/>
  <c r="Z4893" i="1" s="1"/>
  <c r="V4897" i="1"/>
  <c r="W4896" i="1"/>
  <c r="X4894" i="1"/>
  <c r="Y4894" i="1" l="1"/>
  <c r="Z4894" i="1" s="1"/>
  <c r="V4898" i="1"/>
  <c r="W4897" i="1"/>
  <c r="X4895" i="1"/>
  <c r="Y4895" i="1" l="1"/>
  <c r="Z4895" i="1" s="1"/>
  <c r="V4899" i="1"/>
  <c r="W4898" i="1"/>
  <c r="X4896" i="1"/>
  <c r="Y4896" i="1" l="1"/>
  <c r="Z4896" i="1" s="1"/>
  <c r="V4900" i="1"/>
  <c r="W4899" i="1"/>
  <c r="X4897" i="1"/>
  <c r="Y4897" i="1" l="1"/>
  <c r="Z4897" i="1" s="1"/>
  <c r="V4901" i="1"/>
  <c r="W4900" i="1"/>
  <c r="X4898" i="1"/>
  <c r="Y4898" i="1" l="1"/>
  <c r="Z4898" i="1" s="1"/>
  <c r="V4902" i="1"/>
  <c r="W4901" i="1"/>
  <c r="X4899" i="1"/>
  <c r="Y4899" i="1" l="1"/>
  <c r="Z4899" i="1" s="1"/>
  <c r="V4903" i="1"/>
  <c r="W4902" i="1"/>
  <c r="X4900" i="1"/>
  <c r="Y4900" i="1" l="1"/>
  <c r="Z4900" i="1" s="1"/>
  <c r="V4904" i="1"/>
  <c r="W4903" i="1"/>
  <c r="X4901" i="1"/>
  <c r="Y4901" i="1" l="1"/>
  <c r="Z4901" i="1" s="1"/>
  <c r="V4905" i="1"/>
  <c r="W4904" i="1"/>
  <c r="X4902" i="1"/>
  <c r="Y4902" i="1" l="1"/>
  <c r="Z4902" i="1" s="1"/>
  <c r="V4906" i="1"/>
  <c r="W4905" i="1"/>
  <c r="X4903" i="1"/>
  <c r="Y4903" i="1" l="1"/>
  <c r="Z4903" i="1" s="1"/>
  <c r="V4907" i="1"/>
  <c r="W4906" i="1"/>
  <c r="X4904" i="1"/>
  <c r="Y4904" i="1" l="1"/>
  <c r="Z4904" i="1" s="1"/>
  <c r="V4908" i="1"/>
  <c r="W4907" i="1"/>
  <c r="X4905" i="1"/>
  <c r="Y4905" i="1" l="1"/>
  <c r="Z4905" i="1" s="1"/>
  <c r="V4909" i="1"/>
  <c r="W4908" i="1"/>
  <c r="X4906" i="1"/>
  <c r="Y4906" i="1" l="1"/>
  <c r="Z4906" i="1" s="1"/>
  <c r="V4910" i="1"/>
  <c r="W4909" i="1"/>
  <c r="X4907" i="1"/>
  <c r="Y4907" i="1" l="1"/>
  <c r="Z4907" i="1" s="1"/>
  <c r="V4911" i="1"/>
  <c r="W4910" i="1"/>
  <c r="X4908" i="1"/>
  <c r="Y4908" i="1" l="1"/>
  <c r="Z4908" i="1" s="1"/>
  <c r="V4912" i="1"/>
  <c r="W4911" i="1"/>
  <c r="X4909" i="1"/>
  <c r="Y4909" i="1" l="1"/>
  <c r="Z4909" i="1" s="1"/>
  <c r="V4913" i="1"/>
  <c r="W4912" i="1"/>
  <c r="X4910" i="1"/>
  <c r="Y4910" i="1" l="1"/>
  <c r="Z4910" i="1" s="1"/>
  <c r="V4914" i="1"/>
  <c r="W4913" i="1"/>
  <c r="X4911" i="1"/>
  <c r="Y4911" i="1" l="1"/>
  <c r="Z4911" i="1" s="1"/>
  <c r="V4915" i="1"/>
  <c r="W4914" i="1"/>
  <c r="X4912" i="1"/>
  <c r="Y4912" i="1" l="1"/>
  <c r="Z4912" i="1" s="1"/>
  <c r="V4916" i="1"/>
  <c r="W4915" i="1"/>
  <c r="X4913" i="1"/>
  <c r="Y4913" i="1" l="1"/>
  <c r="Z4913" i="1" s="1"/>
  <c r="V4917" i="1"/>
  <c r="W4916" i="1"/>
  <c r="X4914" i="1"/>
  <c r="Y4914" i="1" l="1"/>
  <c r="Z4914" i="1" s="1"/>
  <c r="V4918" i="1"/>
  <c r="W4917" i="1"/>
  <c r="X4915" i="1"/>
  <c r="Y4915" i="1" l="1"/>
  <c r="Z4915" i="1" s="1"/>
  <c r="V4919" i="1"/>
  <c r="W4918" i="1"/>
  <c r="X4916" i="1"/>
  <c r="Y4916" i="1" l="1"/>
  <c r="Z4916" i="1" s="1"/>
  <c r="V4920" i="1"/>
  <c r="W4919" i="1"/>
  <c r="X4917" i="1"/>
  <c r="Y4917" i="1" l="1"/>
  <c r="Z4917" i="1" s="1"/>
  <c r="V4921" i="1"/>
  <c r="W4920" i="1"/>
  <c r="X4918" i="1"/>
  <c r="Y4918" i="1" l="1"/>
  <c r="Z4918" i="1" s="1"/>
  <c r="V4922" i="1"/>
  <c r="W4921" i="1"/>
  <c r="X4919" i="1"/>
  <c r="Y4919" i="1" l="1"/>
  <c r="Z4919" i="1" s="1"/>
  <c r="V4923" i="1"/>
  <c r="W4922" i="1"/>
  <c r="X4920" i="1"/>
  <c r="Y4920" i="1" l="1"/>
  <c r="Z4920" i="1" s="1"/>
  <c r="V4924" i="1"/>
  <c r="W4923" i="1"/>
  <c r="X4921" i="1"/>
  <c r="Y4921" i="1" l="1"/>
  <c r="Z4921" i="1" s="1"/>
  <c r="V4925" i="1"/>
  <c r="W4924" i="1"/>
  <c r="X4922" i="1"/>
  <c r="Y4922" i="1" l="1"/>
  <c r="Z4922" i="1" s="1"/>
  <c r="V4926" i="1"/>
  <c r="W4925" i="1"/>
  <c r="X4923" i="1"/>
  <c r="Y4923" i="1" l="1"/>
  <c r="Z4923" i="1" s="1"/>
  <c r="V4927" i="1"/>
  <c r="W4926" i="1"/>
  <c r="X4924" i="1"/>
  <c r="Y4924" i="1" l="1"/>
  <c r="Z4924" i="1" s="1"/>
  <c r="V4928" i="1"/>
  <c r="W4927" i="1"/>
  <c r="X4925" i="1"/>
  <c r="Y4925" i="1" l="1"/>
  <c r="Z4925" i="1" s="1"/>
  <c r="V4929" i="1"/>
  <c r="W4928" i="1"/>
  <c r="X4927" i="1" s="1"/>
  <c r="X4926" i="1"/>
  <c r="Y4927" i="1" l="1"/>
  <c r="Z4927" i="1" s="1"/>
  <c r="Y4926" i="1"/>
  <c r="Z4926" i="1" s="1"/>
  <c r="V4930" i="1"/>
  <c r="W4929" i="1"/>
  <c r="X4928" i="1" s="1"/>
  <c r="Y4928" i="1" l="1"/>
  <c r="Z4928" i="1" s="1"/>
  <c r="V4931" i="1"/>
  <c r="W4930" i="1"/>
  <c r="V4932" i="1" l="1"/>
  <c r="W4931" i="1"/>
  <c r="X4929" i="1"/>
  <c r="Y4929" i="1" l="1"/>
  <c r="Z4929" i="1" s="1"/>
  <c r="V4933" i="1"/>
  <c r="W4932" i="1"/>
  <c r="X4930" i="1"/>
  <c r="Y4930" i="1" l="1"/>
  <c r="Z4930" i="1" s="1"/>
  <c r="V4934" i="1"/>
  <c r="W4933" i="1"/>
  <c r="X4931" i="1"/>
  <c r="Y4931" i="1" l="1"/>
  <c r="Z4931" i="1" s="1"/>
  <c r="V4935" i="1"/>
  <c r="W4934" i="1"/>
  <c r="X4932" i="1"/>
  <c r="Y4932" i="1" l="1"/>
  <c r="Z4932" i="1" s="1"/>
  <c r="V4936" i="1"/>
  <c r="W4935" i="1"/>
  <c r="X4933" i="1"/>
  <c r="Y4933" i="1" l="1"/>
  <c r="Z4933" i="1" s="1"/>
  <c r="V4937" i="1"/>
  <c r="W4936" i="1"/>
  <c r="X4934" i="1"/>
  <c r="Y4934" i="1" l="1"/>
  <c r="Z4934" i="1" s="1"/>
  <c r="V4938" i="1"/>
  <c r="W4937" i="1"/>
  <c r="X4935" i="1"/>
  <c r="Y4935" i="1" l="1"/>
  <c r="Z4935" i="1" s="1"/>
  <c r="V4939" i="1"/>
  <c r="W4938" i="1"/>
  <c r="X4936" i="1"/>
  <c r="Y4936" i="1" l="1"/>
  <c r="Z4936" i="1" s="1"/>
  <c r="V4940" i="1"/>
  <c r="W4939" i="1"/>
  <c r="X4937" i="1"/>
  <c r="Y4937" i="1" l="1"/>
  <c r="Z4937" i="1" s="1"/>
  <c r="V4941" i="1"/>
  <c r="W4940" i="1"/>
  <c r="X4938" i="1"/>
  <c r="Y4938" i="1" l="1"/>
  <c r="Z4938" i="1" s="1"/>
  <c r="V4942" i="1"/>
  <c r="W4941" i="1"/>
  <c r="X4939" i="1"/>
  <c r="Y4939" i="1" l="1"/>
  <c r="Z4939" i="1" s="1"/>
  <c r="V4943" i="1"/>
  <c r="W4942" i="1"/>
  <c r="X4940" i="1"/>
  <c r="Y4940" i="1" l="1"/>
  <c r="Z4940" i="1" s="1"/>
  <c r="V4944" i="1"/>
  <c r="W4943" i="1"/>
  <c r="X4941" i="1"/>
  <c r="Y4941" i="1" l="1"/>
  <c r="Z4941" i="1" s="1"/>
  <c r="V4945" i="1"/>
  <c r="W4944" i="1"/>
  <c r="X4942" i="1"/>
  <c r="Y4942" i="1" l="1"/>
  <c r="Z4942" i="1" s="1"/>
  <c r="V4946" i="1"/>
  <c r="W4945" i="1"/>
  <c r="X4943" i="1"/>
  <c r="Y4943" i="1" l="1"/>
  <c r="Z4943" i="1" s="1"/>
  <c r="V4947" i="1"/>
  <c r="W4946" i="1"/>
  <c r="X4944" i="1"/>
  <c r="Y4944" i="1" l="1"/>
  <c r="Z4944" i="1" s="1"/>
  <c r="V4948" i="1"/>
  <c r="W4947" i="1"/>
  <c r="X4945" i="1"/>
  <c r="Y4945" i="1" l="1"/>
  <c r="Z4945" i="1" s="1"/>
  <c r="V4949" i="1"/>
  <c r="W4948" i="1"/>
  <c r="X4946" i="1"/>
  <c r="Y4946" i="1" l="1"/>
  <c r="Z4946" i="1" s="1"/>
  <c r="V4950" i="1"/>
  <c r="W4949" i="1"/>
  <c r="X4947" i="1"/>
  <c r="Y4947" i="1" l="1"/>
  <c r="Z4947" i="1" s="1"/>
  <c r="V4951" i="1"/>
  <c r="W4950" i="1"/>
  <c r="X4948" i="1"/>
  <c r="Y4948" i="1" l="1"/>
  <c r="Z4948" i="1" s="1"/>
  <c r="V4952" i="1"/>
  <c r="W4951" i="1"/>
  <c r="X4949" i="1"/>
  <c r="Y4949" i="1" l="1"/>
  <c r="Z4949" i="1" s="1"/>
  <c r="V4953" i="1"/>
  <c r="W4952" i="1"/>
  <c r="X4950" i="1"/>
  <c r="Y4950" i="1" l="1"/>
  <c r="Z4950" i="1" s="1"/>
  <c r="V4954" i="1"/>
  <c r="W4953" i="1"/>
  <c r="X4951" i="1"/>
  <c r="Y4951" i="1" l="1"/>
  <c r="Z4951" i="1" s="1"/>
  <c r="V4955" i="1"/>
  <c r="W4954" i="1"/>
  <c r="X4952" i="1"/>
  <c r="Y4952" i="1" l="1"/>
  <c r="Z4952" i="1" s="1"/>
  <c r="V4956" i="1"/>
  <c r="W4955" i="1"/>
  <c r="X4953" i="1"/>
  <c r="Y4953" i="1" l="1"/>
  <c r="Z4953" i="1" s="1"/>
  <c r="V4957" i="1"/>
  <c r="W4956" i="1"/>
  <c r="X4954" i="1"/>
  <c r="Y4954" i="1" l="1"/>
  <c r="Z4954" i="1" s="1"/>
  <c r="V4958" i="1"/>
  <c r="W4957" i="1"/>
  <c r="X4955" i="1"/>
  <c r="Y4955" i="1" l="1"/>
  <c r="Z4955" i="1" s="1"/>
  <c r="V4959" i="1"/>
  <c r="W4958" i="1"/>
  <c r="X4956" i="1"/>
  <c r="Y4956" i="1" l="1"/>
  <c r="Z4956" i="1" s="1"/>
  <c r="V4960" i="1"/>
  <c r="W4959" i="1"/>
  <c r="X4957" i="1"/>
  <c r="Y4957" i="1" l="1"/>
  <c r="Z4957" i="1" s="1"/>
  <c r="V4961" i="1"/>
  <c r="W4960" i="1"/>
  <c r="X4958" i="1"/>
  <c r="Y4958" i="1" l="1"/>
  <c r="Z4958" i="1" s="1"/>
  <c r="V4962" i="1"/>
  <c r="W4961" i="1"/>
  <c r="X4959" i="1"/>
  <c r="Y4959" i="1" l="1"/>
  <c r="Z4959" i="1" s="1"/>
  <c r="V4963" i="1"/>
  <c r="W4962" i="1"/>
  <c r="X4960" i="1"/>
  <c r="Y4960" i="1" l="1"/>
  <c r="Z4960" i="1" s="1"/>
  <c r="V4964" i="1"/>
  <c r="W4963" i="1"/>
  <c r="X4961" i="1"/>
  <c r="Y4961" i="1" l="1"/>
  <c r="Z4961" i="1" s="1"/>
  <c r="V4965" i="1"/>
  <c r="W4964" i="1"/>
  <c r="X4962" i="1"/>
  <c r="Y4962" i="1" l="1"/>
  <c r="Z4962" i="1" s="1"/>
  <c r="V4966" i="1"/>
  <c r="W4965" i="1"/>
  <c r="X4963" i="1"/>
  <c r="Y4963" i="1" l="1"/>
  <c r="Z4963" i="1" s="1"/>
  <c r="V4967" i="1"/>
  <c r="W4966" i="1"/>
  <c r="X4964" i="1"/>
  <c r="Y4964" i="1" l="1"/>
  <c r="Z4964" i="1" s="1"/>
  <c r="V4968" i="1"/>
  <c r="W4967" i="1"/>
  <c r="X4965" i="1"/>
  <c r="Y4965" i="1" l="1"/>
  <c r="Z4965" i="1" s="1"/>
  <c r="V4969" i="1"/>
  <c r="W4968" i="1"/>
  <c r="X4966" i="1"/>
  <c r="Y4966" i="1" l="1"/>
  <c r="Z4966" i="1" s="1"/>
  <c r="V4970" i="1"/>
  <c r="W4969" i="1"/>
  <c r="X4967" i="1"/>
  <c r="Y4967" i="1" l="1"/>
  <c r="Z4967" i="1" s="1"/>
  <c r="V4971" i="1"/>
  <c r="W4970" i="1"/>
  <c r="X4968" i="1"/>
  <c r="Y4968" i="1" l="1"/>
  <c r="Z4968" i="1" s="1"/>
  <c r="V4972" i="1"/>
  <c r="W4971" i="1"/>
  <c r="X4969" i="1"/>
  <c r="Y4969" i="1" l="1"/>
  <c r="Z4969" i="1" s="1"/>
  <c r="V4973" i="1"/>
  <c r="W4972" i="1"/>
  <c r="X4970" i="1"/>
  <c r="Y4970" i="1" l="1"/>
  <c r="Z4970" i="1" s="1"/>
  <c r="V4974" i="1"/>
  <c r="W4973" i="1"/>
  <c r="X4971" i="1"/>
  <c r="Y4971" i="1" l="1"/>
  <c r="Z4971" i="1" s="1"/>
  <c r="V4975" i="1"/>
  <c r="W4974" i="1"/>
  <c r="X4972" i="1"/>
  <c r="Y4972" i="1" l="1"/>
  <c r="Z4972" i="1" s="1"/>
  <c r="V4976" i="1"/>
  <c r="W4975" i="1"/>
  <c r="X4973" i="1"/>
  <c r="Y4973" i="1" l="1"/>
  <c r="Z4973" i="1" s="1"/>
  <c r="V4977" i="1"/>
  <c r="W4976" i="1"/>
  <c r="X4974" i="1"/>
  <c r="Y4974" i="1" l="1"/>
  <c r="Z4974" i="1" s="1"/>
  <c r="V4978" i="1"/>
  <c r="W4977" i="1"/>
  <c r="X4975" i="1"/>
  <c r="Y4975" i="1" l="1"/>
  <c r="Z4975" i="1" s="1"/>
  <c r="V4979" i="1"/>
  <c r="W4978" i="1"/>
  <c r="X4976" i="1"/>
  <c r="Y4976" i="1" l="1"/>
  <c r="Z4976" i="1" s="1"/>
  <c r="V4980" i="1"/>
  <c r="W4979" i="1"/>
  <c r="X4977" i="1"/>
  <c r="Y4977" i="1" l="1"/>
  <c r="Z4977" i="1" s="1"/>
  <c r="V4981" i="1"/>
  <c r="W4980" i="1"/>
  <c r="X4978" i="1"/>
  <c r="Y4978" i="1" l="1"/>
  <c r="Z4978" i="1" s="1"/>
  <c r="V4982" i="1"/>
  <c r="W4981" i="1"/>
  <c r="X4979" i="1"/>
  <c r="Y4979" i="1" l="1"/>
  <c r="Z4979" i="1" s="1"/>
  <c r="V4983" i="1"/>
  <c r="W4982" i="1"/>
  <c r="X4980" i="1"/>
  <c r="Y4980" i="1" l="1"/>
  <c r="Z4980" i="1" s="1"/>
  <c r="V4984" i="1"/>
  <c r="W4983" i="1"/>
  <c r="X4981" i="1"/>
  <c r="Y4981" i="1" l="1"/>
  <c r="Z4981" i="1" s="1"/>
  <c r="V4985" i="1"/>
  <c r="W4984" i="1"/>
  <c r="X4982" i="1"/>
  <c r="Y4982" i="1" l="1"/>
  <c r="Z4982" i="1" s="1"/>
  <c r="V4986" i="1"/>
  <c r="W4985" i="1"/>
  <c r="X4983" i="1"/>
  <c r="Y4983" i="1" l="1"/>
  <c r="Z4983" i="1" s="1"/>
  <c r="V4987" i="1"/>
  <c r="W4986" i="1"/>
  <c r="X4984" i="1"/>
  <c r="Y4984" i="1" l="1"/>
  <c r="Z4984" i="1" s="1"/>
  <c r="V4988" i="1"/>
  <c r="W4987" i="1"/>
  <c r="X4985" i="1"/>
  <c r="Y4985" i="1" l="1"/>
  <c r="Z4985" i="1" s="1"/>
  <c r="V4989" i="1"/>
  <c r="W4988" i="1"/>
  <c r="X4986" i="1"/>
  <c r="Y4986" i="1" l="1"/>
  <c r="Z4986" i="1" s="1"/>
  <c r="V4990" i="1"/>
  <c r="W4989" i="1"/>
  <c r="X4987" i="1"/>
  <c r="Y4987" i="1" l="1"/>
  <c r="Z4987" i="1" s="1"/>
  <c r="V4991" i="1"/>
  <c r="W4990" i="1"/>
  <c r="X4988" i="1"/>
  <c r="Y4988" i="1" l="1"/>
  <c r="Z4988" i="1" s="1"/>
  <c r="V4992" i="1"/>
  <c r="W4991" i="1"/>
  <c r="X4989" i="1"/>
  <c r="Y4989" i="1" l="1"/>
  <c r="Z4989" i="1" s="1"/>
  <c r="V4993" i="1"/>
  <c r="W4992" i="1"/>
  <c r="X4990" i="1"/>
  <c r="Y4990" i="1" l="1"/>
  <c r="Z4990" i="1" s="1"/>
  <c r="V4994" i="1"/>
  <c r="W4993" i="1"/>
  <c r="X4991" i="1"/>
  <c r="Y4991" i="1" l="1"/>
  <c r="Z4991" i="1" s="1"/>
  <c r="V4995" i="1"/>
  <c r="W4994" i="1"/>
  <c r="X4992" i="1"/>
  <c r="Y4992" i="1" l="1"/>
  <c r="Z4992" i="1" s="1"/>
  <c r="V4996" i="1"/>
  <c r="W4995" i="1"/>
  <c r="X4993" i="1"/>
  <c r="Y4993" i="1" l="1"/>
  <c r="Z4993" i="1" s="1"/>
  <c r="V4997" i="1"/>
  <c r="W4996" i="1"/>
  <c r="X4994" i="1"/>
  <c r="Y4994" i="1" l="1"/>
  <c r="Z4994" i="1" s="1"/>
  <c r="V4998" i="1"/>
  <c r="W4997" i="1"/>
  <c r="X4995" i="1"/>
  <c r="Y4995" i="1" l="1"/>
  <c r="Z4995" i="1" s="1"/>
  <c r="V4999" i="1"/>
  <c r="W4998" i="1"/>
  <c r="X4996" i="1"/>
  <c r="Y4996" i="1" l="1"/>
  <c r="Z4996" i="1" s="1"/>
  <c r="V5000" i="1"/>
  <c r="W4999" i="1"/>
  <c r="X4997" i="1"/>
  <c r="Y4997" i="1" l="1"/>
  <c r="Z4997" i="1" s="1"/>
  <c r="V5001" i="1"/>
  <c r="W5000" i="1"/>
  <c r="X4998" i="1"/>
  <c r="Y4998" i="1" l="1"/>
  <c r="Z4998" i="1" s="1"/>
  <c r="V5002" i="1"/>
  <c r="W5001" i="1"/>
  <c r="X4999" i="1"/>
  <c r="Y4999" i="1" l="1"/>
  <c r="Z4999" i="1" s="1"/>
  <c r="V5003" i="1"/>
  <c r="W5002" i="1"/>
  <c r="X5000" i="1"/>
  <c r="Y5000" i="1" l="1"/>
  <c r="Z5000" i="1" s="1"/>
  <c r="V5004" i="1"/>
  <c r="W5003" i="1"/>
  <c r="X5001" i="1"/>
  <c r="Y5001" i="1" l="1"/>
  <c r="Z5001" i="1" s="1"/>
  <c r="V5005" i="1"/>
  <c r="W5004" i="1"/>
  <c r="X5002" i="1"/>
  <c r="Y5002" i="1" l="1"/>
  <c r="Z5002" i="1" s="1"/>
  <c r="V5006" i="1"/>
  <c r="W5005" i="1"/>
  <c r="X5003" i="1"/>
  <c r="Y5003" i="1" l="1"/>
  <c r="Z5003" i="1" s="1"/>
  <c r="V5007" i="1"/>
  <c r="W5006" i="1"/>
  <c r="X5004" i="1"/>
  <c r="Y5004" i="1" l="1"/>
  <c r="Z5004" i="1" s="1"/>
  <c r="V5008" i="1"/>
  <c r="W5007" i="1"/>
  <c r="X5005" i="1"/>
  <c r="Y5005" i="1" l="1"/>
  <c r="Z5005" i="1" s="1"/>
  <c r="V5009" i="1"/>
  <c r="W5008" i="1"/>
  <c r="X5006" i="1"/>
  <c r="Y5006" i="1" l="1"/>
  <c r="Z5006" i="1" s="1"/>
  <c r="V5010" i="1"/>
  <c r="W5009" i="1"/>
  <c r="X5007" i="1"/>
  <c r="Y5007" i="1" l="1"/>
  <c r="Z5007" i="1" s="1"/>
  <c r="V5011" i="1"/>
  <c r="W5010" i="1"/>
  <c r="X5008" i="1"/>
  <c r="Y5008" i="1" l="1"/>
  <c r="Z5008" i="1" s="1"/>
  <c r="V5012" i="1"/>
  <c r="W5011" i="1"/>
  <c r="X5009" i="1"/>
  <c r="Y5009" i="1" l="1"/>
  <c r="Z5009" i="1" s="1"/>
  <c r="V5013" i="1"/>
  <c r="W5012" i="1"/>
  <c r="X5010" i="1"/>
  <c r="Y5010" i="1" l="1"/>
  <c r="Z5010" i="1" s="1"/>
  <c r="V5014" i="1"/>
  <c r="W5013" i="1"/>
  <c r="X5011" i="1"/>
  <c r="Y5011" i="1" l="1"/>
  <c r="Z5011" i="1" s="1"/>
  <c r="V5015" i="1"/>
  <c r="W5014" i="1"/>
  <c r="X5012" i="1"/>
  <c r="Y5012" i="1" l="1"/>
  <c r="Z5012" i="1" s="1"/>
  <c r="V5016" i="1"/>
  <c r="W5015" i="1"/>
  <c r="X5013" i="1"/>
  <c r="Y5013" i="1" l="1"/>
  <c r="Z5013" i="1" s="1"/>
  <c r="V5017" i="1"/>
  <c r="W5016" i="1"/>
  <c r="X5014" i="1"/>
  <c r="Y5014" i="1" l="1"/>
  <c r="Z5014" i="1" s="1"/>
  <c r="V5018" i="1"/>
  <c r="W5017" i="1"/>
  <c r="X5015" i="1"/>
  <c r="Y5015" i="1" l="1"/>
  <c r="Z5015" i="1" s="1"/>
  <c r="V5019" i="1"/>
  <c r="W5018" i="1"/>
  <c r="X5016" i="1"/>
  <c r="Y5016" i="1" l="1"/>
  <c r="Z5016" i="1" s="1"/>
  <c r="V5020" i="1"/>
  <c r="W5019" i="1"/>
  <c r="X5017" i="1"/>
  <c r="Y5017" i="1" l="1"/>
  <c r="Z5017" i="1" s="1"/>
  <c r="V5021" i="1"/>
  <c r="W5020" i="1"/>
  <c r="X5018" i="1"/>
  <c r="Y5018" i="1" l="1"/>
  <c r="Z5018" i="1" s="1"/>
  <c r="V5022" i="1"/>
  <c r="W5021" i="1"/>
  <c r="X5019" i="1"/>
  <c r="Y5019" i="1" l="1"/>
  <c r="Z5019" i="1" s="1"/>
  <c r="V5023" i="1"/>
  <c r="W5022" i="1"/>
  <c r="X5020" i="1"/>
  <c r="Y5020" i="1" l="1"/>
  <c r="Z5020" i="1" s="1"/>
  <c r="V5024" i="1"/>
  <c r="W5023" i="1"/>
  <c r="X5021" i="1"/>
  <c r="Y5021" i="1" l="1"/>
  <c r="Z5021" i="1" s="1"/>
  <c r="V5025" i="1"/>
  <c r="W5024" i="1"/>
  <c r="X5022" i="1"/>
  <c r="Y5022" i="1" l="1"/>
  <c r="Z5022" i="1" s="1"/>
  <c r="V5026" i="1"/>
  <c r="W5025" i="1"/>
  <c r="X5023" i="1"/>
  <c r="Y5023" i="1" l="1"/>
  <c r="Z5023" i="1" s="1"/>
  <c r="V5027" i="1"/>
  <c r="W5026" i="1"/>
  <c r="X5024" i="1"/>
  <c r="Y5024" i="1" l="1"/>
  <c r="Z5024" i="1" s="1"/>
  <c r="V5028" i="1"/>
  <c r="W5027" i="1"/>
  <c r="X5025" i="1"/>
  <c r="Y5025" i="1" l="1"/>
  <c r="Z5025" i="1" s="1"/>
  <c r="V5029" i="1"/>
  <c r="W5028" i="1"/>
  <c r="X5026" i="1"/>
  <c r="Y5026" i="1" l="1"/>
  <c r="Z5026" i="1" s="1"/>
  <c r="V5030" i="1"/>
  <c r="W5029" i="1"/>
  <c r="X5027" i="1"/>
  <c r="Y5027" i="1" l="1"/>
  <c r="Z5027" i="1" s="1"/>
  <c r="V5031" i="1"/>
  <c r="W5030" i="1"/>
  <c r="X5028" i="1"/>
  <c r="Y5028" i="1" l="1"/>
  <c r="Z5028" i="1" s="1"/>
  <c r="V5032" i="1"/>
  <c r="W5031" i="1"/>
  <c r="X5029" i="1"/>
  <c r="Y5029" i="1" l="1"/>
  <c r="Z5029" i="1" s="1"/>
  <c r="V5033" i="1"/>
  <c r="W5032" i="1"/>
  <c r="X5030" i="1"/>
  <c r="Y5030" i="1" l="1"/>
  <c r="Z5030" i="1" s="1"/>
  <c r="V5034" i="1"/>
  <c r="W5033" i="1"/>
  <c r="X5031" i="1"/>
  <c r="Y5031" i="1" l="1"/>
  <c r="Z5031" i="1" s="1"/>
  <c r="V5035" i="1"/>
  <c r="W5034" i="1"/>
  <c r="X5032" i="1"/>
  <c r="Y5032" i="1" l="1"/>
  <c r="Z5032" i="1" s="1"/>
  <c r="V5036" i="1"/>
  <c r="W5035" i="1"/>
  <c r="X5033" i="1"/>
  <c r="Y5033" i="1" l="1"/>
  <c r="Z5033" i="1" s="1"/>
  <c r="V5037" i="1"/>
  <c r="W5036" i="1"/>
  <c r="X5034" i="1"/>
  <c r="Y5034" i="1" l="1"/>
  <c r="Z5034" i="1" s="1"/>
  <c r="V5038" i="1"/>
  <c r="W5037" i="1"/>
  <c r="X5035" i="1"/>
  <c r="Y5035" i="1" l="1"/>
  <c r="Z5035" i="1" s="1"/>
  <c r="V5039" i="1"/>
  <c r="W5038" i="1"/>
  <c r="X5036" i="1"/>
  <c r="Y5036" i="1" l="1"/>
  <c r="Z5036" i="1" s="1"/>
  <c r="V5040" i="1"/>
  <c r="W5039" i="1"/>
  <c r="X5037" i="1"/>
  <c r="Y5037" i="1" l="1"/>
  <c r="Z5037" i="1" s="1"/>
  <c r="V5041" i="1"/>
  <c r="W5040" i="1"/>
  <c r="X5038" i="1"/>
  <c r="Y5038" i="1" l="1"/>
  <c r="Z5038" i="1" s="1"/>
  <c r="V5042" i="1"/>
  <c r="W5041" i="1"/>
  <c r="X5039" i="1"/>
  <c r="Y5039" i="1" l="1"/>
  <c r="Z5039" i="1" s="1"/>
  <c r="V5043" i="1"/>
  <c r="W5042" i="1"/>
  <c r="X5040" i="1"/>
  <c r="Y5040" i="1" l="1"/>
  <c r="Z5040" i="1" s="1"/>
  <c r="V5044" i="1"/>
  <c r="W5043" i="1"/>
  <c r="X5041" i="1"/>
  <c r="Y5041" i="1" l="1"/>
  <c r="Z5041" i="1" s="1"/>
  <c r="V5045" i="1"/>
  <c r="W5044" i="1"/>
  <c r="X5042" i="1"/>
  <c r="Y5042" i="1" l="1"/>
  <c r="Z5042" i="1" s="1"/>
  <c r="V5046" i="1"/>
  <c r="W5045" i="1"/>
  <c r="X5043" i="1"/>
  <c r="Y5043" i="1" l="1"/>
  <c r="Z5043" i="1" s="1"/>
  <c r="V5047" i="1"/>
  <c r="W5046" i="1"/>
  <c r="X5044" i="1"/>
  <c r="Y5044" i="1" l="1"/>
  <c r="Z5044" i="1" s="1"/>
  <c r="V5048" i="1"/>
  <c r="W5047" i="1"/>
  <c r="X5045" i="1"/>
  <c r="Y5045" i="1" l="1"/>
  <c r="Z5045" i="1" s="1"/>
  <c r="V5049" i="1"/>
  <c r="W5048" i="1"/>
  <c r="X5046" i="1"/>
  <c r="Y5046" i="1" l="1"/>
  <c r="Z5046" i="1" s="1"/>
  <c r="V5050" i="1"/>
  <c r="W5049" i="1"/>
  <c r="X5047" i="1"/>
  <c r="Y5047" i="1" l="1"/>
  <c r="Z5047" i="1" s="1"/>
  <c r="V5051" i="1"/>
  <c r="W5050" i="1"/>
  <c r="X5048" i="1"/>
  <c r="Y5048" i="1" l="1"/>
  <c r="Z5048" i="1" s="1"/>
  <c r="V5052" i="1"/>
  <c r="W5051" i="1"/>
  <c r="X5049" i="1"/>
  <c r="Y5049" i="1" l="1"/>
  <c r="Z5049" i="1" s="1"/>
  <c r="V5053" i="1"/>
  <c r="W5052" i="1"/>
  <c r="X5050" i="1"/>
  <c r="Y5050" i="1" l="1"/>
  <c r="Z5050" i="1" s="1"/>
  <c r="V5054" i="1"/>
  <c r="W5053" i="1"/>
  <c r="X5051" i="1"/>
  <c r="Y5051" i="1" l="1"/>
  <c r="Z5051" i="1" s="1"/>
  <c r="V5055" i="1"/>
  <c r="W5054" i="1"/>
  <c r="X5052" i="1"/>
  <c r="Y5052" i="1" l="1"/>
  <c r="Z5052" i="1" s="1"/>
  <c r="V5056" i="1"/>
  <c r="W5055" i="1"/>
  <c r="X5053" i="1"/>
  <c r="Y5053" i="1" l="1"/>
  <c r="Z5053" i="1" s="1"/>
  <c r="V5057" i="1"/>
  <c r="W5056" i="1"/>
  <c r="X5054" i="1"/>
  <c r="Y5054" i="1" l="1"/>
  <c r="Z5054" i="1" s="1"/>
  <c r="V5058" i="1"/>
  <c r="W5057" i="1"/>
  <c r="X5055" i="1"/>
  <c r="Y5055" i="1" l="1"/>
  <c r="Z5055" i="1" s="1"/>
  <c r="V5059" i="1"/>
  <c r="W5058" i="1"/>
  <c r="X5056" i="1"/>
  <c r="Y5056" i="1" l="1"/>
  <c r="Z5056" i="1" s="1"/>
  <c r="V5060" i="1"/>
  <c r="W5059" i="1"/>
  <c r="X5057" i="1"/>
  <c r="Y5057" i="1" l="1"/>
  <c r="Z5057" i="1" s="1"/>
  <c r="V5061" i="1"/>
  <c r="W5060" i="1"/>
  <c r="X5058" i="1"/>
  <c r="Y5058" i="1" l="1"/>
  <c r="Z5058" i="1" s="1"/>
  <c r="V5062" i="1"/>
  <c r="W5061" i="1"/>
  <c r="X5059" i="1"/>
  <c r="Y5059" i="1" l="1"/>
  <c r="Z5059" i="1" s="1"/>
  <c r="V5063" i="1"/>
  <c r="W5062" i="1"/>
  <c r="X5060" i="1"/>
  <c r="Y5060" i="1" l="1"/>
  <c r="Z5060" i="1" s="1"/>
  <c r="V5064" i="1"/>
  <c r="W5063" i="1"/>
  <c r="X5061" i="1"/>
  <c r="Y5061" i="1" l="1"/>
  <c r="Z5061" i="1" s="1"/>
  <c r="V5065" i="1"/>
  <c r="W5064" i="1"/>
  <c r="X5062" i="1"/>
  <c r="Y5062" i="1" l="1"/>
  <c r="Z5062" i="1" s="1"/>
  <c r="V5066" i="1"/>
  <c r="W5065" i="1"/>
  <c r="X5063" i="1"/>
  <c r="Y5063" i="1" l="1"/>
  <c r="Z5063" i="1" s="1"/>
  <c r="V5067" i="1"/>
  <c r="W5066" i="1"/>
  <c r="X5064" i="1"/>
  <c r="Y5064" i="1" l="1"/>
  <c r="Z5064" i="1" s="1"/>
  <c r="V5068" i="1"/>
  <c r="W5067" i="1"/>
  <c r="X5065" i="1"/>
  <c r="Y5065" i="1" l="1"/>
  <c r="Z5065" i="1" s="1"/>
  <c r="V5069" i="1"/>
  <c r="W5068" i="1"/>
  <c r="X5066" i="1"/>
  <c r="Y5066" i="1" l="1"/>
  <c r="Z5066" i="1" s="1"/>
  <c r="V5070" i="1"/>
  <c r="W5069" i="1"/>
  <c r="X5067" i="1"/>
  <c r="Y5067" i="1" l="1"/>
  <c r="Z5067" i="1" s="1"/>
  <c r="V5071" i="1"/>
  <c r="W5070" i="1"/>
  <c r="X5068" i="1"/>
  <c r="Y5068" i="1" l="1"/>
  <c r="Z5068" i="1" s="1"/>
  <c r="V5072" i="1"/>
  <c r="W5071" i="1"/>
  <c r="X5069" i="1"/>
  <c r="Y5069" i="1" l="1"/>
  <c r="Z5069" i="1" s="1"/>
  <c r="V5073" i="1"/>
  <c r="W5072" i="1"/>
  <c r="X5070" i="1"/>
  <c r="Y5070" i="1" l="1"/>
  <c r="Z5070" i="1" s="1"/>
  <c r="V5074" i="1"/>
  <c r="W5073" i="1"/>
  <c r="X5071" i="1"/>
  <c r="Y5071" i="1" l="1"/>
  <c r="Z5071" i="1" s="1"/>
  <c r="V5075" i="1"/>
  <c r="W5074" i="1"/>
  <c r="X5072" i="1"/>
  <c r="Y5072" i="1" l="1"/>
  <c r="Z5072" i="1" s="1"/>
  <c r="V5076" i="1"/>
  <c r="W5075" i="1"/>
  <c r="X5073" i="1"/>
  <c r="Y5073" i="1" l="1"/>
  <c r="Z5073" i="1" s="1"/>
  <c r="V5077" i="1"/>
  <c r="W5076" i="1"/>
  <c r="X5074" i="1"/>
  <c r="Y5074" i="1" l="1"/>
  <c r="Z5074" i="1" s="1"/>
  <c r="V5078" i="1"/>
  <c r="W5077" i="1"/>
  <c r="X5075" i="1"/>
  <c r="Y5075" i="1" l="1"/>
  <c r="Z5075" i="1" s="1"/>
  <c r="V5079" i="1"/>
  <c r="W5078" i="1"/>
  <c r="X5076" i="1"/>
  <c r="Y5076" i="1" l="1"/>
  <c r="Z5076" i="1" s="1"/>
  <c r="V5080" i="1"/>
  <c r="W5079" i="1"/>
  <c r="X5077" i="1"/>
  <c r="Y5077" i="1" l="1"/>
  <c r="Z5077" i="1" s="1"/>
  <c r="V5081" i="1"/>
  <c r="W5080" i="1"/>
  <c r="X5078" i="1"/>
  <c r="Y5078" i="1" l="1"/>
  <c r="Z5078" i="1" s="1"/>
  <c r="V5082" i="1"/>
  <c r="W5081" i="1"/>
  <c r="X5079" i="1"/>
  <c r="Y5079" i="1" l="1"/>
  <c r="Z5079" i="1" s="1"/>
  <c r="V5083" i="1"/>
  <c r="W5082" i="1"/>
  <c r="X5080" i="1"/>
  <c r="Y5080" i="1" l="1"/>
  <c r="Z5080" i="1" s="1"/>
  <c r="V5084" i="1"/>
  <c r="W5083" i="1"/>
  <c r="X5081" i="1"/>
  <c r="Y5081" i="1" l="1"/>
  <c r="Z5081" i="1" s="1"/>
  <c r="V5085" i="1"/>
  <c r="W5084" i="1"/>
  <c r="X5082" i="1"/>
  <c r="Y5082" i="1" l="1"/>
  <c r="Z5082" i="1" s="1"/>
  <c r="V5086" i="1"/>
  <c r="W5085" i="1"/>
  <c r="X5083" i="1"/>
  <c r="Y5083" i="1" l="1"/>
  <c r="Z5083" i="1" s="1"/>
  <c r="V5087" i="1"/>
  <c r="W5086" i="1"/>
  <c r="X5084" i="1"/>
  <c r="Y5084" i="1" l="1"/>
  <c r="Z5084" i="1" s="1"/>
  <c r="V5088" i="1"/>
  <c r="W5087" i="1"/>
  <c r="X5085" i="1"/>
  <c r="Y5085" i="1" l="1"/>
  <c r="Z5085" i="1" s="1"/>
  <c r="V5089" i="1"/>
  <c r="W5088" i="1"/>
  <c r="X5086" i="1"/>
  <c r="Y5086" i="1" l="1"/>
  <c r="Z5086" i="1" s="1"/>
  <c r="V5090" i="1"/>
  <c r="W5089" i="1"/>
  <c r="X5087" i="1"/>
  <c r="Y5087" i="1" l="1"/>
  <c r="Z5087" i="1" s="1"/>
  <c r="V5091" i="1"/>
  <c r="W5090" i="1"/>
  <c r="X5088" i="1"/>
  <c r="Y5088" i="1" l="1"/>
  <c r="Z5088" i="1" s="1"/>
  <c r="V5092" i="1"/>
  <c r="W5091" i="1"/>
  <c r="X5089" i="1"/>
  <c r="Y5089" i="1" l="1"/>
  <c r="Z5089" i="1" s="1"/>
  <c r="V5093" i="1"/>
  <c r="W5092" i="1"/>
  <c r="X5090" i="1"/>
  <c r="Y5090" i="1" l="1"/>
  <c r="Z5090" i="1" s="1"/>
  <c r="V5094" i="1"/>
  <c r="W5093" i="1"/>
  <c r="X5091" i="1"/>
  <c r="Y5091" i="1" l="1"/>
  <c r="Z5091" i="1" s="1"/>
  <c r="V5095" i="1"/>
  <c r="W5094" i="1"/>
  <c r="X5092" i="1"/>
  <c r="Y5092" i="1" l="1"/>
  <c r="Z5092" i="1" s="1"/>
  <c r="V5096" i="1"/>
  <c r="W5095" i="1"/>
  <c r="X5093" i="1"/>
  <c r="Y5093" i="1" l="1"/>
  <c r="Z5093" i="1" s="1"/>
  <c r="V5097" i="1"/>
  <c r="W5096" i="1"/>
  <c r="X5094" i="1"/>
  <c r="Y5094" i="1" l="1"/>
  <c r="Z5094" i="1" s="1"/>
  <c r="V5098" i="1"/>
  <c r="W5097" i="1"/>
  <c r="X5095" i="1"/>
  <c r="Y5095" i="1" l="1"/>
  <c r="Z5095" i="1" s="1"/>
  <c r="V5099" i="1"/>
  <c r="W5098" i="1"/>
  <c r="X5096" i="1"/>
  <c r="Y5096" i="1" l="1"/>
  <c r="Z5096" i="1" s="1"/>
  <c r="V5100" i="1"/>
  <c r="W5099" i="1"/>
  <c r="X5097" i="1"/>
  <c r="Y5097" i="1" l="1"/>
  <c r="Z5097" i="1" s="1"/>
  <c r="V5101" i="1"/>
  <c r="W5100" i="1"/>
  <c r="X5098" i="1"/>
  <c r="Y5098" i="1" l="1"/>
  <c r="Z5098" i="1" s="1"/>
  <c r="V5102" i="1"/>
  <c r="W5101" i="1"/>
  <c r="X5099" i="1"/>
  <c r="Y5099" i="1" l="1"/>
  <c r="Z5099" i="1" s="1"/>
  <c r="V5103" i="1"/>
  <c r="W5102" i="1"/>
  <c r="X5100" i="1"/>
  <c r="Y5100" i="1" l="1"/>
  <c r="Z5100" i="1" s="1"/>
  <c r="V5104" i="1"/>
  <c r="W5103" i="1"/>
  <c r="X5101" i="1"/>
  <c r="Y5101" i="1" l="1"/>
  <c r="Z5101" i="1" s="1"/>
  <c r="V5105" i="1"/>
  <c r="W5104" i="1"/>
  <c r="X5102" i="1"/>
  <c r="Y5102" i="1" l="1"/>
  <c r="Z5102" i="1" s="1"/>
  <c r="V5106" i="1"/>
  <c r="W5105" i="1"/>
  <c r="X5103" i="1"/>
  <c r="Y5103" i="1" l="1"/>
  <c r="Z5103" i="1" s="1"/>
  <c r="V5107" i="1"/>
  <c r="W5106" i="1"/>
  <c r="X5104" i="1"/>
  <c r="Y5104" i="1" l="1"/>
  <c r="Z5104" i="1" s="1"/>
  <c r="V5108" i="1"/>
  <c r="W5107" i="1"/>
  <c r="X5105" i="1"/>
  <c r="Y5105" i="1" l="1"/>
  <c r="Z5105" i="1" s="1"/>
  <c r="V5109" i="1"/>
  <c r="W5108" i="1"/>
  <c r="X5106" i="1"/>
  <c r="Y5106" i="1" l="1"/>
  <c r="Z5106" i="1" s="1"/>
  <c r="V5110" i="1"/>
  <c r="W5109" i="1"/>
  <c r="X5107" i="1"/>
  <c r="Y5107" i="1" l="1"/>
  <c r="Z5107" i="1" s="1"/>
  <c r="V5111" i="1"/>
  <c r="W5110" i="1"/>
  <c r="X5108" i="1"/>
  <c r="Y5108" i="1" l="1"/>
  <c r="Z5108" i="1" s="1"/>
  <c r="V5112" i="1"/>
  <c r="W5111" i="1"/>
  <c r="X5109" i="1"/>
  <c r="Y5109" i="1" l="1"/>
  <c r="Z5109" i="1" s="1"/>
  <c r="V5113" i="1"/>
  <c r="W5112" i="1"/>
  <c r="X5110" i="1"/>
  <c r="Y5110" i="1" l="1"/>
  <c r="Z5110" i="1" s="1"/>
  <c r="V5114" i="1"/>
  <c r="W5113" i="1"/>
  <c r="X5111" i="1"/>
  <c r="Y5111" i="1" l="1"/>
  <c r="Z5111" i="1" s="1"/>
  <c r="V5115" i="1"/>
  <c r="W5114" i="1"/>
  <c r="X5112" i="1"/>
  <c r="Y5112" i="1" l="1"/>
  <c r="Z5112" i="1" s="1"/>
  <c r="V5116" i="1"/>
  <c r="W5115" i="1"/>
  <c r="X5113" i="1"/>
  <c r="Y5113" i="1" l="1"/>
  <c r="Z5113" i="1" s="1"/>
  <c r="V5117" i="1"/>
  <c r="W5116" i="1"/>
  <c r="X5114" i="1"/>
  <c r="Y5114" i="1" l="1"/>
  <c r="Z5114" i="1" s="1"/>
  <c r="V5118" i="1"/>
  <c r="W5117" i="1"/>
  <c r="X5115" i="1"/>
  <c r="Y5115" i="1" l="1"/>
  <c r="Z5115" i="1" s="1"/>
  <c r="V5119" i="1"/>
  <c r="W5118" i="1"/>
  <c r="X5116" i="1"/>
  <c r="Y5116" i="1" l="1"/>
  <c r="Z5116" i="1" s="1"/>
  <c r="V5120" i="1"/>
  <c r="W5119" i="1"/>
  <c r="X5117" i="1"/>
  <c r="Y5117" i="1" l="1"/>
  <c r="Z5117" i="1" s="1"/>
  <c r="V5121" i="1"/>
  <c r="W5120" i="1"/>
  <c r="X5118" i="1"/>
  <c r="Y5118" i="1" l="1"/>
  <c r="Z5118" i="1" s="1"/>
  <c r="V5122" i="1"/>
  <c r="W5121" i="1"/>
  <c r="X5119" i="1"/>
  <c r="Y5119" i="1" l="1"/>
  <c r="Z5119" i="1" s="1"/>
  <c r="V5123" i="1"/>
  <c r="W5122" i="1"/>
  <c r="X5120" i="1"/>
  <c r="Y5120" i="1" l="1"/>
  <c r="Z5120" i="1" s="1"/>
  <c r="V5124" i="1"/>
  <c r="W5123" i="1"/>
  <c r="X5121" i="1"/>
  <c r="Y5121" i="1" l="1"/>
  <c r="Z5121" i="1" s="1"/>
  <c r="V5125" i="1"/>
  <c r="W5124" i="1"/>
  <c r="X5122" i="1"/>
  <c r="Y5122" i="1" l="1"/>
  <c r="Z5122" i="1" s="1"/>
  <c r="V5126" i="1"/>
  <c r="W5125" i="1"/>
  <c r="X5123" i="1"/>
  <c r="Y5123" i="1" l="1"/>
  <c r="Z5123" i="1" s="1"/>
  <c r="V5127" i="1"/>
  <c r="W5126" i="1"/>
  <c r="X5124" i="1"/>
  <c r="Y5124" i="1" l="1"/>
  <c r="Z5124" i="1" s="1"/>
  <c r="V5128" i="1"/>
  <c r="W5127" i="1"/>
  <c r="X5125" i="1"/>
  <c r="Y5125" i="1" l="1"/>
  <c r="Z5125" i="1" s="1"/>
  <c r="V5129" i="1"/>
  <c r="W5128" i="1"/>
  <c r="X5126" i="1"/>
  <c r="Y5126" i="1" l="1"/>
  <c r="Z5126" i="1" s="1"/>
  <c r="V5130" i="1"/>
  <c r="W5129" i="1"/>
  <c r="X5127" i="1"/>
  <c r="Y5127" i="1" l="1"/>
  <c r="Z5127" i="1" s="1"/>
  <c r="V5131" i="1"/>
  <c r="W5130" i="1"/>
  <c r="X5128" i="1"/>
  <c r="Y5128" i="1" l="1"/>
  <c r="Z5128" i="1" s="1"/>
  <c r="V5132" i="1"/>
  <c r="W5131" i="1"/>
  <c r="X5129" i="1"/>
  <c r="Y5129" i="1" l="1"/>
  <c r="Z5129" i="1" s="1"/>
  <c r="V5133" i="1"/>
  <c r="W5132" i="1"/>
  <c r="X5130" i="1"/>
  <c r="Y5130" i="1" l="1"/>
  <c r="Z5130" i="1" s="1"/>
  <c r="V5134" i="1"/>
  <c r="W5133" i="1"/>
  <c r="X5131" i="1"/>
  <c r="Y5131" i="1" l="1"/>
  <c r="Z5131" i="1" s="1"/>
  <c r="V5135" i="1"/>
  <c r="W5134" i="1"/>
  <c r="X5132" i="1"/>
  <c r="Y5132" i="1" l="1"/>
  <c r="Z5132" i="1" s="1"/>
  <c r="V5136" i="1"/>
  <c r="W5135" i="1"/>
  <c r="X5133" i="1"/>
  <c r="Y5133" i="1" l="1"/>
  <c r="Z5133" i="1" s="1"/>
  <c r="V5137" i="1"/>
  <c r="W5136" i="1"/>
  <c r="X5134" i="1"/>
  <c r="Y5134" i="1" l="1"/>
  <c r="Z5134" i="1" s="1"/>
  <c r="V5138" i="1"/>
  <c r="W5137" i="1"/>
  <c r="X5135" i="1"/>
  <c r="Y5135" i="1" l="1"/>
  <c r="Z5135" i="1" s="1"/>
  <c r="V5139" i="1"/>
  <c r="W5138" i="1"/>
  <c r="X5136" i="1"/>
  <c r="Y5136" i="1" l="1"/>
  <c r="Z5136" i="1" s="1"/>
  <c r="V5140" i="1"/>
  <c r="W5139" i="1"/>
  <c r="X5137" i="1"/>
  <c r="Y5137" i="1" l="1"/>
  <c r="Z5137" i="1" s="1"/>
  <c r="V5141" i="1"/>
  <c r="W5140" i="1"/>
  <c r="X5138" i="1"/>
  <c r="Y5138" i="1" l="1"/>
  <c r="Z5138" i="1" s="1"/>
  <c r="V5142" i="1"/>
  <c r="W5141" i="1"/>
  <c r="X5139" i="1"/>
  <c r="Y5139" i="1" l="1"/>
  <c r="Z5139" i="1" s="1"/>
  <c r="V5143" i="1"/>
  <c r="W5142" i="1"/>
  <c r="X5140" i="1"/>
  <c r="Y5140" i="1" l="1"/>
  <c r="Z5140" i="1" s="1"/>
  <c r="V5144" i="1"/>
  <c r="W5143" i="1"/>
  <c r="X5141" i="1"/>
  <c r="Y5141" i="1" l="1"/>
  <c r="Z5141" i="1" s="1"/>
  <c r="V5145" i="1"/>
  <c r="W5144" i="1"/>
  <c r="X5142" i="1"/>
  <c r="Y5142" i="1" l="1"/>
  <c r="Z5142" i="1" s="1"/>
  <c r="V5146" i="1"/>
  <c r="W5145" i="1"/>
  <c r="X5143" i="1"/>
  <c r="Y5143" i="1" l="1"/>
  <c r="Z5143" i="1" s="1"/>
  <c r="V5147" i="1"/>
  <c r="W5146" i="1"/>
  <c r="X5144" i="1"/>
  <c r="Y5144" i="1" l="1"/>
  <c r="Z5144" i="1" s="1"/>
  <c r="V5148" i="1"/>
  <c r="W5147" i="1"/>
  <c r="X5145" i="1"/>
  <c r="Y5145" i="1" l="1"/>
  <c r="Z5145" i="1" s="1"/>
  <c r="V5149" i="1"/>
  <c r="W5148" i="1"/>
  <c r="X5146" i="1"/>
  <c r="Y5146" i="1" l="1"/>
  <c r="Z5146" i="1" s="1"/>
  <c r="V5150" i="1"/>
  <c r="W5149" i="1"/>
  <c r="X5147" i="1"/>
  <c r="Y5147" i="1" l="1"/>
  <c r="Z5147" i="1" s="1"/>
  <c r="V5151" i="1"/>
  <c r="W5150" i="1"/>
  <c r="X5148" i="1"/>
  <c r="Y5148" i="1" l="1"/>
  <c r="Z5148" i="1" s="1"/>
  <c r="V5152" i="1"/>
  <c r="W5151" i="1"/>
  <c r="X5149" i="1"/>
  <c r="Y5149" i="1" l="1"/>
  <c r="Z5149" i="1" s="1"/>
  <c r="V5153" i="1"/>
  <c r="W5152" i="1"/>
  <c r="X5150" i="1"/>
  <c r="Y5150" i="1" l="1"/>
  <c r="Z5150" i="1" s="1"/>
  <c r="V5154" i="1"/>
  <c r="W5153" i="1"/>
  <c r="X5151" i="1"/>
  <c r="Y5151" i="1" l="1"/>
  <c r="Z5151" i="1" s="1"/>
  <c r="V5155" i="1"/>
  <c r="W5154" i="1"/>
  <c r="X5152" i="1"/>
  <c r="Y5152" i="1" l="1"/>
  <c r="Z5152" i="1" s="1"/>
  <c r="V5156" i="1"/>
  <c r="W5155" i="1"/>
  <c r="X5153" i="1"/>
  <c r="Y5153" i="1" l="1"/>
  <c r="Z5153" i="1" s="1"/>
  <c r="V5157" i="1"/>
  <c r="W5156" i="1"/>
  <c r="X5154" i="1"/>
  <c r="Y5154" i="1" l="1"/>
  <c r="Z5154" i="1" s="1"/>
  <c r="V5158" i="1"/>
  <c r="W5157" i="1"/>
  <c r="X5155" i="1"/>
  <c r="Y5155" i="1" l="1"/>
  <c r="Z5155" i="1" s="1"/>
  <c r="V5159" i="1"/>
  <c r="W5158" i="1"/>
  <c r="X5156" i="1"/>
  <c r="Y5156" i="1" l="1"/>
  <c r="Z5156" i="1" s="1"/>
  <c r="V5160" i="1"/>
  <c r="W5159" i="1"/>
  <c r="X5157" i="1"/>
  <c r="Y5157" i="1" l="1"/>
  <c r="Z5157" i="1" s="1"/>
  <c r="V5161" i="1"/>
  <c r="W5160" i="1"/>
  <c r="X5158" i="1"/>
  <c r="Y5158" i="1" l="1"/>
  <c r="Z5158" i="1" s="1"/>
  <c r="V5162" i="1"/>
  <c r="W5161" i="1"/>
  <c r="X5159" i="1"/>
  <c r="Y5159" i="1" l="1"/>
  <c r="Z5159" i="1" s="1"/>
  <c r="V5163" i="1"/>
  <c r="W5162" i="1"/>
  <c r="X5160" i="1"/>
  <c r="Y5160" i="1" l="1"/>
  <c r="Z5160" i="1" s="1"/>
  <c r="V5164" i="1"/>
  <c r="W5163" i="1"/>
  <c r="X5161" i="1"/>
  <c r="Y5161" i="1" l="1"/>
  <c r="Z5161" i="1" s="1"/>
  <c r="V5165" i="1"/>
  <c r="W5164" i="1"/>
  <c r="X5162" i="1"/>
  <c r="Y5162" i="1" l="1"/>
  <c r="Z5162" i="1" s="1"/>
  <c r="V5166" i="1"/>
  <c r="W5165" i="1"/>
  <c r="X5163" i="1"/>
  <c r="Y5163" i="1" l="1"/>
  <c r="Z5163" i="1" s="1"/>
  <c r="V5167" i="1"/>
  <c r="W5166" i="1"/>
  <c r="X5164" i="1"/>
  <c r="Y5164" i="1" l="1"/>
  <c r="Z5164" i="1" s="1"/>
  <c r="V5168" i="1"/>
  <c r="W5167" i="1"/>
  <c r="X5165" i="1"/>
  <c r="Y5165" i="1" l="1"/>
  <c r="Z5165" i="1" s="1"/>
  <c r="V5169" i="1"/>
  <c r="W5168" i="1"/>
  <c r="X5166" i="1"/>
  <c r="Y5166" i="1" l="1"/>
  <c r="Z5166" i="1" s="1"/>
  <c r="V5170" i="1"/>
  <c r="W5169" i="1"/>
  <c r="X5167" i="1"/>
  <c r="Y5167" i="1" l="1"/>
  <c r="Z5167" i="1" s="1"/>
  <c r="V5171" i="1"/>
  <c r="W5170" i="1"/>
  <c r="X5168" i="1"/>
  <c r="Y5168" i="1" l="1"/>
  <c r="Z5168" i="1" s="1"/>
  <c r="V5172" i="1"/>
  <c r="W5171" i="1"/>
  <c r="X5169" i="1"/>
  <c r="Y5169" i="1" l="1"/>
  <c r="Z5169" i="1" s="1"/>
  <c r="V5173" i="1"/>
  <c r="W5172" i="1"/>
  <c r="X5170" i="1"/>
  <c r="Y5170" i="1" l="1"/>
  <c r="Z5170" i="1" s="1"/>
  <c r="V5174" i="1"/>
  <c r="W5173" i="1"/>
  <c r="X5171" i="1"/>
  <c r="Y5171" i="1" l="1"/>
  <c r="Z5171" i="1" s="1"/>
  <c r="V5175" i="1"/>
  <c r="W5174" i="1"/>
  <c r="X5172" i="1"/>
  <c r="Y5172" i="1" l="1"/>
  <c r="Z5172" i="1" s="1"/>
  <c r="V5176" i="1"/>
  <c r="W5175" i="1"/>
  <c r="X5173" i="1"/>
  <c r="Y5173" i="1" l="1"/>
  <c r="Z5173" i="1" s="1"/>
  <c r="V5177" i="1"/>
  <c r="W5176" i="1"/>
  <c r="X5174" i="1"/>
  <c r="Y5174" i="1" l="1"/>
  <c r="Z5174" i="1" s="1"/>
  <c r="V5178" i="1"/>
  <c r="W5177" i="1"/>
  <c r="X5175" i="1"/>
  <c r="Y5175" i="1" l="1"/>
  <c r="Z5175" i="1" s="1"/>
  <c r="V5179" i="1"/>
  <c r="W5178" i="1"/>
  <c r="X5176" i="1"/>
  <c r="Y5176" i="1" l="1"/>
  <c r="Z5176" i="1" s="1"/>
  <c r="V5180" i="1"/>
  <c r="W5179" i="1"/>
  <c r="X5177" i="1"/>
  <c r="Y5177" i="1" l="1"/>
  <c r="Z5177" i="1" s="1"/>
  <c r="V5181" i="1"/>
  <c r="W5180" i="1"/>
  <c r="X5178" i="1"/>
  <c r="Y5178" i="1" l="1"/>
  <c r="Z5178" i="1" s="1"/>
  <c r="V5182" i="1"/>
  <c r="W5181" i="1"/>
  <c r="X5179" i="1"/>
  <c r="Y5179" i="1" l="1"/>
  <c r="Z5179" i="1" s="1"/>
  <c r="V5183" i="1"/>
  <c r="W5182" i="1"/>
  <c r="X5180" i="1"/>
  <c r="Y5180" i="1" l="1"/>
  <c r="Z5180" i="1" s="1"/>
  <c r="V5184" i="1"/>
  <c r="W5183" i="1"/>
  <c r="X5181" i="1"/>
  <c r="Y5181" i="1" l="1"/>
  <c r="Z5181" i="1" s="1"/>
  <c r="V5185" i="1"/>
  <c r="W5184" i="1"/>
  <c r="X5182" i="1"/>
  <c r="Y5182" i="1" l="1"/>
  <c r="Z5182" i="1" s="1"/>
  <c r="V5186" i="1"/>
  <c r="W5185" i="1"/>
  <c r="X5183" i="1"/>
  <c r="Y5183" i="1" l="1"/>
  <c r="Z5183" i="1" s="1"/>
  <c r="V5187" i="1"/>
  <c r="W5186" i="1"/>
  <c r="X5184" i="1"/>
  <c r="Y5184" i="1" l="1"/>
  <c r="Z5184" i="1" s="1"/>
  <c r="V5188" i="1"/>
  <c r="W5187" i="1"/>
  <c r="X5185" i="1"/>
  <c r="Y5185" i="1" l="1"/>
  <c r="Z5185" i="1" s="1"/>
  <c r="V5189" i="1"/>
  <c r="W5188" i="1"/>
  <c r="X5186" i="1"/>
  <c r="Y5186" i="1" l="1"/>
  <c r="Z5186" i="1" s="1"/>
  <c r="V5190" i="1"/>
  <c r="W5189" i="1"/>
  <c r="X5187" i="1"/>
  <c r="Y5187" i="1" l="1"/>
  <c r="Z5187" i="1" s="1"/>
  <c r="V5191" i="1"/>
  <c r="W5190" i="1"/>
  <c r="X5188" i="1"/>
  <c r="Y5188" i="1" l="1"/>
  <c r="Z5188" i="1" s="1"/>
  <c r="V5192" i="1"/>
  <c r="W5191" i="1"/>
  <c r="X5189" i="1"/>
  <c r="Y5189" i="1" l="1"/>
  <c r="Z5189" i="1" s="1"/>
  <c r="V5193" i="1"/>
  <c r="W5192" i="1"/>
  <c r="X5190" i="1"/>
  <c r="Y5190" i="1" l="1"/>
  <c r="Z5190" i="1" s="1"/>
  <c r="V5194" i="1"/>
  <c r="W5193" i="1"/>
  <c r="X5191" i="1"/>
  <c r="Y5191" i="1" l="1"/>
  <c r="Z5191" i="1" s="1"/>
  <c r="V5195" i="1"/>
  <c r="W5194" i="1"/>
  <c r="X5192" i="1"/>
  <c r="Y5192" i="1" l="1"/>
  <c r="Z5192" i="1" s="1"/>
  <c r="V5196" i="1"/>
  <c r="W5195" i="1"/>
  <c r="X5193" i="1"/>
  <c r="Y5193" i="1" l="1"/>
  <c r="Z5193" i="1" s="1"/>
  <c r="V5197" i="1"/>
  <c r="W5196" i="1"/>
  <c r="X5194" i="1"/>
  <c r="Y5194" i="1" l="1"/>
  <c r="Z5194" i="1" s="1"/>
  <c r="V5198" i="1"/>
  <c r="W5197" i="1"/>
  <c r="X5195" i="1"/>
  <c r="Y5195" i="1" l="1"/>
  <c r="Z5195" i="1" s="1"/>
  <c r="V5199" i="1"/>
  <c r="W5198" i="1"/>
  <c r="X5196" i="1"/>
  <c r="Y5196" i="1" l="1"/>
  <c r="Z5196" i="1" s="1"/>
  <c r="V5200" i="1"/>
  <c r="W5199" i="1"/>
  <c r="X5197" i="1"/>
  <c r="Y5197" i="1" l="1"/>
  <c r="Z5197" i="1" s="1"/>
  <c r="V5201" i="1"/>
  <c r="W5200" i="1"/>
  <c r="X5198" i="1"/>
  <c r="Y5198" i="1" l="1"/>
  <c r="Z5198" i="1" s="1"/>
  <c r="V5202" i="1"/>
  <c r="W5201" i="1"/>
  <c r="X5199" i="1"/>
  <c r="Y5199" i="1" l="1"/>
  <c r="Z5199" i="1" s="1"/>
  <c r="V5203" i="1"/>
  <c r="W5202" i="1"/>
  <c r="X5200" i="1"/>
  <c r="Y5200" i="1" l="1"/>
  <c r="Z5200" i="1" s="1"/>
  <c r="V5204" i="1"/>
  <c r="W5203" i="1"/>
  <c r="X5201" i="1"/>
  <c r="Y5201" i="1" l="1"/>
  <c r="Z5201" i="1" s="1"/>
  <c r="V5205" i="1"/>
  <c r="W5204" i="1"/>
  <c r="X5202" i="1"/>
  <c r="Y5202" i="1" l="1"/>
  <c r="Z5202" i="1" s="1"/>
  <c r="V5206" i="1"/>
  <c r="W5205" i="1"/>
  <c r="X5203" i="1"/>
  <c r="Y5203" i="1" l="1"/>
  <c r="Z5203" i="1" s="1"/>
  <c r="V5207" i="1"/>
  <c r="W5206" i="1"/>
  <c r="X5204" i="1"/>
  <c r="Y5204" i="1" l="1"/>
  <c r="Z5204" i="1" s="1"/>
  <c r="V5208" i="1"/>
  <c r="W5207" i="1"/>
  <c r="X5205" i="1"/>
  <c r="Y5205" i="1" l="1"/>
  <c r="Z5205" i="1" s="1"/>
  <c r="V5209" i="1"/>
  <c r="W5208" i="1"/>
  <c r="X5206" i="1"/>
  <c r="Y5206" i="1" l="1"/>
  <c r="Z5206" i="1" s="1"/>
  <c r="V5210" i="1"/>
  <c r="W5209" i="1"/>
  <c r="X5207" i="1"/>
  <c r="Y5207" i="1" l="1"/>
  <c r="Z5207" i="1" s="1"/>
  <c r="V5211" i="1"/>
  <c r="W5210" i="1"/>
  <c r="X5208" i="1"/>
  <c r="Y5208" i="1" l="1"/>
  <c r="Z5208" i="1" s="1"/>
  <c r="V5212" i="1"/>
  <c r="W5211" i="1"/>
  <c r="X5209" i="1"/>
  <c r="Y5209" i="1" l="1"/>
  <c r="Z5209" i="1" s="1"/>
  <c r="V5213" i="1"/>
  <c r="W5212" i="1"/>
  <c r="X5210" i="1"/>
  <c r="Y5210" i="1" l="1"/>
  <c r="Z5210" i="1" s="1"/>
  <c r="V5214" i="1"/>
  <c r="W5213" i="1"/>
  <c r="X5211" i="1"/>
  <c r="Y5211" i="1" l="1"/>
  <c r="Z5211" i="1" s="1"/>
  <c r="V5215" i="1"/>
  <c r="W5214" i="1"/>
  <c r="X5212" i="1"/>
  <c r="Y5212" i="1" l="1"/>
  <c r="Z5212" i="1" s="1"/>
  <c r="V5216" i="1"/>
  <c r="W5215" i="1"/>
  <c r="X5213" i="1"/>
  <c r="Y5213" i="1" l="1"/>
  <c r="Z5213" i="1" s="1"/>
  <c r="V5217" i="1"/>
  <c r="W5216" i="1"/>
  <c r="X5214" i="1"/>
  <c r="Y5214" i="1" l="1"/>
  <c r="Z5214" i="1" s="1"/>
  <c r="V5218" i="1"/>
  <c r="W5217" i="1"/>
  <c r="X5215" i="1"/>
  <c r="Y5215" i="1" l="1"/>
  <c r="Z5215" i="1" s="1"/>
  <c r="V5219" i="1"/>
  <c r="W5218" i="1"/>
  <c r="X5216" i="1"/>
  <c r="Y5216" i="1" l="1"/>
  <c r="Z5216" i="1" s="1"/>
  <c r="V5220" i="1"/>
  <c r="W5219" i="1"/>
  <c r="X5217" i="1"/>
  <c r="Y5217" i="1" l="1"/>
  <c r="Z5217" i="1" s="1"/>
  <c r="V5221" i="1"/>
  <c r="W5220" i="1"/>
  <c r="X5218" i="1"/>
  <c r="Y5218" i="1" l="1"/>
  <c r="Z5218" i="1" s="1"/>
  <c r="V5222" i="1"/>
  <c r="W5221" i="1"/>
  <c r="X5219" i="1"/>
  <c r="Y5219" i="1" l="1"/>
  <c r="Z5219" i="1" s="1"/>
  <c r="V5223" i="1"/>
  <c r="W5222" i="1"/>
  <c r="X5220" i="1"/>
  <c r="Y5220" i="1" l="1"/>
  <c r="Z5220" i="1" s="1"/>
  <c r="V5224" i="1"/>
  <c r="W5223" i="1"/>
  <c r="X5221" i="1"/>
  <c r="Y5221" i="1" l="1"/>
  <c r="Z5221" i="1" s="1"/>
  <c r="V5225" i="1"/>
  <c r="W5224" i="1"/>
  <c r="X5222" i="1"/>
  <c r="Y5222" i="1" l="1"/>
  <c r="Z5222" i="1" s="1"/>
  <c r="V5226" i="1"/>
  <c r="W5225" i="1"/>
  <c r="X5223" i="1"/>
  <c r="Y5223" i="1" l="1"/>
  <c r="Z5223" i="1" s="1"/>
  <c r="V5227" i="1"/>
  <c r="W5226" i="1"/>
  <c r="X5224" i="1"/>
  <c r="Y5224" i="1" l="1"/>
  <c r="Z5224" i="1" s="1"/>
  <c r="V5228" i="1"/>
  <c r="W5227" i="1"/>
  <c r="X5225" i="1"/>
  <c r="Y5225" i="1" l="1"/>
  <c r="Z5225" i="1" s="1"/>
  <c r="V5229" i="1"/>
  <c r="W5228" i="1"/>
  <c r="X5226" i="1"/>
  <c r="Y5226" i="1" l="1"/>
  <c r="Z5226" i="1" s="1"/>
  <c r="V5230" i="1"/>
  <c r="W5229" i="1"/>
  <c r="X5227" i="1"/>
  <c r="Y5227" i="1" l="1"/>
  <c r="Z5227" i="1" s="1"/>
  <c r="V5231" i="1"/>
  <c r="W5230" i="1"/>
  <c r="X5228" i="1"/>
  <c r="Y5228" i="1" l="1"/>
  <c r="Z5228" i="1" s="1"/>
  <c r="V5232" i="1"/>
  <c r="W5231" i="1"/>
  <c r="X5229" i="1"/>
  <c r="Y5229" i="1" l="1"/>
  <c r="Z5229" i="1" s="1"/>
  <c r="V5233" i="1"/>
  <c r="W5232" i="1"/>
  <c r="X5230" i="1"/>
  <c r="Y5230" i="1" l="1"/>
  <c r="Z5230" i="1" s="1"/>
  <c r="V5234" i="1"/>
  <c r="W5233" i="1"/>
  <c r="X5231" i="1"/>
  <c r="Y5231" i="1" l="1"/>
  <c r="Z5231" i="1" s="1"/>
  <c r="V5235" i="1"/>
  <c r="W5234" i="1"/>
  <c r="X5232" i="1"/>
  <c r="Y5232" i="1" l="1"/>
  <c r="Z5232" i="1" s="1"/>
  <c r="V5236" i="1"/>
  <c r="W5235" i="1"/>
  <c r="X5233" i="1"/>
  <c r="Y5233" i="1" l="1"/>
  <c r="Z5233" i="1" s="1"/>
  <c r="V5237" i="1"/>
  <c r="W5236" i="1"/>
  <c r="X5234" i="1"/>
  <c r="Y5234" i="1" l="1"/>
  <c r="Z5234" i="1" s="1"/>
  <c r="V5238" i="1"/>
  <c r="W5237" i="1"/>
  <c r="X5235" i="1"/>
  <c r="Y5235" i="1" l="1"/>
  <c r="Z5235" i="1" s="1"/>
  <c r="V5239" i="1"/>
  <c r="W5238" i="1"/>
  <c r="X5236" i="1"/>
  <c r="Y5236" i="1" l="1"/>
  <c r="Z5236" i="1" s="1"/>
  <c r="V5240" i="1"/>
  <c r="W5239" i="1"/>
  <c r="X5237" i="1"/>
  <c r="Y5237" i="1" l="1"/>
  <c r="Z5237" i="1" s="1"/>
  <c r="V5241" i="1"/>
  <c r="W5240" i="1"/>
  <c r="X5238" i="1"/>
  <c r="Y5238" i="1" l="1"/>
  <c r="Z5238" i="1" s="1"/>
  <c r="V5242" i="1"/>
  <c r="W5241" i="1"/>
  <c r="X5239" i="1"/>
  <c r="Y5239" i="1" l="1"/>
  <c r="Z5239" i="1" s="1"/>
  <c r="V5243" i="1"/>
  <c r="W5242" i="1"/>
  <c r="X5240" i="1"/>
  <c r="Y5240" i="1" l="1"/>
  <c r="Z5240" i="1" s="1"/>
  <c r="V5244" i="1"/>
  <c r="W5243" i="1"/>
  <c r="X5241" i="1"/>
  <c r="Y5241" i="1" l="1"/>
  <c r="Z5241" i="1" s="1"/>
  <c r="V5245" i="1"/>
  <c r="W5244" i="1"/>
  <c r="X5242" i="1"/>
  <c r="Y5242" i="1" l="1"/>
  <c r="Z5242" i="1" s="1"/>
  <c r="V5246" i="1"/>
  <c r="W5245" i="1"/>
  <c r="X5243" i="1"/>
  <c r="Y5243" i="1" l="1"/>
  <c r="Z5243" i="1" s="1"/>
  <c r="V5247" i="1"/>
  <c r="W5246" i="1"/>
  <c r="X5244" i="1"/>
  <c r="Y5244" i="1" l="1"/>
  <c r="Z5244" i="1" s="1"/>
  <c r="V5248" i="1"/>
  <c r="W5247" i="1"/>
  <c r="X5245" i="1"/>
  <c r="Y5245" i="1" l="1"/>
  <c r="Z5245" i="1" s="1"/>
  <c r="V5249" i="1"/>
  <c r="W5248" i="1"/>
  <c r="X5246" i="1"/>
  <c r="Y5246" i="1" l="1"/>
  <c r="Z5246" i="1" s="1"/>
  <c r="V5250" i="1"/>
  <c r="W5249" i="1"/>
  <c r="X5247" i="1"/>
  <c r="Y5247" i="1" l="1"/>
  <c r="Z5247" i="1" s="1"/>
  <c r="V5251" i="1"/>
  <c r="W5250" i="1"/>
  <c r="X5248" i="1"/>
  <c r="Y5248" i="1" l="1"/>
  <c r="Z5248" i="1" s="1"/>
  <c r="V5252" i="1"/>
  <c r="W5251" i="1"/>
  <c r="X5249" i="1"/>
  <c r="Y5249" i="1" l="1"/>
  <c r="Z5249" i="1" s="1"/>
  <c r="V5253" i="1"/>
  <c r="W5252" i="1"/>
  <c r="X5250" i="1"/>
  <c r="Y5250" i="1" l="1"/>
  <c r="Z5250" i="1" s="1"/>
  <c r="V5254" i="1"/>
  <c r="W5253" i="1"/>
  <c r="X5251" i="1"/>
  <c r="Y5251" i="1" l="1"/>
  <c r="Z5251" i="1" s="1"/>
  <c r="V5255" i="1"/>
  <c r="W5254" i="1"/>
  <c r="X5252" i="1"/>
  <c r="Y5252" i="1" l="1"/>
  <c r="Z5252" i="1" s="1"/>
  <c r="V5256" i="1"/>
  <c r="W5255" i="1"/>
  <c r="X5253" i="1"/>
  <c r="Y5253" i="1" l="1"/>
  <c r="Z5253" i="1" s="1"/>
  <c r="V5257" i="1"/>
  <c r="W5256" i="1"/>
  <c r="X5254" i="1"/>
  <c r="X5255" i="1" l="1"/>
  <c r="Y5254" i="1"/>
  <c r="Z5254" i="1" s="1"/>
  <c r="V5258" i="1"/>
  <c r="W5257" i="1"/>
  <c r="V5259" i="1" l="1"/>
  <c r="W5258" i="1"/>
  <c r="Y5255" i="1"/>
  <c r="Z5255" i="1" s="1"/>
  <c r="X5256" i="1"/>
  <c r="Y5256" i="1" l="1"/>
  <c r="Z5256" i="1" s="1"/>
  <c r="X5257" i="1"/>
  <c r="V5260" i="1"/>
  <c r="W5259" i="1"/>
  <c r="X5258" i="1" l="1"/>
  <c r="V5261" i="1"/>
  <c r="W5260" i="1"/>
  <c r="Y5257" i="1"/>
  <c r="Z5257" i="1" s="1"/>
  <c r="V5262" i="1" l="1"/>
  <c r="W5261" i="1"/>
  <c r="Y5258" i="1"/>
  <c r="Z5258" i="1" s="1"/>
  <c r="X5259" i="1"/>
  <c r="Y5259" i="1" l="1"/>
  <c r="Z5259" i="1" s="1"/>
  <c r="V5263" i="1"/>
  <c r="W5262" i="1"/>
  <c r="X5260" i="1"/>
  <c r="Y5260" i="1" l="1"/>
  <c r="Z5260" i="1" s="1"/>
  <c r="V5264" i="1"/>
  <c r="W5263" i="1"/>
  <c r="X5261" i="1"/>
  <c r="Y5261" i="1" l="1"/>
  <c r="Z5261" i="1" s="1"/>
  <c r="V5265" i="1"/>
  <c r="W5264" i="1"/>
  <c r="X5262" i="1"/>
  <c r="Y5262" i="1" l="1"/>
  <c r="Z5262" i="1" s="1"/>
  <c r="V5266" i="1"/>
  <c r="W5265" i="1"/>
  <c r="X5263" i="1"/>
  <c r="Y5263" i="1" l="1"/>
  <c r="Z5263" i="1" s="1"/>
  <c r="V5267" i="1"/>
  <c r="W5266" i="1"/>
  <c r="X5264" i="1"/>
  <c r="Y5264" i="1" l="1"/>
  <c r="Z5264" i="1" s="1"/>
  <c r="V5268" i="1"/>
  <c r="W5267" i="1"/>
  <c r="X5265" i="1"/>
  <c r="Y5265" i="1" l="1"/>
  <c r="Z5265" i="1" s="1"/>
  <c r="V5269" i="1"/>
  <c r="W5268" i="1"/>
  <c r="X5266" i="1"/>
  <c r="Y5266" i="1" l="1"/>
  <c r="Z5266" i="1" s="1"/>
  <c r="V5270" i="1"/>
  <c r="W5269" i="1"/>
  <c r="X5267" i="1"/>
  <c r="Y5267" i="1" l="1"/>
  <c r="Z5267" i="1" s="1"/>
  <c r="V5271" i="1"/>
  <c r="W5270" i="1"/>
  <c r="X5268" i="1"/>
  <c r="Y5268" i="1" l="1"/>
  <c r="Z5268" i="1" s="1"/>
  <c r="V5272" i="1"/>
  <c r="W5271" i="1"/>
  <c r="X5269" i="1"/>
  <c r="Y5269" i="1" l="1"/>
  <c r="Z5269" i="1" s="1"/>
  <c r="V5273" i="1"/>
  <c r="W5272" i="1"/>
  <c r="X5270" i="1"/>
  <c r="Y5270" i="1" l="1"/>
  <c r="Z5270" i="1" s="1"/>
  <c r="V5274" i="1"/>
  <c r="W5273" i="1"/>
  <c r="X5271" i="1"/>
  <c r="Y5271" i="1" l="1"/>
  <c r="Z5271" i="1" s="1"/>
  <c r="V5275" i="1"/>
  <c r="W5274" i="1"/>
  <c r="X5272" i="1"/>
  <c r="Y5272" i="1" l="1"/>
  <c r="Z5272" i="1" s="1"/>
  <c r="V5276" i="1"/>
  <c r="W5275" i="1"/>
  <c r="X5273" i="1"/>
  <c r="Y5273" i="1" l="1"/>
  <c r="Z5273" i="1" s="1"/>
  <c r="V5277" i="1"/>
  <c r="W5276" i="1"/>
  <c r="X5274" i="1"/>
  <c r="Y5274" i="1" l="1"/>
  <c r="Z5274" i="1" s="1"/>
  <c r="V5278" i="1"/>
  <c r="W5277" i="1"/>
  <c r="X5275" i="1"/>
  <c r="Y5275" i="1" l="1"/>
  <c r="Z5275" i="1" s="1"/>
  <c r="V5279" i="1"/>
  <c r="W5278" i="1"/>
  <c r="X5276" i="1"/>
  <c r="Y5276" i="1" l="1"/>
  <c r="Z5276" i="1" s="1"/>
  <c r="V5280" i="1"/>
  <c r="W5279" i="1"/>
  <c r="X5277" i="1"/>
  <c r="Y5277" i="1" l="1"/>
  <c r="Z5277" i="1" s="1"/>
  <c r="V5281" i="1"/>
  <c r="W5280" i="1"/>
  <c r="X5278" i="1"/>
  <c r="Y5278" i="1" l="1"/>
  <c r="Z5278" i="1" s="1"/>
  <c r="V5282" i="1"/>
  <c r="W5281" i="1"/>
  <c r="X5279" i="1"/>
  <c r="Y5279" i="1" l="1"/>
  <c r="Z5279" i="1" s="1"/>
  <c r="V5283" i="1"/>
  <c r="W5282" i="1"/>
  <c r="X5280" i="1"/>
  <c r="Y5280" i="1" l="1"/>
  <c r="Z5280" i="1" s="1"/>
  <c r="V5284" i="1"/>
  <c r="W5283" i="1"/>
  <c r="X5281" i="1"/>
  <c r="Y5281" i="1" l="1"/>
  <c r="Z5281" i="1" s="1"/>
  <c r="V5285" i="1"/>
  <c r="W5284" i="1"/>
  <c r="X5282" i="1"/>
  <c r="Y5282" i="1" l="1"/>
  <c r="Z5282" i="1" s="1"/>
  <c r="V5286" i="1"/>
  <c r="W5285" i="1"/>
  <c r="X5283" i="1"/>
  <c r="Y5283" i="1" l="1"/>
  <c r="Z5283" i="1" s="1"/>
  <c r="V5287" i="1"/>
  <c r="W5286" i="1"/>
  <c r="X5284" i="1"/>
  <c r="Y5284" i="1" l="1"/>
  <c r="Z5284" i="1" s="1"/>
  <c r="V5288" i="1"/>
  <c r="W5287" i="1"/>
  <c r="X5285" i="1"/>
  <c r="Y5285" i="1" l="1"/>
  <c r="Z5285" i="1" s="1"/>
  <c r="V5289" i="1"/>
  <c r="W5288" i="1"/>
  <c r="X5286" i="1"/>
  <c r="Y5286" i="1" l="1"/>
  <c r="Z5286" i="1" s="1"/>
  <c r="V5290" i="1"/>
  <c r="W5289" i="1"/>
  <c r="X5287" i="1"/>
  <c r="Y5287" i="1" l="1"/>
  <c r="Z5287" i="1" s="1"/>
  <c r="V5291" i="1"/>
  <c r="W5290" i="1"/>
  <c r="X5288" i="1"/>
  <c r="Y5288" i="1" l="1"/>
  <c r="Z5288" i="1" s="1"/>
  <c r="V5292" i="1"/>
  <c r="W5291" i="1"/>
  <c r="X5289" i="1"/>
  <c r="Y5289" i="1" l="1"/>
  <c r="Z5289" i="1" s="1"/>
  <c r="V5293" i="1"/>
  <c r="W5292" i="1"/>
  <c r="X5290" i="1"/>
  <c r="Y5290" i="1" l="1"/>
  <c r="Z5290" i="1" s="1"/>
  <c r="V5294" i="1"/>
  <c r="W5293" i="1"/>
  <c r="X5291" i="1"/>
  <c r="Y5291" i="1" l="1"/>
  <c r="Z5291" i="1" s="1"/>
  <c r="V5295" i="1"/>
  <c r="W5294" i="1"/>
  <c r="X5292" i="1"/>
  <c r="Y5292" i="1" l="1"/>
  <c r="Z5292" i="1" s="1"/>
  <c r="V5296" i="1"/>
  <c r="W5295" i="1"/>
  <c r="X5293" i="1"/>
  <c r="Y5293" i="1" l="1"/>
  <c r="Z5293" i="1" s="1"/>
  <c r="V5297" i="1"/>
  <c r="W5296" i="1"/>
  <c r="X5294" i="1"/>
  <c r="Y5294" i="1" l="1"/>
  <c r="Z5294" i="1" s="1"/>
  <c r="V5298" i="1"/>
  <c r="W5297" i="1"/>
  <c r="X5295" i="1"/>
  <c r="Y5295" i="1" l="1"/>
  <c r="Z5295" i="1" s="1"/>
  <c r="V5299" i="1"/>
  <c r="W5298" i="1"/>
  <c r="X5296" i="1"/>
  <c r="Y5296" i="1" l="1"/>
  <c r="Z5296" i="1" s="1"/>
  <c r="V5300" i="1"/>
  <c r="W5299" i="1"/>
  <c r="X5297" i="1"/>
  <c r="Y5297" i="1" l="1"/>
  <c r="Z5297" i="1" s="1"/>
  <c r="V5301" i="1"/>
  <c r="W5300" i="1"/>
  <c r="X5298" i="1"/>
  <c r="Y5298" i="1" l="1"/>
  <c r="Z5298" i="1" s="1"/>
  <c r="V5302" i="1"/>
  <c r="W5301" i="1"/>
  <c r="X5299" i="1"/>
  <c r="Y5299" i="1" l="1"/>
  <c r="Z5299" i="1" s="1"/>
  <c r="V5303" i="1"/>
  <c r="W5302" i="1"/>
  <c r="X5300" i="1"/>
  <c r="Y5300" i="1" l="1"/>
  <c r="Z5300" i="1" s="1"/>
  <c r="V5304" i="1"/>
  <c r="W5303" i="1"/>
  <c r="X5301" i="1"/>
  <c r="Y5301" i="1" l="1"/>
  <c r="Z5301" i="1" s="1"/>
  <c r="V5305" i="1"/>
  <c r="W5304" i="1"/>
  <c r="X5302" i="1"/>
  <c r="Y5302" i="1" l="1"/>
  <c r="Z5302" i="1" s="1"/>
  <c r="V5306" i="1"/>
  <c r="W5305" i="1"/>
  <c r="X5303" i="1"/>
  <c r="Y5303" i="1" l="1"/>
  <c r="Z5303" i="1" s="1"/>
  <c r="V5307" i="1"/>
  <c r="W5306" i="1"/>
  <c r="X5304" i="1"/>
  <c r="Y5304" i="1" l="1"/>
  <c r="Z5304" i="1" s="1"/>
  <c r="V5308" i="1"/>
  <c r="W5307" i="1"/>
  <c r="X5305" i="1"/>
  <c r="Y5305" i="1" l="1"/>
  <c r="Z5305" i="1" s="1"/>
  <c r="V5309" i="1"/>
  <c r="W5308" i="1"/>
  <c r="X5306" i="1"/>
  <c r="Y5306" i="1" l="1"/>
  <c r="Z5306" i="1" s="1"/>
  <c r="V5310" i="1"/>
  <c r="W5309" i="1"/>
  <c r="X5307" i="1"/>
  <c r="Y5307" i="1" l="1"/>
  <c r="Z5307" i="1" s="1"/>
  <c r="V5311" i="1"/>
  <c r="W5310" i="1"/>
  <c r="X5308" i="1"/>
  <c r="Y5308" i="1" l="1"/>
  <c r="Z5308" i="1" s="1"/>
  <c r="V5312" i="1"/>
  <c r="W5311" i="1"/>
  <c r="X5309" i="1"/>
  <c r="Y5309" i="1" l="1"/>
  <c r="Z5309" i="1" s="1"/>
  <c r="V5313" i="1"/>
  <c r="W5312" i="1"/>
  <c r="X5310" i="1"/>
  <c r="Y5310" i="1" l="1"/>
  <c r="Z5310" i="1" s="1"/>
  <c r="V5314" i="1"/>
  <c r="W5313" i="1"/>
  <c r="X5311" i="1"/>
  <c r="Y5311" i="1" l="1"/>
  <c r="Z5311" i="1" s="1"/>
  <c r="V5315" i="1"/>
  <c r="W5314" i="1"/>
  <c r="X5312" i="1"/>
  <c r="Y5312" i="1" l="1"/>
  <c r="Z5312" i="1" s="1"/>
  <c r="V5316" i="1"/>
  <c r="W5315" i="1"/>
  <c r="X5313" i="1"/>
  <c r="Y5313" i="1" l="1"/>
  <c r="Z5313" i="1" s="1"/>
  <c r="V5317" i="1"/>
  <c r="W5316" i="1"/>
  <c r="X5314" i="1"/>
  <c r="Y5314" i="1" l="1"/>
  <c r="Z5314" i="1" s="1"/>
  <c r="V5318" i="1"/>
  <c r="W5317" i="1"/>
  <c r="X5315" i="1"/>
  <c r="Y5315" i="1" l="1"/>
  <c r="Z5315" i="1" s="1"/>
  <c r="V5319" i="1"/>
  <c r="W5318" i="1"/>
  <c r="X5316" i="1"/>
  <c r="Y5316" i="1" l="1"/>
  <c r="Z5316" i="1" s="1"/>
  <c r="V5320" i="1"/>
  <c r="W5319" i="1"/>
  <c r="X5317" i="1"/>
  <c r="Y5317" i="1" l="1"/>
  <c r="Z5317" i="1" s="1"/>
  <c r="V5321" i="1"/>
  <c r="W5320" i="1"/>
  <c r="X5318" i="1"/>
  <c r="Y5318" i="1" l="1"/>
  <c r="Z5318" i="1" s="1"/>
  <c r="V5322" i="1"/>
  <c r="W5321" i="1"/>
  <c r="X5319" i="1"/>
  <c r="Y5319" i="1" l="1"/>
  <c r="Z5319" i="1" s="1"/>
  <c r="V5323" i="1"/>
  <c r="W5322" i="1"/>
  <c r="X5320" i="1"/>
  <c r="Y5320" i="1" l="1"/>
  <c r="Z5320" i="1" s="1"/>
  <c r="V5324" i="1"/>
  <c r="W5323" i="1"/>
  <c r="X5321" i="1"/>
  <c r="Y5321" i="1" l="1"/>
  <c r="Z5321" i="1" s="1"/>
  <c r="V5325" i="1"/>
  <c r="W5324" i="1"/>
  <c r="X5322" i="1"/>
  <c r="Y5322" i="1" l="1"/>
  <c r="Z5322" i="1" s="1"/>
  <c r="V5326" i="1"/>
  <c r="W5325" i="1"/>
  <c r="X5323" i="1"/>
  <c r="Y5323" i="1" l="1"/>
  <c r="Z5323" i="1" s="1"/>
  <c r="V5327" i="1"/>
  <c r="W5326" i="1"/>
  <c r="X5324" i="1"/>
  <c r="Y5324" i="1" l="1"/>
  <c r="Z5324" i="1" s="1"/>
  <c r="V5328" i="1"/>
  <c r="W5327" i="1"/>
  <c r="X5325" i="1"/>
  <c r="Y5325" i="1" l="1"/>
  <c r="Z5325" i="1" s="1"/>
  <c r="V5329" i="1"/>
  <c r="W5328" i="1"/>
  <c r="X5326" i="1"/>
  <c r="Y5326" i="1" l="1"/>
  <c r="Z5326" i="1" s="1"/>
  <c r="V5330" i="1"/>
  <c r="W5329" i="1"/>
  <c r="X5327" i="1"/>
  <c r="Y5327" i="1" l="1"/>
  <c r="Z5327" i="1" s="1"/>
  <c r="V5331" i="1"/>
  <c r="W5330" i="1"/>
  <c r="X5328" i="1"/>
  <c r="Y5328" i="1" l="1"/>
  <c r="Z5328" i="1" s="1"/>
  <c r="V5332" i="1"/>
  <c r="W5331" i="1"/>
  <c r="X5329" i="1"/>
  <c r="Y5329" i="1" l="1"/>
  <c r="Z5329" i="1" s="1"/>
  <c r="V5333" i="1"/>
  <c r="W5332" i="1"/>
  <c r="X5330" i="1"/>
  <c r="Y5330" i="1" l="1"/>
  <c r="Z5330" i="1" s="1"/>
  <c r="V5334" i="1"/>
  <c r="W5333" i="1"/>
  <c r="X5331" i="1"/>
  <c r="Y5331" i="1" l="1"/>
  <c r="Z5331" i="1" s="1"/>
  <c r="V5335" i="1"/>
  <c r="W5334" i="1"/>
  <c r="X5332" i="1"/>
  <c r="Y5332" i="1" l="1"/>
  <c r="Z5332" i="1" s="1"/>
  <c r="V5336" i="1"/>
  <c r="W5335" i="1"/>
  <c r="X5333" i="1"/>
  <c r="Y5333" i="1" l="1"/>
  <c r="Z5333" i="1" s="1"/>
  <c r="V5337" i="1"/>
  <c r="W5336" i="1"/>
  <c r="X5334" i="1"/>
  <c r="Y5334" i="1" l="1"/>
  <c r="Z5334" i="1" s="1"/>
  <c r="V5338" i="1"/>
  <c r="W5337" i="1"/>
  <c r="X5335" i="1"/>
  <c r="Y5335" i="1" l="1"/>
  <c r="Z5335" i="1" s="1"/>
  <c r="V5339" i="1"/>
  <c r="W5338" i="1"/>
  <c r="X5336" i="1"/>
  <c r="Y5336" i="1" l="1"/>
  <c r="Z5336" i="1" s="1"/>
  <c r="V5340" i="1"/>
  <c r="W5339" i="1"/>
  <c r="X5337" i="1"/>
  <c r="Y5337" i="1" l="1"/>
  <c r="Z5337" i="1" s="1"/>
  <c r="V5341" i="1"/>
  <c r="W5340" i="1"/>
  <c r="X5338" i="1"/>
  <c r="Y5338" i="1" l="1"/>
  <c r="Z5338" i="1" s="1"/>
  <c r="V5342" i="1"/>
  <c r="W5341" i="1"/>
  <c r="X5339" i="1"/>
  <c r="Y5339" i="1" l="1"/>
  <c r="Z5339" i="1" s="1"/>
  <c r="V5343" i="1"/>
  <c r="W5342" i="1"/>
  <c r="X5340" i="1"/>
  <c r="Y5340" i="1" l="1"/>
  <c r="Z5340" i="1" s="1"/>
  <c r="V5344" i="1"/>
  <c r="W5343" i="1"/>
  <c r="X5341" i="1"/>
  <c r="Y5341" i="1" l="1"/>
  <c r="Z5341" i="1" s="1"/>
  <c r="V5345" i="1"/>
  <c r="W5344" i="1"/>
  <c r="X5342" i="1"/>
  <c r="Y5342" i="1" l="1"/>
  <c r="Z5342" i="1" s="1"/>
  <c r="V5346" i="1"/>
  <c r="W5345" i="1"/>
  <c r="X5343" i="1"/>
  <c r="Y5343" i="1" l="1"/>
  <c r="Z5343" i="1" s="1"/>
  <c r="V5347" i="1"/>
  <c r="W5346" i="1"/>
  <c r="X5344" i="1"/>
  <c r="Y5344" i="1" l="1"/>
  <c r="Z5344" i="1" s="1"/>
  <c r="V5348" i="1"/>
  <c r="W5347" i="1"/>
  <c r="X5345" i="1"/>
  <c r="Y5345" i="1" l="1"/>
  <c r="Z5345" i="1" s="1"/>
  <c r="V5349" i="1"/>
  <c r="W5348" i="1"/>
  <c r="X5346" i="1"/>
  <c r="Y5346" i="1" l="1"/>
  <c r="Z5346" i="1" s="1"/>
  <c r="V5350" i="1"/>
  <c r="W5349" i="1"/>
  <c r="X5347" i="1"/>
  <c r="Y5347" i="1" l="1"/>
  <c r="Z5347" i="1" s="1"/>
  <c r="V5351" i="1"/>
  <c r="W5350" i="1"/>
  <c r="X5348" i="1"/>
  <c r="Y5348" i="1" l="1"/>
  <c r="Z5348" i="1" s="1"/>
  <c r="V5352" i="1"/>
  <c r="W5351" i="1"/>
  <c r="X5349" i="1"/>
  <c r="Y5349" i="1" l="1"/>
  <c r="Z5349" i="1" s="1"/>
  <c r="V5353" i="1"/>
  <c r="W5352" i="1"/>
  <c r="X5350" i="1"/>
  <c r="Y5350" i="1" l="1"/>
  <c r="Z5350" i="1" s="1"/>
  <c r="V5354" i="1"/>
  <c r="W5353" i="1"/>
  <c r="X5351" i="1"/>
  <c r="Y5351" i="1" l="1"/>
  <c r="Z5351" i="1" s="1"/>
  <c r="V5355" i="1"/>
  <c r="W5354" i="1"/>
  <c r="X5352" i="1"/>
  <c r="Y5352" i="1" l="1"/>
  <c r="Z5352" i="1" s="1"/>
  <c r="V5356" i="1"/>
  <c r="W5355" i="1"/>
  <c r="X5353" i="1"/>
  <c r="Y5353" i="1" l="1"/>
  <c r="Z5353" i="1" s="1"/>
  <c r="V5357" i="1"/>
  <c r="W5356" i="1"/>
  <c r="X5354" i="1"/>
  <c r="Y5354" i="1" l="1"/>
  <c r="Z5354" i="1" s="1"/>
  <c r="V5358" i="1"/>
  <c r="W5357" i="1"/>
  <c r="X5355" i="1"/>
  <c r="Y5355" i="1" l="1"/>
  <c r="Z5355" i="1" s="1"/>
  <c r="V5359" i="1"/>
  <c r="W5358" i="1"/>
  <c r="X5356" i="1"/>
  <c r="Y5356" i="1" l="1"/>
  <c r="Z5356" i="1" s="1"/>
  <c r="V5360" i="1"/>
  <c r="W5359" i="1"/>
  <c r="X5357" i="1"/>
  <c r="Y5357" i="1" l="1"/>
  <c r="Z5357" i="1" s="1"/>
  <c r="V5361" i="1"/>
  <c r="W5360" i="1"/>
  <c r="X5358" i="1"/>
  <c r="Y5358" i="1" l="1"/>
  <c r="Z5358" i="1" s="1"/>
  <c r="V5362" i="1"/>
  <c r="W5361" i="1"/>
  <c r="X5359" i="1"/>
  <c r="Y5359" i="1" l="1"/>
  <c r="Z5359" i="1" s="1"/>
  <c r="V5363" i="1"/>
  <c r="W5362" i="1"/>
  <c r="X5360" i="1"/>
  <c r="Y5360" i="1" l="1"/>
  <c r="Z5360" i="1" s="1"/>
  <c r="V5364" i="1"/>
  <c r="W5363" i="1"/>
  <c r="X5361" i="1"/>
  <c r="Y5361" i="1" l="1"/>
  <c r="Z5361" i="1" s="1"/>
  <c r="V5365" i="1"/>
  <c r="W5364" i="1"/>
  <c r="X5362" i="1"/>
  <c r="Y5362" i="1" l="1"/>
  <c r="Z5362" i="1" s="1"/>
  <c r="V5366" i="1"/>
  <c r="W5365" i="1"/>
  <c r="X5363" i="1"/>
  <c r="Y5363" i="1" l="1"/>
  <c r="Z5363" i="1" s="1"/>
  <c r="V5367" i="1"/>
  <c r="W5366" i="1"/>
  <c r="X5364" i="1"/>
  <c r="Y5364" i="1" l="1"/>
  <c r="Z5364" i="1" s="1"/>
  <c r="V5368" i="1"/>
  <c r="W5367" i="1"/>
  <c r="X5365" i="1"/>
  <c r="Y5365" i="1" l="1"/>
  <c r="Z5365" i="1" s="1"/>
  <c r="V5369" i="1"/>
  <c r="W5368" i="1"/>
  <c r="X5366" i="1"/>
  <c r="Y5366" i="1" l="1"/>
  <c r="Z5366" i="1" s="1"/>
  <c r="V5370" i="1"/>
  <c r="W5369" i="1"/>
  <c r="X5367" i="1"/>
  <c r="Y5367" i="1" l="1"/>
  <c r="Z5367" i="1" s="1"/>
  <c r="V5371" i="1"/>
  <c r="W5370" i="1"/>
  <c r="X5368" i="1"/>
  <c r="Y5368" i="1" l="1"/>
  <c r="Z5368" i="1" s="1"/>
  <c r="V5372" i="1"/>
  <c r="W5371" i="1"/>
  <c r="X5369" i="1"/>
  <c r="Y5369" i="1" l="1"/>
  <c r="Z5369" i="1" s="1"/>
  <c r="V5373" i="1"/>
  <c r="W5372" i="1"/>
  <c r="X5370" i="1"/>
  <c r="Y5370" i="1" l="1"/>
  <c r="Z5370" i="1" s="1"/>
  <c r="V5374" i="1"/>
  <c r="W5373" i="1"/>
  <c r="X5371" i="1"/>
  <c r="Y5371" i="1" l="1"/>
  <c r="Z5371" i="1" s="1"/>
  <c r="V5375" i="1"/>
  <c r="W5374" i="1"/>
  <c r="X5372" i="1"/>
  <c r="Y5372" i="1" l="1"/>
  <c r="Z5372" i="1" s="1"/>
  <c r="V5376" i="1"/>
  <c r="W5375" i="1"/>
  <c r="X5373" i="1"/>
  <c r="Y5373" i="1" l="1"/>
  <c r="Z5373" i="1" s="1"/>
  <c r="V5377" i="1"/>
  <c r="W5376" i="1"/>
  <c r="X5374" i="1"/>
  <c r="Y5374" i="1" l="1"/>
  <c r="Z5374" i="1" s="1"/>
  <c r="V5378" i="1"/>
  <c r="W5377" i="1"/>
  <c r="X5375" i="1"/>
  <c r="Y5375" i="1" l="1"/>
  <c r="Z5375" i="1" s="1"/>
  <c r="V5379" i="1"/>
  <c r="W5378" i="1"/>
  <c r="X5376" i="1"/>
  <c r="Y5376" i="1" l="1"/>
  <c r="Z5376" i="1" s="1"/>
  <c r="V5380" i="1"/>
  <c r="W5379" i="1"/>
  <c r="X5377" i="1"/>
  <c r="Y5377" i="1" l="1"/>
  <c r="Z5377" i="1" s="1"/>
  <c r="V5381" i="1"/>
  <c r="W5380" i="1"/>
  <c r="X5378" i="1"/>
  <c r="Y5378" i="1" l="1"/>
  <c r="Z5378" i="1" s="1"/>
  <c r="V5382" i="1"/>
  <c r="W5381" i="1"/>
  <c r="X5379" i="1"/>
  <c r="Y5379" i="1" l="1"/>
  <c r="Z5379" i="1" s="1"/>
  <c r="V5383" i="1"/>
  <c r="W5382" i="1"/>
  <c r="X5380" i="1"/>
  <c r="Y5380" i="1" l="1"/>
  <c r="Z5380" i="1" s="1"/>
  <c r="V5384" i="1"/>
  <c r="W5383" i="1"/>
  <c r="X5381" i="1"/>
  <c r="Y5381" i="1" l="1"/>
  <c r="Z5381" i="1" s="1"/>
  <c r="V5385" i="1"/>
  <c r="W5384" i="1"/>
  <c r="X5382" i="1"/>
  <c r="Y5382" i="1" l="1"/>
  <c r="Z5382" i="1" s="1"/>
  <c r="V5386" i="1"/>
  <c r="W5385" i="1"/>
  <c r="X5383" i="1"/>
  <c r="Y5383" i="1" l="1"/>
  <c r="Z5383" i="1" s="1"/>
  <c r="V5387" i="1"/>
  <c r="W5386" i="1"/>
  <c r="X5384" i="1"/>
  <c r="Y5384" i="1" l="1"/>
  <c r="Z5384" i="1" s="1"/>
  <c r="V5388" i="1"/>
  <c r="W5387" i="1"/>
  <c r="X5385" i="1"/>
  <c r="Y5385" i="1" l="1"/>
  <c r="Z5385" i="1" s="1"/>
  <c r="V5389" i="1"/>
  <c r="W5388" i="1"/>
  <c r="X5386" i="1"/>
  <c r="Y5386" i="1" l="1"/>
  <c r="Z5386" i="1" s="1"/>
  <c r="V5390" i="1"/>
  <c r="W5389" i="1"/>
  <c r="X5387" i="1"/>
  <c r="Y5387" i="1" l="1"/>
  <c r="Z5387" i="1" s="1"/>
  <c r="V5391" i="1"/>
  <c r="W5390" i="1"/>
  <c r="X5388" i="1"/>
  <c r="Y5388" i="1" l="1"/>
  <c r="Z5388" i="1" s="1"/>
  <c r="V5392" i="1"/>
  <c r="W5391" i="1"/>
  <c r="X5389" i="1"/>
  <c r="Y5389" i="1" l="1"/>
  <c r="Z5389" i="1" s="1"/>
  <c r="V5393" i="1"/>
  <c r="W5392" i="1"/>
  <c r="X5390" i="1"/>
  <c r="Y5390" i="1" l="1"/>
  <c r="Z5390" i="1" s="1"/>
  <c r="V5394" i="1"/>
  <c r="W5393" i="1"/>
  <c r="X5391" i="1"/>
  <c r="Y5391" i="1" l="1"/>
  <c r="Z5391" i="1" s="1"/>
  <c r="V5395" i="1"/>
  <c r="W5394" i="1"/>
  <c r="X5392" i="1"/>
  <c r="Y5392" i="1" l="1"/>
  <c r="Z5392" i="1" s="1"/>
  <c r="V5396" i="1"/>
  <c r="W5395" i="1"/>
  <c r="X5393" i="1"/>
  <c r="Y5393" i="1" l="1"/>
  <c r="Z5393" i="1" s="1"/>
  <c r="V5397" i="1"/>
  <c r="W5396" i="1"/>
  <c r="X5394" i="1"/>
  <c r="Y5394" i="1" l="1"/>
  <c r="Z5394" i="1" s="1"/>
  <c r="V5398" i="1"/>
  <c r="W5397" i="1"/>
  <c r="X5395" i="1"/>
  <c r="Y5395" i="1" l="1"/>
  <c r="Z5395" i="1" s="1"/>
  <c r="V5399" i="1"/>
  <c r="W5398" i="1"/>
  <c r="X5396" i="1"/>
  <c r="Y5396" i="1" l="1"/>
  <c r="Z5396" i="1" s="1"/>
  <c r="V5400" i="1"/>
  <c r="W5399" i="1"/>
  <c r="X5397" i="1"/>
  <c r="Y5397" i="1" l="1"/>
  <c r="Z5397" i="1" s="1"/>
  <c r="V5401" i="1"/>
  <c r="W5400" i="1"/>
  <c r="X5398" i="1"/>
  <c r="Y5398" i="1" l="1"/>
  <c r="Z5398" i="1" s="1"/>
  <c r="V5402" i="1"/>
  <c r="W5401" i="1"/>
  <c r="X5399" i="1"/>
  <c r="Y5399" i="1" l="1"/>
  <c r="Z5399" i="1" s="1"/>
  <c r="V5403" i="1"/>
  <c r="W5402" i="1"/>
  <c r="X5400" i="1"/>
  <c r="Y5400" i="1" l="1"/>
  <c r="Z5400" i="1" s="1"/>
  <c r="V5404" i="1"/>
  <c r="W5403" i="1"/>
  <c r="X5401" i="1"/>
  <c r="Y5401" i="1" l="1"/>
  <c r="Z5401" i="1" s="1"/>
  <c r="V5405" i="1"/>
  <c r="W5404" i="1"/>
  <c r="X5402" i="1"/>
  <c r="Y5402" i="1" l="1"/>
  <c r="Z5402" i="1" s="1"/>
  <c r="V5406" i="1"/>
  <c r="W5405" i="1"/>
  <c r="X5403" i="1"/>
  <c r="Y5403" i="1" l="1"/>
  <c r="Z5403" i="1" s="1"/>
  <c r="V5407" i="1"/>
  <c r="W5406" i="1"/>
  <c r="X5404" i="1"/>
  <c r="Y5404" i="1" l="1"/>
  <c r="Z5404" i="1" s="1"/>
  <c r="V5408" i="1"/>
  <c r="W5407" i="1"/>
  <c r="X5405" i="1"/>
  <c r="Y5405" i="1" l="1"/>
  <c r="Z5405" i="1" s="1"/>
  <c r="V5409" i="1"/>
  <c r="W5408" i="1"/>
  <c r="X5406" i="1"/>
  <c r="Y5406" i="1" l="1"/>
  <c r="Z5406" i="1" s="1"/>
  <c r="V5410" i="1"/>
  <c r="W5409" i="1"/>
  <c r="X5407" i="1"/>
  <c r="Y5407" i="1" l="1"/>
  <c r="Z5407" i="1" s="1"/>
  <c r="V5411" i="1"/>
  <c r="W5410" i="1"/>
  <c r="X5408" i="1"/>
  <c r="Y5408" i="1" l="1"/>
  <c r="Z5408" i="1" s="1"/>
  <c r="V5412" i="1"/>
  <c r="W5411" i="1"/>
  <c r="X5409" i="1"/>
  <c r="Y5409" i="1" l="1"/>
  <c r="Z5409" i="1" s="1"/>
  <c r="V5413" i="1"/>
  <c r="W5412" i="1"/>
  <c r="X5410" i="1"/>
  <c r="Y5410" i="1" l="1"/>
  <c r="Z5410" i="1" s="1"/>
  <c r="V5414" i="1"/>
  <c r="W5413" i="1"/>
  <c r="X5411" i="1"/>
  <c r="Y5411" i="1" l="1"/>
  <c r="Z5411" i="1" s="1"/>
  <c r="V5415" i="1"/>
  <c r="W5414" i="1"/>
  <c r="X5412" i="1"/>
  <c r="Y5412" i="1" l="1"/>
  <c r="Z5412" i="1" s="1"/>
  <c r="V5416" i="1"/>
  <c r="W5415" i="1"/>
  <c r="X5413" i="1"/>
  <c r="Y5413" i="1" l="1"/>
  <c r="Z5413" i="1" s="1"/>
  <c r="V5417" i="1"/>
  <c r="W5416" i="1"/>
  <c r="X5414" i="1"/>
  <c r="Y5414" i="1" l="1"/>
  <c r="Z5414" i="1" s="1"/>
  <c r="V5418" i="1"/>
  <c r="W5417" i="1"/>
  <c r="X5415" i="1"/>
  <c r="Y5415" i="1" l="1"/>
  <c r="Z5415" i="1" s="1"/>
  <c r="V5419" i="1"/>
  <c r="W5418" i="1"/>
  <c r="X5416" i="1"/>
  <c r="Y5416" i="1" l="1"/>
  <c r="Z5416" i="1" s="1"/>
  <c r="V5420" i="1"/>
  <c r="W5419" i="1"/>
  <c r="X5417" i="1"/>
  <c r="Y5417" i="1" l="1"/>
  <c r="Z5417" i="1" s="1"/>
  <c r="V5421" i="1"/>
  <c r="W5420" i="1"/>
  <c r="X5418" i="1"/>
  <c r="Y5418" i="1" l="1"/>
  <c r="Z5418" i="1" s="1"/>
  <c r="V5422" i="1"/>
  <c r="W5421" i="1"/>
  <c r="X5419" i="1"/>
  <c r="Y5419" i="1" l="1"/>
  <c r="Z5419" i="1" s="1"/>
  <c r="V5423" i="1"/>
  <c r="W5422" i="1"/>
  <c r="X5420" i="1"/>
  <c r="Y5420" i="1" l="1"/>
  <c r="Z5420" i="1" s="1"/>
  <c r="V5424" i="1"/>
  <c r="W5423" i="1"/>
  <c r="X5421" i="1"/>
  <c r="Y5421" i="1" l="1"/>
  <c r="Z5421" i="1" s="1"/>
  <c r="V5425" i="1"/>
  <c r="W5424" i="1"/>
  <c r="X5422" i="1"/>
  <c r="Y5422" i="1" l="1"/>
  <c r="Z5422" i="1" s="1"/>
  <c r="V5426" i="1"/>
  <c r="W5425" i="1"/>
  <c r="X5423" i="1"/>
  <c r="Y5423" i="1" l="1"/>
  <c r="Z5423" i="1" s="1"/>
  <c r="V5427" i="1"/>
  <c r="W5426" i="1"/>
  <c r="X5424" i="1"/>
  <c r="Y5424" i="1" l="1"/>
  <c r="Z5424" i="1" s="1"/>
  <c r="V5428" i="1"/>
  <c r="W5427" i="1"/>
  <c r="X5425" i="1"/>
  <c r="Y5425" i="1" l="1"/>
  <c r="Z5425" i="1" s="1"/>
  <c r="V5429" i="1"/>
  <c r="W5428" i="1"/>
  <c r="X5426" i="1"/>
  <c r="Y5426" i="1" l="1"/>
  <c r="Z5426" i="1" s="1"/>
  <c r="V5430" i="1"/>
  <c r="W5429" i="1"/>
  <c r="X5427" i="1"/>
  <c r="Y5427" i="1" l="1"/>
  <c r="Z5427" i="1" s="1"/>
  <c r="V5431" i="1"/>
  <c r="W5430" i="1"/>
  <c r="X5428" i="1"/>
  <c r="Y5428" i="1" l="1"/>
  <c r="Z5428" i="1" s="1"/>
  <c r="V5432" i="1"/>
  <c r="W5431" i="1"/>
  <c r="X5429" i="1"/>
  <c r="Y5429" i="1" l="1"/>
  <c r="Z5429" i="1" s="1"/>
  <c r="V5433" i="1"/>
  <c r="W5432" i="1"/>
  <c r="X5430" i="1"/>
  <c r="Y5430" i="1" l="1"/>
  <c r="Z5430" i="1" s="1"/>
  <c r="V5434" i="1"/>
  <c r="W5433" i="1"/>
  <c r="X5431" i="1"/>
  <c r="Y5431" i="1" l="1"/>
  <c r="Z5431" i="1" s="1"/>
  <c r="V5435" i="1"/>
  <c r="W5434" i="1"/>
  <c r="X5432" i="1"/>
  <c r="Y5432" i="1" l="1"/>
  <c r="Z5432" i="1" s="1"/>
  <c r="V5436" i="1"/>
  <c r="W5435" i="1"/>
  <c r="X5433" i="1"/>
  <c r="Y5433" i="1" l="1"/>
  <c r="Z5433" i="1" s="1"/>
  <c r="V5437" i="1"/>
  <c r="W5436" i="1"/>
  <c r="X5434" i="1"/>
  <c r="Y5434" i="1" l="1"/>
  <c r="Z5434" i="1" s="1"/>
  <c r="V5438" i="1"/>
  <c r="W5437" i="1"/>
  <c r="X5435" i="1"/>
  <c r="Y5435" i="1" l="1"/>
  <c r="Z5435" i="1" s="1"/>
  <c r="V5439" i="1"/>
  <c r="W5438" i="1"/>
  <c r="X5436" i="1"/>
  <c r="Y5436" i="1" l="1"/>
  <c r="Z5436" i="1" s="1"/>
  <c r="V5440" i="1"/>
  <c r="W5439" i="1"/>
  <c r="X5437" i="1"/>
  <c r="Y5437" i="1" l="1"/>
  <c r="Z5437" i="1" s="1"/>
  <c r="V5441" i="1"/>
  <c r="W5440" i="1"/>
  <c r="X5438" i="1"/>
  <c r="Y5438" i="1" l="1"/>
  <c r="Z5438" i="1" s="1"/>
  <c r="V5442" i="1"/>
  <c r="W5441" i="1"/>
  <c r="X5439" i="1"/>
  <c r="Y5439" i="1" l="1"/>
  <c r="Z5439" i="1" s="1"/>
  <c r="V5443" i="1"/>
  <c r="W5442" i="1"/>
  <c r="X5440" i="1"/>
  <c r="Y5440" i="1" l="1"/>
  <c r="Z5440" i="1" s="1"/>
  <c r="V5444" i="1"/>
  <c r="W5443" i="1"/>
  <c r="X5441" i="1"/>
  <c r="Y5441" i="1" l="1"/>
  <c r="Z5441" i="1" s="1"/>
  <c r="V5445" i="1"/>
  <c r="W5444" i="1"/>
  <c r="X5442" i="1"/>
  <c r="Y5442" i="1" l="1"/>
  <c r="Z5442" i="1" s="1"/>
  <c r="V5446" i="1"/>
  <c r="W5445" i="1"/>
  <c r="X5443" i="1"/>
  <c r="Y5443" i="1" l="1"/>
  <c r="Z5443" i="1" s="1"/>
  <c r="V5447" i="1"/>
  <c r="W5446" i="1"/>
  <c r="X5444" i="1"/>
  <c r="Y5444" i="1" l="1"/>
  <c r="Z5444" i="1" s="1"/>
  <c r="V5448" i="1"/>
  <c r="W5447" i="1"/>
  <c r="X5445" i="1"/>
  <c r="Y5445" i="1" l="1"/>
  <c r="Z5445" i="1" s="1"/>
  <c r="V5449" i="1"/>
  <c r="W5448" i="1"/>
  <c r="X5446" i="1"/>
  <c r="Y5446" i="1" l="1"/>
  <c r="Z5446" i="1" s="1"/>
  <c r="V5450" i="1"/>
  <c r="W5449" i="1"/>
  <c r="X5447" i="1"/>
  <c r="Y5447" i="1" l="1"/>
  <c r="Z5447" i="1" s="1"/>
  <c r="V5451" i="1"/>
  <c r="W5450" i="1"/>
  <c r="X5448" i="1"/>
  <c r="Y5448" i="1" l="1"/>
  <c r="Z5448" i="1" s="1"/>
  <c r="V5452" i="1"/>
  <c r="W5451" i="1"/>
  <c r="X5449" i="1"/>
  <c r="Y5449" i="1" l="1"/>
  <c r="Z5449" i="1" s="1"/>
  <c r="V5453" i="1"/>
  <c r="W5452" i="1"/>
  <c r="X5450" i="1"/>
  <c r="Y5450" i="1" l="1"/>
  <c r="Z5450" i="1" s="1"/>
  <c r="V5454" i="1"/>
  <c r="W5453" i="1"/>
  <c r="X5451" i="1"/>
  <c r="Y5451" i="1" l="1"/>
  <c r="Z5451" i="1" s="1"/>
  <c r="V5455" i="1"/>
  <c r="W5454" i="1"/>
  <c r="X5452" i="1"/>
  <c r="Y5452" i="1" l="1"/>
  <c r="Z5452" i="1" s="1"/>
  <c r="V5456" i="1"/>
  <c r="W5455" i="1"/>
  <c r="X5453" i="1"/>
  <c r="Y5453" i="1" l="1"/>
  <c r="Z5453" i="1" s="1"/>
  <c r="V5457" i="1"/>
  <c r="W5456" i="1"/>
  <c r="X5454" i="1"/>
  <c r="Y5454" i="1" l="1"/>
  <c r="Z5454" i="1" s="1"/>
  <c r="V5458" i="1"/>
  <c r="W5457" i="1"/>
  <c r="X5455" i="1"/>
  <c r="Y5455" i="1" l="1"/>
  <c r="Z5455" i="1" s="1"/>
  <c r="V5459" i="1"/>
  <c r="W5458" i="1"/>
  <c r="X5456" i="1"/>
  <c r="Y5456" i="1" l="1"/>
  <c r="Z5456" i="1" s="1"/>
  <c r="V5460" i="1"/>
  <c r="W5459" i="1"/>
  <c r="X5457" i="1"/>
  <c r="Y5457" i="1" l="1"/>
  <c r="Z5457" i="1" s="1"/>
  <c r="V5461" i="1"/>
  <c r="W5460" i="1"/>
  <c r="X5458" i="1"/>
  <c r="Y5458" i="1" l="1"/>
  <c r="Z5458" i="1" s="1"/>
  <c r="V5462" i="1"/>
  <c r="W5461" i="1"/>
  <c r="X5459" i="1"/>
  <c r="Y5459" i="1" l="1"/>
  <c r="Z5459" i="1" s="1"/>
  <c r="V5463" i="1"/>
  <c r="W5462" i="1"/>
  <c r="X5460" i="1"/>
  <c r="Y5460" i="1" l="1"/>
  <c r="Z5460" i="1" s="1"/>
  <c r="V5464" i="1"/>
  <c r="W5463" i="1"/>
  <c r="X5461" i="1"/>
  <c r="Y5461" i="1" l="1"/>
  <c r="Z5461" i="1" s="1"/>
  <c r="V5465" i="1"/>
  <c r="W5464" i="1"/>
  <c r="X5462" i="1"/>
  <c r="Y5462" i="1" l="1"/>
  <c r="Z5462" i="1" s="1"/>
  <c r="V5466" i="1"/>
  <c r="W5465" i="1"/>
  <c r="X5463" i="1"/>
  <c r="Y5463" i="1" l="1"/>
  <c r="Z5463" i="1" s="1"/>
  <c r="V5467" i="1"/>
  <c r="W5466" i="1"/>
  <c r="X5464" i="1"/>
  <c r="Y5464" i="1" l="1"/>
  <c r="Z5464" i="1" s="1"/>
  <c r="V5468" i="1"/>
  <c r="W5467" i="1"/>
  <c r="X5465" i="1"/>
  <c r="Y5465" i="1" l="1"/>
  <c r="Z5465" i="1" s="1"/>
  <c r="V5469" i="1"/>
  <c r="W5468" i="1"/>
  <c r="X5466" i="1"/>
  <c r="Y5466" i="1" l="1"/>
  <c r="Z5466" i="1" s="1"/>
  <c r="V5470" i="1"/>
  <c r="W5469" i="1"/>
  <c r="X5467" i="1"/>
  <c r="Y5467" i="1" l="1"/>
  <c r="Z5467" i="1" s="1"/>
  <c r="V5471" i="1"/>
  <c r="W5470" i="1"/>
  <c r="X5468" i="1"/>
  <c r="Y5468" i="1" l="1"/>
  <c r="Z5468" i="1" s="1"/>
  <c r="V5472" i="1"/>
  <c r="W5471" i="1"/>
  <c r="X5469" i="1"/>
  <c r="Y5469" i="1" l="1"/>
  <c r="Z5469" i="1" s="1"/>
  <c r="V5473" i="1"/>
  <c r="W5472" i="1"/>
  <c r="X5470" i="1"/>
  <c r="Y5470" i="1" l="1"/>
  <c r="Z5470" i="1" s="1"/>
  <c r="V5474" i="1"/>
  <c r="W5473" i="1"/>
  <c r="X5471" i="1"/>
  <c r="Y5471" i="1" l="1"/>
  <c r="Z5471" i="1" s="1"/>
  <c r="V5475" i="1"/>
  <c r="W5474" i="1"/>
  <c r="X5472" i="1"/>
  <c r="Y5472" i="1" l="1"/>
  <c r="Z5472" i="1" s="1"/>
  <c r="V5476" i="1"/>
  <c r="W5475" i="1"/>
  <c r="X5473" i="1"/>
  <c r="Y5473" i="1" l="1"/>
  <c r="Z5473" i="1" s="1"/>
  <c r="V5477" i="1"/>
  <c r="W5476" i="1"/>
  <c r="X5474" i="1"/>
  <c r="Y5474" i="1" l="1"/>
  <c r="Z5474" i="1" s="1"/>
  <c r="V5478" i="1"/>
  <c r="W5477" i="1"/>
  <c r="X5475" i="1"/>
  <c r="Y5475" i="1" l="1"/>
  <c r="Z5475" i="1" s="1"/>
  <c r="V5479" i="1"/>
  <c r="W5478" i="1"/>
  <c r="X5476" i="1"/>
  <c r="Y5476" i="1" l="1"/>
  <c r="Z5476" i="1" s="1"/>
  <c r="V5480" i="1"/>
  <c r="W5479" i="1"/>
  <c r="X5477" i="1"/>
  <c r="Y5477" i="1" l="1"/>
  <c r="Z5477" i="1" s="1"/>
  <c r="V5481" i="1"/>
  <c r="W5480" i="1"/>
  <c r="X5478" i="1"/>
  <c r="Y5478" i="1" l="1"/>
  <c r="Z5478" i="1" s="1"/>
  <c r="V5482" i="1"/>
  <c r="W5481" i="1"/>
  <c r="X5479" i="1"/>
  <c r="Y5479" i="1" l="1"/>
  <c r="Z5479" i="1" s="1"/>
  <c r="V5483" i="1"/>
  <c r="W5482" i="1"/>
  <c r="X5480" i="1"/>
  <c r="Y5480" i="1" l="1"/>
  <c r="Z5480" i="1" s="1"/>
  <c r="V5484" i="1"/>
  <c r="W5483" i="1"/>
  <c r="X5481" i="1"/>
  <c r="Y5481" i="1" l="1"/>
  <c r="Z5481" i="1" s="1"/>
  <c r="V5485" i="1"/>
  <c r="W5484" i="1"/>
  <c r="X5482" i="1"/>
  <c r="Y5482" i="1" l="1"/>
  <c r="Z5482" i="1" s="1"/>
  <c r="V5486" i="1"/>
  <c r="W5485" i="1"/>
  <c r="X5483" i="1"/>
  <c r="Y5483" i="1" l="1"/>
  <c r="Z5483" i="1" s="1"/>
  <c r="V5487" i="1"/>
  <c r="W5486" i="1"/>
  <c r="X5484" i="1"/>
  <c r="Y5484" i="1" l="1"/>
  <c r="Z5484" i="1" s="1"/>
  <c r="V5488" i="1"/>
  <c r="W5487" i="1"/>
  <c r="X5485" i="1"/>
  <c r="Y5485" i="1" l="1"/>
  <c r="Z5485" i="1" s="1"/>
  <c r="V5489" i="1"/>
  <c r="W5488" i="1"/>
  <c r="X5486" i="1"/>
  <c r="Y5486" i="1" l="1"/>
  <c r="Z5486" i="1" s="1"/>
  <c r="V5490" i="1"/>
  <c r="W5489" i="1"/>
  <c r="X5487" i="1"/>
  <c r="Y5487" i="1" l="1"/>
  <c r="Z5487" i="1" s="1"/>
  <c r="V5491" i="1"/>
  <c r="W5490" i="1"/>
  <c r="X5488" i="1"/>
  <c r="Y5488" i="1" l="1"/>
  <c r="Z5488" i="1" s="1"/>
  <c r="V5492" i="1"/>
  <c r="W5491" i="1"/>
  <c r="X5489" i="1"/>
  <c r="Y5489" i="1" l="1"/>
  <c r="Z5489" i="1" s="1"/>
  <c r="V5493" i="1"/>
  <c r="W5492" i="1"/>
  <c r="X5490" i="1"/>
  <c r="Y5490" i="1" l="1"/>
  <c r="Z5490" i="1" s="1"/>
  <c r="V5494" i="1"/>
  <c r="W5493" i="1"/>
  <c r="X5491" i="1"/>
  <c r="Z5491" i="1" l="1"/>
  <c r="Y5491" i="1"/>
  <c r="V5495" i="1"/>
  <c r="W5494" i="1"/>
  <c r="X5492" i="1"/>
  <c r="Y5492" i="1" l="1"/>
  <c r="Z5492" i="1" s="1"/>
  <c r="V5496" i="1"/>
  <c r="W5495" i="1"/>
  <c r="X5493" i="1"/>
  <c r="Y5493" i="1" l="1"/>
  <c r="Z5493" i="1" s="1"/>
  <c r="V5497" i="1"/>
  <c r="W5496" i="1"/>
  <c r="X5494" i="1"/>
  <c r="Y5494" i="1" l="1"/>
  <c r="Z5494" i="1" s="1"/>
  <c r="V5498" i="1"/>
  <c r="W5497" i="1"/>
  <c r="X5495" i="1"/>
  <c r="Y5495" i="1" l="1"/>
  <c r="Z5495" i="1" s="1"/>
  <c r="V5499" i="1"/>
  <c r="W5498" i="1"/>
  <c r="X5496" i="1"/>
  <c r="Y5496" i="1" l="1"/>
  <c r="Z5496" i="1" s="1"/>
  <c r="V5500" i="1"/>
  <c r="W5499" i="1"/>
  <c r="X5497" i="1"/>
  <c r="Y5497" i="1" l="1"/>
  <c r="Z5497" i="1" s="1"/>
  <c r="V5501" i="1"/>
  <c r="W5500" i="1"/>
  <c r="X5498" i="1"/>
  <c r="Y5498" i="1" l="1"/>
  <c r="Z5498" i="1" s="1"/>
  <c r="V5502" i="1"/>
  <c r="W5501" i="1"/>
  <c r="X5499" i="1"/>
  <c r="Y5499" i="1" l="1"/>
  <c r="Z5499" i="1" s="1"/>
  <c r="V5503" i="1"/>
  <c r="W5502" i="1"/>
  <c r="X5500" i="1"/>
  <c r="Y5500" i="1" l="1"/>
  <c r="Z5500" i="1" s="1"/>
  <c r="V5504" i="1"/>
  <c r="W5503" i="1"/>
  <c r="X5501" i="1"/>
  <c r="Y5501" i="1" l="1"/>
  <c r="Z5501" i="1" s="1"/>
  <c r="V5505" i="1"/>
  <c r="W5504" i="1"/>
  <c r="X5502" i="1"/>
  <c r="Y5502" i="1" l="1"/>
  <c r="Z5502" i="1" s="1"/>
  <c r="V5506" i="1"/>
  <c r="W5505" i="1"/>
  <c r="X5503" i="1"/>
  <c r="Y5503" i="1" l="1"/>
  <c r="Z5503" i="1" s="1"/>
  <c r="V5507" i="1"/>
  <c r="W5506" i="1"/>
  <c r="X5504" i="1"/>
  <c r="Y5504" i="1" l="1"/>
  <c r="Z5504" i="1" s="1"/>
  <c r="V5508" i="1"/>
  <c r="W5507" i="1"/>
  <c r="X5505" i="1"/>
  <c r="Y5505" i="1" l="1"/>
  <c r="Z5505" i="1" s="1"/>
  <c r="V5509" i="1"/>
  <c r="W5508" i="1"/>
  <c r="X5506" i="1"/>
  <c r="Y5506" i="1" l="1"/>
  <c r="Z5506" i="1" s="1"/>
  <c r="V5510" i="1"/>
  <c r="W5509" i="1"/>
  <c r="X5507" i="1"/>
  <c r="Y5507" i="1" l="1"/>
  <c r="Z5507" i="1" s="1"/>
  <c r="V5511" i="1"/>
  <c r="W5510" i="1"/>
  <c r="X5508" i="1"/>
  <c r="Y5508" i="1" l="1"/>
  <c r="Z5508" i="1" s="1"/>
  <c r="V5512" i="1"/>
  <c r="W5511" i="1"/>
  <c r="X5509" i="1"/>
  <c r="Y5509" i="1" l="1"/>
  <c r="Z5509" i="1" s="1"/>
  <c r="V5513" i="1"/>
  <c r="W5512" i="1"/>
  <c r="X5510" i="1"/>
  <c r="Y5510" i="1" l="1"/>
  <c r="Z5510" i="1" s="1"/>
  <c r="V5514" i="1"/>
  <c r="W5513" i="1"/>
  <c r="X5511" i="1"/>
  <c r="Y5511" i="1" l="1"/>
  <c r="Z5511" i="1" s="1"/>
  <c r="V5515" i="1"/>
  <c r="W5514" i="1"/>
  <c r="X5512" i="1"/>
  <c r="Y5512" i="1" l="1"/>
  <c r="Z5512" i="1" s="1"/>
  <c r="V5516" i="1"/>
  <c r="W5515" i="1"/>
  <c r="X5513" i="1"/>
  <c r="Y5513" i="1" l="1"/>
  <c r="Z5513" i="1" s="1"/>
  <c r="V5517" i="1"/>
  <c r="W5516" i="1"/>
  <c r="X5514" i="1"/>
  <c r="Y5514" i="1" l="1"/>
  <c r="Z5514" i="1" s="1"/>
  <c r="V5518" i="1"/>
  <c r="W5517" i="1"/>
  <c r="X5515" i="1"/>
  <c r="Y5515" i="1" l="1"/>
  <c r="Z5515" i="1" s="1"/>
  <c r="V5519" i="1"/>
  <c r="W5518" i="1"/>
  <c r="X5516" i="1"/>
  <c r="Y5516" i="1" l="1"/>
  <c r="Z5516" i="1" s="1"/>
  <c r="V5520" i="1"/>
  <c r="W5519" i="1"/>
  <c r="X5517" i="1"/>
  <c r="Y5517" i="1" l="1"/>
  <c r="Z5517" i="1" s="1"/>
  <c r="V5521" i="1"/>
  <c r="W5520" i="1"/>
  <c r="X5518" i="1"/>
  <c r="Y5518" i="1" l="1"/>
  <c r="Z5518" i="1" s="1"/>
  <c r="V5522" i="1"/>
  <c r="W5521" i="1"/>
  <c r="X5519" i="1"/>
  <c r="Y5519" i="1" l="1"/>
  <c r="Z5519" i="1" s="1"/>
  <c r="V5523" i="1"/>
  <c r="W5522" i="1"/>
  <c r="X5520" i="1"/>
  <c r="Y5520" i="1" l="1"/>
  <c r="Z5520" i="1" s="1"/>
  <c r="V5524" i="1"/>
  <c r="W5523" i="1"/>
  <c r="X5521" i="1"/>
  <c r="Z5521" i="1" l="1"/>
  <c r="Y5521" i="1"/>
  <c r="V5525" i="1"/>
  <c r="W5524" i="1"/>
  <c r="X5522" i="1"/>
  <c r="Y5522" i="1" l="1"/>
  <c r="Z5522" i="1" s="1"/>
  <c r="V5526" i="1"/>
  <c r="W5525" i="1"/>
  <c r="X5523" i="1"/>
  <c r="Y5523" i="1" l="1"/>
  <c r="Z5523" i="1" s="1"/>
  <c r="V5527" i="1"/>
  <c r="W5526" i="1"/>
  <c r="X5524" i="1"/>
  <c r="Y5524" i="1" l="1"/>
  <c r="Z5524" i="1" s="1"/>
  <c r="V5528" i="1"/>
  <c r="W5527" i="1"/>
  <c r="X5525" i="1"/>
  <c r="Y5525" i="1" l="1"/>
  <c r="Z5525" i="1" s="1"/>
  <c r="V5529" i="1"/>
  <c r="W5528" i="1"/>
  <c r="X5526" i="1"/>
  <c r="Y5526" i="1" l="1"/>
  <c r="Z5526" i="1" s="1"/>
  <c r="V5530" i="1"/>
  <c r="W5529" i="1"/>
  <c r="X5527" i="1"/>
  <c r="Y5527" i="1" l="1"/>
  <c r="Z5527" i="1" s="1"/>
  <c r="V5531" i="1"/>
  <c r="W5530" i="1"/>
  <c r="X5528" i="1"/>
  <c r="Y5528" i="1" l="1"/>
  <c r="Z5528" i="1" s="1"/>
  <c r="V5532" i="1"/>
  <c r="W5531" i="1"/>
  <c r="X5529" i="1"/>
  <c r="Y5529" i="1" l="1"/>
  <c r="Z5529" i="1" s="1"/>
  <c r="V5533" i="1"/>
  <c r="W5532" i="1"/>
  <c r="X5530" i="1"/>
  <c r="Y5530" i="1" l="1"/>
  <c r="Z5530" i="1" s="1"/>
  <c r="V5534" i="1"/>
  <c r="W5533" i="1"/>
  <c r="X5531" i="1"/>
  <c r="Y5531" i="1" l="1"/>
  <c r="Z5531" i="1" s="1"/>
  <c r="V5535" i="1"/>
  <c r="W5534" i="1"/>
  <c r="X5532" i="1"/>
  <c r="Y5532" i="1" l="1"/>
  <c r="Z5532" i="1" s="1"/>
  <c r="V5536" i="1"/>
  <c r="W5535" i="1"/>
  <c r="X5533" i="1"/>
  <c r="Y5533" i="1" l="1"/>
  <c r="Z5533" i="1" s="1"/>
  <c r="V5537" i="1"/>
  <c r="W5536" i="1"/>
  <c r="X5534" i="1"/>
  <c r="Y5534" i="1" l="1"/>
  <c r="Z5534" i="1" s="1"/>
  <c r="V5538" i="1"/>
  <c r="W5537" i="1"/>
  <c r="X5535" i="1"/>
  <c r="Y5535" i="1" l="1"/>
  <c r="Z5535" i="1" s="1"/>
  <c r="V5539" i="1"/>
  <c r="W5538" i="1"/>
  <c r="X5536" i="1"/>
  <c r="Y5536" i="1" l="1"/>
  <c r="Z5536" i="1" s="1"/>
  <c r="V5540" i="1"/>
  <c r="W5539" i="1"/>
  <c r="X5537" i="1"/>
  <c r="Y5537" i="1" l="1"/>
  <c r="Z5537" i="1" s="1"/>
  <c r="V5541" i="1"/>
  <c r="W5540" i="1"/>
  <c r="X5538" i="1"/>
  <c r="Y5538" i="1" l="1"/>
  <c r="Z5538" i="1" s="1"/>
  <c r="V5542" i="1"/>
  <c r="W5541" i="1"/>
  <c r="X5539" i="1"/>
  <c r="Y5539" i="1" l="1"/>
  <c r="Z5539" i="1" s="1"/>
  <c r="V5543" i="1"/>
  <c r="W5542" i="1"/>
  <c r="X5540" i="1"/>
  <c r="Y5540" i="1" l="1"/>
  <c r="Z5540" i="1" s="1"/>
  <c r="V5544" i="1"/>
  <c r="W5543" i="1"/>
  <c r="X5541" i="1"/>
  <c r="Y5541" i="1" l="1"/>
  <c r="Z5541" i="1" s="1"/>
  <c r="V5545" i="1"/>
  <c r="W5544" i="1"/>
  <c r="X5542" i="1"/>
  <c r="Y5542" i="1" l="1"/>
  <c r="Z5542" i="1" s="1"/>
  <c r="V5546" i="1"/>
  <c r="W5545" i="1"/>
  <c r="X5543" i="1"/>
  <c r="Y5543" i="1" l="1"/>
  <c r="Z5543" i="1" s="1"/>
  <c r="V5547" i="1"/>
  <c r="W5546" i="1"/>
  <c r="X5544" i="1"/>
  <c r="Y5544" i="1" l="1"/>
  <c r="Z5544" i="1" s="1"/>
  <c r="V5548" i="1"/>
  <c r="W5547" i="1"/>
  <c r="X5545" i="1"/>
  <c r="Y5545" i="1" l="1"/>
  <c r="Z5545" i="1" s="1"/>
  <c r="V5549" i="1"/>
  <c r="W5548" i="1"/>
  <c r="X5546" i="1"/>
  <c r="Y5546" i="1" l="1"/>
  <c r="Z5546" i="1" s="1"/>
  <c r="V5550" i="1"/>
  <c r="W5549" i="1"/>
  <c r="X5547" i="1"/>
  <c r="Y5547" i="1" l="1"/>
  <c r="Z5547" i="1" s="1"/>
  <c r="V5551" i="1"/>
  <c r="W5550" i="1"/>
  <c r="X5548" i="1"/>
  <c r="Y5548" i="1" l="1"/>
  <c r="Z5548" i="1" s="1"/>
  <c r="V5552" i="1"/>
  <c r="W5551" i="1"/>
  <c r="X5549" i="1"/>
  <c r="Y5549" i="1" l="1"/>
  <c r="Z5549" i="1" s="1"/>
  <c r="V5553" i="1"/>
  <c r="W5552" i="1"/>
  <c r="X5550" i="1"/>
  <c r="Y5550" i="1" l="1"/>
  <c r="Z5550" i="1" s="1"/>
  <c r="V5554" i="1"/>
  <c r="W5553" i="1"/>
  <c r="X5551" i="1"/>
  <c r="Y5551" i="1" l="1"/>
  <c r="Z5551" i="1" s="1"/>
  <c r="V5555" i="1"/>
  <c r="W5554" i="1"/>
  <c r="X5552" i="1"/>
  <c r="Y5552" i="1" l="1"/>
  <c r="Z5552" i="1" s="1"/>
  <c r="V5556" i="1"/>
  <c r="W5555" i="1"/>
  <c r="X5553" i="1"/>
  <c r="Y5553" i="1" l="1"/>
  <c r="Z5553" i="1" s="1"/>
  <c r="V5557" i="1"/>
  <c r="W5556" i="1"/>
  <c r="X5554" i="1"/>
  <c r="Y5554" i="1" l="1"/>
  <c r="Z5554" i="1" s="1"/>
  <c r="V5558" i="1"/>
  <c r="W5557" i="1"/>
  <c r="X5555" i="1"/>
  <c r="Y5555" i="1" l="1"/>
  <c r="Z5555" i="1" s="1"/>
  <c r="V5559" i="1"/>
  <c r="W5558" i="1"/>
  <c r="X5556" i="1"/>
  <c r="Y5556" i="1" l="1"/>
  <c r="Z5556" i="1" s="1"/>
  <c r="V5560" i="1"/>
  <c r="W5559" i="1"/>
  <c r="X5557" i="1"/>
  <c r="Y5557" i="1" l="1"/>
  <c r="Z5557" i="1" s="1"/>
  <c r="V5561" i="1"/>
  <c r="W5560" i="1"/>
  <c r="X5558" i="1"/>
  <c r="Y5558" i="1" l="1"/>
  <c r="Z5558" i="1" s="1"/>
  <c r="V5562" i="1"/>
  <c r="W5561" i="1"/>
  <c r="X5559" i="1"/>
  <c r="Y5559" i="1" l="1"/>
  <c r="Z5559" i="1" s="1"/>
  <c r="V5563" i="1"/>
  <c r="W5562" i="1"/>
  <c r="X5560" i="1"/>
  <c r="Y5560" i="1" l="1"/>
  <c r="Z5560" i="1" s="1"/>
  <c r="V5564" i="1"/>
  <c r="W5563" i="1"/>
  <c r="X5561" i="1"/>
  <c r="Y5561" i="1" l="1"/>
  <c r="Z5561" i="1" s="1"/>
  <c r="V5565" i="1"/>
  <c r="W5564" i="1"/>
  <c r="X5562" i="1"/>
  <c r="Y5562" i="1" l="1"/>
  <c r="Z5562" i="1" s="1"/>
  <c r="V5566" i="1"/>
  <c r="W5565" i="1"/>
  <c r="X5563" i="1"/>
  <c r="Y5563" i="1" l="1"/>
  <c r="Z5563" i="1" s="1"/>
  <c r="V5567" i="1"/>
  <c r="W5566" i="1"/>
  <c r="X5564" i="1"/>
  <c r="Y5564" i="1" l="1"/>
  <c r="Z5564" i="1" s="1"/>
  <c r="V5568" i="1"/>
  <c r="W5567" i="1"/>
  <c r="X5565" i="1"/>
  <c r="Y5565" i="1" l="1"/>
  <c r="Z5565" i="1" s="1"/>
  <c r="V5569" i="1"/>
  <c r="W5568" i="1"/>
  <c r="X5566" i="1"/>
  <c r="Y5566" i="1" l="1"/>
  <c r="Z5566" i="1" s="1"/>
  <c r="V5570" i="1"/>
  <c r="W5569" i="1"/>
  <c r="X5567" i="1"/>
  <c r="Y5567" i="1" l="1"/>
  <c r="Z5567" i="1" s="1"/>
  <c r="V5571" i="1"/>
  <c r="W5570" i="1"/>
  <c r="X5568" i="1"/>
  <c r="Y5568" i="1" l="1"/>
  <c r="Z5568" i="1" s="1"/>
  <c r="V5572" i="1"/>
  <c r="W5571" i="1"/>
  <c r="X5569" i="1"/>
  <c r="Y5569" i="1" l="1"/>
  <c r="Z5569" i="1" s="1"/>
  <c r="V5573" i="1"/>
  <c r="W5572" i="1"/>
  <c r="X5570" i="1"/>
  <c r="Y5570" i="1" l="1"/>
  <c r="Z5570" i="1" s="1"/>
  <c r="V5574" i="1"/>
  <c r="W5573" i="1"/>
  <c r="X5571" i="1"/>
  <c r="Y5571" i="1" l="1"/>
  <c r="Z5571" i="1" s="1"/>
  <c r="V5575" i="1"/>
  <c r="W5574" i="1"/>
  <c r="X5572" i="1"/>
  <c r="Y5572" i="1" l="1"/>
  <c r="Z5572" i="1" s="1"/>
  <c r="V5576" i="1"/>
  <c r="W5575" i="1"/>
  <c r="X5573" i="1"/>
  <c r="Y5573" i="1" l="1"/>
  <c r="Z5573" i="1" s="1"/>
  <c r="V5577" i="1"/>
  <c r="W5576" i="1"/>
  <c r="X5574" i="1"/>
  <c r="Y5574" i="1" l="1"/>
  <c r="Z5574" i="1" s="1"/>
  <c r="V5578" i="1"/>
  <c r="W5577" i="1"/>
  <c r="X5575" i="1"/>
  <c r="Y5575" i="1" l="1"/>
  <c r="Z5575" i="1" s="1"/>
  <c r="V5579" i="1"/>
  <c r="W5578" i="1"/>
  <c r="X5576" i="1"/>
  <c r="Y5576" i="1" l="1"/>
  <c r="Z5576" i="1" s="1"/>
  <c r="V5580" i="1"/>
  <c r="W5579" i="1"/>
  <c r="X5577" i="1"/>
  <c r="Y5577" i="1" l="1"/>
  <c r="Z5577" i="1" s="1"/>
  <c r="V5581" i="1"/>
  <c r="W5580" i="1"/>
  <c r="X5578" i="1"/>
  <c r="Y5578" i="1" l="1"/>
  <c r="Z5578" i="1" s="1"/>
  <c r="V5582" i="1"/>
  <c r="W5581" i="1"/>
  <c r="X5579" i="1"/>
  <c r="Y5579" i="1" l="1"/>
  <c r="Z5579" i="1" s="1"/>
  <c r="V5583" i="1"/>
  <c r="W5582" i="1"/>
  <c r="X5580" i="1"/>
  <c r="Y5580" i="1" l="1"/>
  <c r="Z5580" i="1" s="1"/>
  <c r="V5584" i="1"/>
  <c r="W5583" i="1"/>
  <c r="X5581" i="1"/>
  <c r="Y5581" i="1" l="1"/>
  <c r="Z5581" i="1" s="1"/>
  <c r="V5585" i="1"/>
  <c r="W5584" i="1"/>
  <c r="X5582" i="1"/>
  <c r="Y5582" i="1" l="1"/>
  <c r="Z5582" i="1" s="1"/>
  <c r="V5586" i="1"/>
  <c r="W5585" i="1"/>
  <c r="X5583" i="1"/>
  <c r="Y5583" i="1" l="1"/>
  <c r="Z5583" i="1" s="1"/>
  <c r="V5587" i="1"/>
  <c r="W5586" i="1"/>
  <c r="X5584" i="1"/>
  <c r="Y5584" i="1" l="1"/>
  <c r="Z5584" i="1" s="1"/>
  <c r="V5588" i="1"/>
  <c r="W5587" i="1"/>
  <c r="X5585" i="1"/>
  <c r="Y5585" i="1" l="1"/>
  <c r="Z5585" i="1" s="1"/>
  <c r="V5589" i="1"/>
  <c r="W5588" i="1"/>
  <c r="X5586" i="1"/>
  <c r="Y5586" i="1" l="1"/>
  <c r="Z5586" i="1" s="1"/>
  <c r="V5590" i="1"/>
  <c r="W5589" i="1"/>
  <c r="X5587" i="1"/>
  <c r="Y5587" i="1" l="1"/>
  <c r="Z5587" i="1" s="1"/>
  <c r="V5591" i="1"/>
  <c r="W5590" i="1"/>
  <c r="X5588" i="1"/>
  <c r="Y5588" i="1" l="1"/>
  <c r="Z5588" i="1" s="1"/>
  <c r="V5592" i="1"/>
  <c r="W5591" i="1"/>
  <c r="X5589" i="1"/>
  <c r="Y5589" i="1" l="1"/>
  <c r="Z5589" i="1" s="1"/>
  <c r="V5593" i="1"/>
  <c r="W5592" i="1"/>
  <c r="X5590" i="1"/>
  <c r="Y5590" i="1" l="1"/>
  <c r="Z5590" i="1" s="1"/>
  <c r="V5594" i="1"/>
  <c r="W5593" i="1"/>
  <c r="X5591" i="1"/>
  <c r="Y5591" i="1" l="1"/>
  <c r="Z5591" i="1" s="1"/>
  <c r="V5595" i="1"/>
  <c r="W5595" i="1" s="1"/>
  <c r="W5594" i="1"/>
  <c r="X5592" i="1"/>
  <c r="Y5592" i="1" l="1"/>
  <c r="Z5592" i="1" s="1"/>
  <c r="X5594" i="1"/>
  <c r="W5596" i="1"/>
  <c r="X5595" i="1" s="1"/>
  <c r="X5593" i="1"/>
  <c r="Y5595" i="1" l="1"/>
  <c r="Z5595" i="1" s="1"/>
  <c r="Y5593" i="1"/>
  <c r="Z5593" i="1" s="1"/>
  <c r="Y5594" i="1"/>
  <c r="Z559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<sst xmlns="http://schemas.openxmlformats.org/spreadsheetml/2006/main" count="526" uniqueCount="419">
  <si>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</si>
  <si>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</si>
  <si>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</si>
  <si>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</si>
  <si>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</si>
  <si>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</si>
  <si>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</si>
  <si>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</si>
  <si>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 ajustado</t>
  </si>
  <si>
    <t>RESULTADOS DA REGRESSÃO</t>
  </si>
  <si>
    <t>ANÁLISE DOS RESÍDUOS</t>
  </si>
  <si>
    <t>Estatística t</t>
  </si>
  <si>
    <t>Nível de significância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</si>
  <si>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</si>
  <si>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</si>
  <si>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</si>
  <si>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</si>
  <si>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</si>
  <si>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</si>
  <si>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</si>
  <si>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</si>
  <si>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</si>
  <si>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</si>
  <si>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</si>
  <si>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</si>
  <si>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</si>
  <si>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</si>
  <si>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</si>
  <si>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</si>
  <si>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</si>
  <si>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</si>
  <si>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</si>
  <si>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</si>
  <si>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</si>
  <si>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</si>
  <si>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</si>
  <si>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</si>
  <si>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</si>
  <si>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</si>
  <si>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</si>
  <si>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</si>
  <si>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</si>
  <si>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</si>
  <si>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</si>
  <si>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</si>
  <si>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</si>
  <si>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</si>
  <si>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</si>
  <si>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</si>
  <si>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</si>
  <si>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</si>
  <si>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</si>
  <si>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</si>
  <si>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</si>
  <si>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</si>
  <si>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</si>
  <si>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</si>
  <si>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</si>
  <si>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</si>
  <si>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t>Análise dos resíduos da regressão linear</t>
  </si>
  <si>
    <t>MATRIZES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</si>
  <si>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</si>
  <si>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</si>
  <si>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</si>
  <si>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</si>
  <si>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</si>
  <si>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</si>
  <si>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</si>
  <si>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</si>
  <si>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</si>
  <si>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</si>
  <si>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</si>
  <si>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</si>
  <si>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</si>
  <si>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</si>
  <si>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</si>
  <si>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</si>
  <si>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Significância calculada</t>
  </si>
  <si>
    <t>O gráfico abaixo demonstra as regiões de aceitação e de rejeição da hipótese nula do modelo.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</si>
  <si>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</si>
  <si>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</si>
  <si>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</si>
  <si>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</si>
  <si>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</si>
  <si>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</si>
  <si>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</si>
  <si>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</si>
  <si>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</si>
  <si>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</si>
  <si>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t>Equação da regressão:</t>
  </si>
  <si>
    <t>A inclusão da constante (interseção) na equação é necessária para que a reta da regressão atinja o melhor ajuste dos valores previstos aos valores observados.</t>
  </si>
  <si>
    <t>Área privativa</t>
  </si>
  <si>
    <t>Piscina</t>
  </si>
  <si>
    <t>Admissibilidade</t>
  </si>
  <si>
    <t>Valor da variável</t>
  </si>
  <si>
    <t>Média dos valores observados</t>
  </si>
  <si>
    <t>Menor valor da amostra</t>
  </si>
  <si>
    <t>Maior valor da amostra</t>
  </si>
  <si>
    <t>Limites da extrapolação</t>
  </si>
  <si>
    <t>Parâmetros</t>
  </si>
  <si>
    <t>Valor observado</t>
  </si>
  <si>
    <t>Valor previsto</t>
  </si>
  <si>
    <t>Suítes</t>
  </si>
  <si>
    <t>Vagas na garagem</t>
  </si>
  <si>
    <t>Preço no mercado</t>
  </si>
  <si>
    <t>Total de quartos</t>
  </si>
  <si>
    <t>Resíduos ao quadrado</t>
  </si>
  <si>
    <t>constante</t>
  </si>
  <si>
    <t>A.5, NBR 14653-2:2011. Avaliação de bens. Parte 2: Imóveis urbanos</t>
  </si>
  <si>
    <t>(variáveis dicotômicas)</t>
  </si>
  <si>
    <t>Limites de extrapolação. NBR 14653-2:2011. Avaliação de bens. Parte 2: Imóveis urbanos</t>
  </si>
  <si>
    <t>Residuo padronizado</t>
  </si>
  <si>
    <t>INDEPENDENTES (EXPLANATÓRIAS)</t>
  </si>
  <si>
    <t>DEPENDENTE</t>
  </si>
  <si>
    <t>DADOS COLETADOS NO MERCADO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</si>
  <si>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</si>
  <si>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</si>
  <si>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</si>
  <si>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</si>
  <si>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</si>
  <si>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t>Graus de liberdade</t>
  </si>
  <si>
    <r>
      <t xml:space="preserve">t </t>
    </r>
    <r>
      <rPr>
        <vertAlign val="subscript"/>
        <sz val="11"/>
        <rFont val="Aptos"/>
        <family val="2"/>
      </rPr>
      <t>crítico</t>
    </r>
  </si>
  <si>
    <t>Erro padrão da estimativa</t>
  </si>
  <si>
    <t>Semiamplitude</t>
  </si>
  <si>
    <t>Grau de precisão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</si>
  <si>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</si>
  <si>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</si>
  <si>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</si>
  <si>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</si>
  <si>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</si>
  <si>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</si>
  <si>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</si>
  <si>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</si>
  <si>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t>RAIZ</t>
  </si>
  <si>
    <t>Campo de arbítrio no intervalo [-15%;+15%]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</si>
  <si>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</si>
  <si>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</si>
  <si>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</si>
  <si>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</si>
  <si>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Coeficiente de variação</t>
  </si>
  <si>
    <t>Matriz de correlações: multicolinearidade (A.2.1.5 da NBR 14653-2:2011. Avaliação de bens. Parte 2: Imóveis rubanos)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</si>
  <si>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</si>
  <si>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</si>
  <si>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</si>
  <si>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>:
a) ao intervalo de predição ou ao intervalo de confiança de 80% para a estimativa de tendência central; e 
b) ao campo de arbítrio no intervalo [-15%;+15%]. 
Observe-se que a primeira parte 1 da NBR 14653 foi atualizada em 2019. Atualmente, o conceito de intervalo de valores admissíveis se encontra no item 6.8.2 da NBR 14653-1:2019 (Avaliação de bens. Parte 1: Procedimentos gerais).</t>
    </r>
  </si>
  <si>
    <t>Pontos influenciantes: A.2.1.6 da NBR 14653-2:2011. Avaliação de bens. Parte 2: Imóveis urbanos. Estatística de Cook</t>
  </si>
  <si>
    <t>Nivel de significância máximo admitido para a rejeição da hipótese nula do modelo: Item 9.2.1, Tabela 1, linha 6, da NBR 14653-2:2011. Avaliação de bens. Parte 2: Imóveis urbanos.</t>
  </si>
  <si>
    <t>Nivel de significância máximo admitido para a rejeição da hipótese nula do coeficiente regressor:  Item 9.2.1, Tabela 1, linha 5, da NBR 14653-2:2011. Avaliação de bens. Parte 2: Imóveis urbanos.</t>
  </si>
  <si>
    <t>Verificação de autocorrelação (A.2.1.4, NBR 14653-2:2011. Avaliação de bens. Parte 2: Imóveis urbanos)</t>
  </si>
  <si>
    <t>Elementos do gráfico</t>
  </si>
  <si>
    <t>Itens da amostra</t>
  </si>
  <si>
    <t>Nível de significância máximo</t>
  </si>
  <si>
    <t>Resultado do teste</t>
  </si>
  <si>
    <t>Tamanho da amostra</t>
  </si>
  <si>
    <t>Teste de hipótese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</si>
  <si>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</si>
  <si>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</t>
    </r>
  </si>
  <si>
    <t>hipótese nula</t>
  </si>
  <si>
    <t>hipótese alternativa</t>
  </si>
  <si>
    <t>coeficiente regressor</t>
  </si>
  <si>
    <t>Padronizado</t>
  </si>
  <si>
    <t>Ponto t calculado
(em módulo)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</si>
  <si>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</si>
  <si>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Conclusão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</si>
  <si>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</si>
  <si>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</si>
  <si>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</si>
  <si>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</si>
  <si>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Elementos da diagonal principal da matriz de projeção</t>
  </si>
  <si>
    <t>TESTE KOENKER-BASSETT</t>
  </si>
  <si>
    <t>Previsto ao quadrado</t>
  </si>
  <si>
    <t>NASSER JÚNIOR, Radegas. Avaliação de bens: princípios básicos e aplicações. São Paulo: Editora Leud, 2019.</t>
  </si>
  <si>
    <t>Verificação de homoscedasticidade (A.2.1.3, NBR 14653-2:2011. Avaliação de bens. Parte 2: Imóveis urbanos): teste de Koenker-Bassett</t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</si>
  <si>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 Portanto, a análise de autocorrelação somente é necessária em se tratando de séries temporais.
Essa não é a situação da presente avaliação; portanto rejeita-se a hipótese de autocorrelação.</t>
  </si>
  <si>
    <t>Soma dos quadrados</t>
  </si>
  <si>
    <t>Quadrados médios</t>
  </si>
  <si>
    <t>Estatística F</t>
  </si>
  <si>
    <t>LAPPONI, Juan Carlos. Estatística usando Excel. 4. ed. revista e atualizada.  Rio de Janeiro: Elsevier, 2005.</t>
  </si>
  <si>
    <t>WOOLDRIDGE, Jeffrey M. Introdução à econometria: uma abordagem moderna. Tradução da 6ª edição norte-americana. Tradução de Priscilla Rodrigues da Silva Lopes e Livia Marina Koeppl. São Paulo: Cengage Learning: 2022.</t>
  </si>
  <si>
    <t>não se admite extrapolação</t>
  </si>
  <si>
    <t>NBR 14653-2:2011. Avaliação de bens. Parte 2: Imóveis urbanos</t>
  </si>
  <si>
    <t>Não atende às exigências mínimas previstas na NBR 14653-2:2011</t>
  </si>
  <si>
    <t>Tamanho mínimo da amostra</t>
  </si>
  <si>
    <t>Atende às exigências para o grau I da NBR 14653-2:2011</t>
  </si>
  <si>
    <t>Atende às exigências para o grau II da NBR 14653-2:2011</t>
  </si>
  <si>
    <t>Atende às exigências para o grau III da NBR 14653-2:2011</t>
  </si>
  <si>
    <t>VARIÁVEIS INCLUÍDAS NO MODELO DE REGRESSÃO LINEAR MÚLTIPLA</t>
  </si>
  <si>
    <t>RESUMO DOS RESULTADOS</t>
  </si>
  <si>
    <t>PRESSUPOSTO DE VALIDADE</t>
  </si>
  <si>
    <t>ATINGIDO</t>
  </si>
  <si>
    <t>CONCLUSÃO</t>
  </si>
  <si>
    <t>Grau de precisão alcançado</t>
  </si>
  <si>
    <t>A partir da análise do gráfico acima, não se verifica padrão de dispersão dos resíduos contra os valores ajustados. Portanto, rejeita-se a hipótese de heteroscedasticidade, afirmando-se, por consequência que os resíduos são homoscedásticos.</t>
  </si>
  <si>
    <t>MATRIZ DE PROJEÇÃO</t>
  </si>
  <si>
    <t>(não se permite nem extrapolação nem intrapolação de variáveis dicotômicas)</t>
  </si>
  <si>
    <t>A representação gráfica do teste pode ser visualizada abaxo:</t>
  </si>
  <si>
    <t>Nível máximo de significância para a rejeição da hipótese nula de cada coeficiente regressor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</si>
  <si>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</si>
  <si>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</si>
  <si>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</si>
  <si>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</si>
  <si>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</si>
  <si>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</si>
  <si>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</si>
  <si>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</si>
  <si>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</si>
  <si>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</si>
  <si>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</si>
  <si>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</si>
  <si>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</si>
  <si>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</si>
  <si>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</si>
  <si>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</si>
  <si>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</si>
  <si>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</si>
  <si>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</si>
  <si>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</si>
  <si>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</si>
  <si>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</si>
  <si>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</si>
  <si>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</si>
  <si>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</si>
  <si>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</si>
  <si>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</si>
  <si>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</si>
  <si>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</si>
  <si>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</si>
  <si>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</si>
  <si>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</si>
  <si>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</si>
  <si>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</si>
  <si>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</si>
  <si>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</si>
  <si>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</si>
  <si>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</si>
  <si>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</si>
  <si>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</si>
  <si>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</si>
  <si>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</si>
  <si>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</si>
  <si>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</si>
  <si>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</si>
  <si>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</si>
  <si>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</si>
  <si>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</si>
  <si>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</si>
  <si>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</si>
  <si>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</si>
  <si>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</si>
  <si>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</si>
  <si>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</si>
  <si>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</si>
  <si>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</si>
  <si>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</si>
  <si>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</si>
  <si>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</si>
  <si>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</si>
  <si>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</si>
  <si>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</si>
  <si>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</si>
  <si>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</si>
  <si>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</si>
  <si>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</si>
  <si>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</si>
  <si>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</si>
  <si>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</si>
  <si>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</si>
  <si>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</si>
  <si>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</si>
  <si>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</si>
  <si>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</si>
  <si>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</si>
  <si>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</si>
  <si>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</si>
  <si>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</si>
  <si>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</si>
  <si>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</si>
  <si>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</si>
  <si>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</si>
  <si>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</si>
  <si>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</si>
  <si>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</si>
  <si>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</si>
  <si>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</si>
  <si>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</si>
  <si>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</si>
  <si>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</si>
  <si>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</si>
  <si>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</si>
  <si>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</si>
  <si>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</si>
  <si>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</si>
  <si>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</si>
  <si>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</si>
  <si>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</si>
  <si>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</si>
  <si>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</si>
  <si>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</si>
  <si>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</si>
  <si>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</si>
  <si>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</si>
  <si>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</si>
  <si>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</si>
  <si>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</si>
  <si>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</si>
  <si>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</si>
  <si>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</si>
  <si>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</si>
  <si>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</si>
  <si>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</si>
  <si>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</si>
  <si>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</si>
  <si>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</si>
  <si>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</si>
  <si>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</si>
  <si>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</si>
  <si>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</si>
  <si>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</si>
  <si>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</si>
  <si>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</si>
  <si>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</si>
  <si>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</si>
  <si>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</si>
  <si>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</si>
  <si>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</si>
  <si>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</si>
  <si>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</si>
  <si>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</si>
  <si>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</si>
  <si>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</si>
  <si>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</si>
  <si>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</si>
  <si>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</si>
  <si>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</si>
  <si>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</si>
  <si>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</si>
  <si>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</si>
  <si>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</si>
  <si>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</si>
  <si>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</si>
  <si>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</si>
  <si>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</si>
  <si>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</si>
  <si>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</si>
  <si>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</si>
  <si>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</si>
  <si>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valores admissíveis</t>
  </si>
  <si>
    <t>Amplitude do intervalo de confiança</t>
  </si>
  <si>
    <t>Resíduo padronizado</t>
  </si>
  <si>
    <t>Resíduo relativo</t>
  </si>
  <si>
    <t>Distância de Mahalanobis</t>
  </si>
  <si>
    <t>Resultado do teste de Mahalanobis a um nível de significância de 10% (dez por cento)</t>
  </si>
  <si>
    <t>Distribuição X²
(cauda direita)</t>
  </si>
  <si>
    <t>alfa</t>
  </si>
  <si>
    <t>Ponto</t>
  </si>
  <si>
    <t>Distribuição acumulada</t>
  </si>
  <si>
    <t>limite (cauda direita)</t>
  </si>
  <si>
    <t>Primeira significância</t>
  </si>
  <si>
    <t>Segunda significância</t>
  </si>
  <si>
    <t>Gráfico</t>
  </si>
  <si>
    <t>Não foi detectada correlação perfeita entre as variáveis independentes. E, ainda, o modelo segue os padrões estruturais verificados no mercado; portanto a existência de multicolinearidade parcial não invalida o modelo (A.2.1.5.4 da NBR 14653-2:2011. Avaliação de bens. Parte 2: Imóveis urbanos).</t>
  </si>
  <si>
    <t>a estimativa será alterada em:</t>
  </si>
  <si>
    <t>Atributos do imóvel avaliando</t>
  </si>
  <si>
    <t>Resíduos padronizados
[-2;+2]</t>
  </si>
  <si>
    <t>Distância de Cook</t>
  </si>
  <si>
    <t>Influência de cada elemento sobre os resultados da regressão</t>
  </si>
  <si>
    <t>Nível de significância calculado</t>
  </si>
  <si>
    <t>Ponto percentual crítico</t>
  </si>
  <si>
    <t>Ponto percentual alcançado</t>
  </si>
  <si>
    <t>Variáveis independentes incluídas no modelo</t>
  </si>
  <si>
    <t>TRIBUNAL REGIONAL DO TRABALHO DA 15ª REGIÃO</t>
  </si>
  <si>
    <t>VARA DO TRABALHO DE BEBEDOURO-SP</t>
  </si>
  <si>
    <t>Cartório de Registro de Imóveis:</t>
  </si>
  <si>
    <t>declive maior que10%</t>
  </si>
  <si>
    <t>2.8 - Áreas do imóvel, lote, ou gleba</t>
  </si>
  <si>
    <t>2.10 - Informações relativas ao condomínio, se for o caso</t>
  </si>
  <si>
    <t>F) Informações adicionais relevantes:</t>
  </si>
  <si>
    <t>CHARNET, Reinaldo; FREIRE, Clarice Azevedo de Luna; CHARNET, Eugênia M. Reginato; BONVINO, Heloísa.  Análise de modelos de regressão linear: com aplicações. 2. ed. Campinas,SP: Editora da Unicamp, 2008.</t>
  </si>
  <si>
    <t>ANÁLISE DE PONTOS ATÍPICOS: "OUTLIERS"  - PONTOS INFLUENCIANTES - DISTÂNCIA DOS ELEMENTOS  ATÉ O CENTRO DA NUVEM DE DADOS</t>
  </si>
  <si>
    <t>Atributo</t>
  </si>
  <si>
    <t>Nível de significância máximo para a rejeição da hipótese nula do modelo</t>
  </si>
  <si>
    <t>Nível de significância máximo para a rejeição da hipótese nula do coeficiente regressor (variável independente x_1)</t>
  </si>
  <si>
    <t>Nível de significância máximo para a rejeição da hipótese nula do coeficiente regressor (variável independente x_2)</t>
  </si>
  <si>
    <t>Nível de significância máximo para a rejeição da hipótese nula do coeficiente regressor (variável independente x_3)</t>
  </si>
  <si>
    <t>Nível de significância máximo para a rejeição da hipótese nula do coeficiente regressor (variável independente x_4)</t>
  </si>
  <si>
    <t>Nível de significância máximo para a rejeição da hipótese nula do coeficiente regressor (variável independente x_5)</t>
  </si>
  <si>
    <t>Em relação à variável independente dicotômica, não se admite nem extrapolação nem intrapolação. Item A.5, NBR 14653-2:2011. Avaliação de bens. Parte 2: Imóveis urbanos</t>
  </si>
  <si>
    <t>Tamanho da amostra (n)</t>
  </si>
  <si>
    <t>Variáveis do modelo (k)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</si>
  <si>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</si>
  <si>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</si>
  <si>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</si>
  <si>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= 0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</si>
  <si>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&gt; 0</t>
    </r>
  </si>
  <si>
    <r>
      <t>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</si>
  <si>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</si>
  <si>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Resíduo studentizado</t>
  </si>
  <si>
    <t>¹ Foram utilizados os nomes e as abreviações recomendados por Wooldridge (2022, p. 39).</t>
  </si>
  <si>
    <t>Resíduo padronizado ajustado aos graus de liberdade²</t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</si>
  <si>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</si>
  <si>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</si>
  <si>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</si>
  <si>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</si>
  <si>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t>Explicação sobre o modelo adotado para se fazer a estimativa. A equação acima informa que, a cada alteração em uma unidade na variável:</t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</si>
  <si>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</si>
  <si>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</si>
  <si>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</si>
  <si>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r>
      <t>x</t>
    </r>
    <r>
      <rPr>
        <vertAlign val="subscript"/>
        <sz val="11"/>
        <rFont val="Aptos"/>
        <family val="2"/>
      </rPr>
      <t>4</t>
    </r>
  </si>
  <si>
    <r>
      <t>x</t>
    </r>
    <r>
      <rPr>
        <vertAlign val="subscript"/>
        <sz val="11"/>
        <rFont val="Aptos"/>
        <family val="2"/>
      </rPr>
      <t>5</t>
    </r>
  </si>
  <si>
    <t>² Os resíduos padronizados apresentados nos resultados da regressão calculada pelo Microsoft Excel® estão ajustados aos graus de liberdade.</t>
  </si>
  <si>
    <t>Laudo de vistoria elaborado pelo Prof. Vagner Sebastião Sperone, Oficial de Justiça do Tribunal de Justiça do Estado de São Paulo.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</si>
  <si>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</si>
  <si>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</si>
  <si>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</si>
  <si>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Soma dos resíduos elevados ao quadrado SQR (não explicados):</t>
  </si>
  <si>
    <t>Soma total dos resíduos elevados ao quadrado (SQT = SQE + SQE):</t>
  </si>
  <si>
    <t>DIAGONAL</t>
  </si>
  <si>
    <t>MAHALANOBIS</t>
  </si>
  <si>
    <t>COOK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</si>
</sst>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#,##0.0000000000000_ ;\-#,##0.0000000000000\ "/>
    <numFmt numFmtId="170" formatCode="#,##0.0000000_ ;[Red]\-#,##0.0000000\ "/>
    <numFmt numFmtId="171" formatCode="0.000%"/>
    <numFmt numFmtId="172" formatCode="#,##0.000_ ;\-#,##0.000\ "/>
    <numFmt numFmtId="173" formatCode="#,##0.0000_ ;\-#,##0.0000\ "/>
    <numFmt numFmtId="174" formatCode="#,##0.00000_ ;\-#,##0.00000\ "/>
    <numFmt numFmtId="175" formatCode="#,##0.0000000_ ;\-#,##0.0000000\ "/>
    <numFmt numFmtId="176" formatCode="0.000000%"/>
    <numFmt numFmtId="177" formatCode="#,##0.0000_ ;[Red]\-#,##0.0000\ "/>
    <numFmt numFmtId="178" formatCode="#,##0.00000000_ ;\-#,##0.00000000\ "/>
    <numFmt numFmtId="179" formatCode="#,##0.000000000000_ ;\-#,##0.000000000000\ "/>
    <numFmt numFmtId="180" formatCode="_-* #,##0_-;\-* #,##0_-;_-* &quot;-&quot;??_-;_-@_-"/>
    <numFmt numFmtId="181" formatCode="0.00000000000%"/>
    <numFmt numFmtId="182" formatCode="#,##0_ ;[Red]\-#,##0\ "/>
  </numFmts>
  <fonts count="19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2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11"/>
      <color theme="0"/>
      <name val="Aptos Display"/>
      <family val="2"/>
    </font>
    <font>
      <sz val="9"/>
      <color theme="0"/>
      <name val="Aptos"/>
      <family val="2"/>
    </font>
    <font>
      <sz val="12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164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1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Protection="1"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74" fontId="2" fillId="0" borderId="0" xfId="0" applyNumberFormat="1" applyFont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0" fontId="2" fillId="0" borderId="1" xfId="1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74" fontId="2" fillId="0" borderId="1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167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8" fontId="2" fillId="0" borderId="1" xfId="0" applyNumberFormat="1" applyFont="1" applyBorder="1" applyAlignment="1" applyProtection="1">
      <alignment vertical="center"/>
      <protection hidden="1"/>
    </xf>
    <xf numFmtId="10" fontId="2" fillId="0" borderId="2" xfId="1" applyNumberFormat="1" applyFont="1" applyBorder="1" applyAlignment="1" applyProtection="1">
      <alignment vertical="center"/>
      <protection hidden="1"/>
    </xf>
    <xf numFmtId="9" fontId="2" fillId="0" borderId="2" xfId="1" applyFont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7" fontId="2" fillId="2" borderId="1" xfId="0" applyNumberFormat="1" applyFont="1" applyFill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right" vertical="center"/>
      <protection hidden="1"/>
    </xf>
    <xf numFmtId="165" fontId="2" fillId="2" borderId="0" xfId="0" applyNumberFormat="1" applyFont="1" applyFill="1" applyAlignment="1" applyProtection="1">
      <alignment horizontal="right" vertical="center"/>
      <protection hidden="1"/>
    </xf>
    <xf numFmtId="166" fontId="2" fillId="2" borderId="0" xfId="0" applyNumberFormat="1" applyFont="1" applyFill="1" applyAlignment="1" applyProtection="1">
      <alignment horizontal="right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4" fontId="2" fillId="0" borderId="0" xfId="0" applyFont="1" applyProtection="1">
      <protection hidden="1"/>
    </xf>
    <xf numFmtId="176" fontId="2" fillId="0" borderId="2" xfId="1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6" xfId="0" applyNumberFormat="1" applyFont="1" applyBorder="1" applyAlignment="1" applyProtection="1">
      <alignment vertical="center"/>
      <protection hidden="1"/>
    </xf>
    <xf numFmtId="164" fontId="2" fillId="2" borderId="0" xfId="0" applyFont="1" applyFill="1" applyProtection="1">
      <protection hidden="1"/>
    </xf>
    <xf numFmtId="177" fontId="2" fillId="2" borderId="0" xfId="0" applyNumberFormat="1" applyFont="1" applyFill="1" applyProtection="1">
      <protection hidden="1"/>
    </xf>
    <xf numFmtId="177" fontId="2" fillId="0" borderId="0" xfId="0" applyNumberFormat="1" applyFont="1" applyProtection="1">
      <protection hidden="1"/>
    </xf>
    <xf numFmtId="164" fontId="2" fillId="2" borderId="7" xfId="0" applyFont="1" applyFill="1" applyBorder="1" applyProtection="1">
      <protection hidden="1"/>
    </xf>
    <xf numFmtId="177" fontId="2" fillId="2" borderId="7" xfId="0" applyNumberFormat="1" applyFont="1" applyFill="1" applyBorder="1" applyProtection="1"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173" fontId="2" fillId="0" borderId="2" xfId="0" applyNumberFormat="1" applyFont="1" applyBorder="1" applyAlignment="1" applyProtection="1">
      <alignment vertical="center"/>
      <protection hidden="1"/>
    </xf>
    <xf numFmtId="179" fontId="7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0" fillId="0" borderId="0" xfId="0" applyAlignment="1">
      <alignment horizontal="left" vertical="center"/>
    </xf>
    <xf numFmtId="164" fontId="11" fillId="0" borderId="0" xfId="0" applyFont="1" applyAlignment="1">
      <alignment horizontal="center" vertical="center"/>
    </xf>
    <xf numFmtId="164" fontId="0" fillId="0" borderId="7" xfId="0" applyBorder="1"/>
    <xf numFmtId="164" fontId="0" fillId="0" borderId="17" xfId="0" applyBorder="1"/>
    <xf numFmtId="164" fontId="0" fillId="0" borderId="2" xfId="0" applyBorder="1"/>
    <xf numFmtId="164" fontId="0" fillId="0" borderId="18" xfId="0" applyBorder="1"/>
    <xf numFmtId="164" fontId="0" fillId="0" borderId="4" xfId="0" applyBorder="1" applyAlignment="1">
      <alignment vertical="center"/>
    </xf>
    <xf numFmtId="164" fontId="0" fillId="0" borderId="19" xfId="0" applyBorder="1"/>
    <xf numFmtId="164" fontId="0" fillId="0" borderId="13" xfId="0" applyBorder="1"/>
    <xf numFmtId="164" fontId="0" fillId="0" borderId="20" xfId="0" applyBorder="1"/>
    <xf numFmtId="164" fontId="0" fillId="0" borderId="21" xfId="0" applyBorder="1"/>
    <xf numFmtId="164" fontId="3" fillId="0" borderId="0" xfId="0" applyFont="1" applyAlignment="1">
      <alignment vertical="center"/>
    </xf>
    <xf numFmtId="164" fontId="3" fillId="0" borderId="18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5" xfId="0" applyFont="1" applyBorder="1" applyAlignment="1">
      <alignment vertical="center"/>
    </xf>
    <xf numFmtId="164" fontId="2" fillId="0" borderId="18" xfId="0" applyFont="1" applyBorder="1" applyAlignment="1">
      <alignment vertical="center"/>
    </xf>
    <xf numFmtId="164" fontId="0" fillId="0" borderId="7" xfId="0" applyBorder="1" applyAlignment="1">
      <alignment vertical="center"/>
    </xf>
    <xf numFmtId="164" fontId="2" fillId="0" borderId="7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8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2" xfId="0" applyFont="1" applyBorder="1" applyAlignment="1">
      <alignment vertical="center"/>
    </xf>
    <xf numFmtId="164" fontId="3" fillId="0" borderId="19" xfId="0" applyFont="1" applyBorder="1" applyAlignment="1">
      <alignment vertical="center" wrapText="1"/>
    </xf>
    <xf numFmtId="164" fontId="3" fillId="0" borderId="7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8" fontId="2" fillId="0" borderId="2" xfId="0" applyNumberFormat="1" applyFont="1" applyBorder="1" applyAlignment="1" applyProtection="1">
      <alignment vertical="center"/>
      <protection hidden="1"/>
    </xf>
    <xf numFmtId="171" fontId="2" fillId="0" borderId="2" xfId="1" applyNumberFormat="1" applyFont="1" applyBorder="1" applyAlignment="1" applyProtection="1">
      <alignment vertical="center"/>
      <protection hidden="1"/>
    </xf>
    <xf numFmtId="171" fontId="2" fillId="0" borderId="0" xfId="0" applyNumberFormat="1" applyFont="1" applyAlignment="1" applyProtection="1">
      <alignment horizontal="justify" vertical="center" wrapText="1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79" fontId="2" fillId="0" borderId="0" xfId="0" applyNumberFormat="1" applyFont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locked="0"/>
    </xf>
    <xf numFmtId="166" fontId="2" fillId="0" borderId="1" xfId="0" applyNumberFormat="1" applyFont="1" applyBorder="1" applyAlignment="1" applyProtection="1">
      <alignment vertical="center"/>
      <protection locked="0"/>
    </xf>
    <xf numFmtId="164" fontId="0" fillId="0" borderId="23" xfId="0" applyBorder="1" applyAlignment="1">
      <alignment vertical="center"/>
    </xf>
    <xf numFmtId="166" fontId="2" fillId="0" borderId="2" xfId="0" applyNumberFormat="1" applyFont="1" applyBorder="1" applyAlignment="1" applyProtection="1">
      <alignment vertical="center"/>
      <protection locked="0"/>
    </xf>
    <xf numFmtId="165" fontId="2" fillId="0" borderId="2" xfId="3" applyNumberFormat="1" applyFont="1" applyBorder="1" applyAlignment="1" applyProtection="1">
      <alignment horizontal="right" vertical="center" indent="2"/>
      <protection hidden="1"/>
    </xf>
    <xf numFmtId="182" fontId="2" fillId="0" borderId="2" xfId="1" applyNumberFormat="1" applyFont="1" applyBorder="1" applyAlignment="1" applyProtection="1">
      <alignment vertical="center"/>
      <protection hidden="1"/>
    </xf>
    <xf numFmtId="164" fontId="2" fillId="0" borderId="1" xfId="0" applyFont="1" applyBorder="1" applyAlignment="1" applyProtection="1">
      <alignment vertical="center"/>
      <protection hidden="1"/>
    </xf>
    <xf numFmtId="164" fontId="2" fillId="0" borderId="2" xfId="1" applyNumberFormat="1" applyFont="1" applyBorder="1" applyAlignment="1" applyProtection="1">
      <alignment vertical="center"/>
      <protection hidden="1"/>
    </xf>
    <xf numFmtId="164" fontId="2" fillId="0" borderId="0" xfId="0" applyFont="1" applyAlignment="1" applyProtection="1">
      <alignment vertical="center"/>
      <protection hidden="1"/>
    </xf>
    <xf numFmtId="165" fontId="7" fillId="0" borderId="2" xfId="0" applyNumberFormat="1" applyFont="1" applyBorder="1" applyAlignment="1" applyProtection="1">
      <alignment vertical="center"/>
      <protection hidden="1"/>
    </xf>
    <xf numFmtId="165" fontId="7" fillId="0" borderId="1" xfId="0" applyNumberFormat="1" applyFont="1" applyBorder="1" applyAlignment="1" applyProtection="1">
      <alignment vertical="center"/>
      <protection hidden="1"/>
    </xf>
    <xf numFmtId="164" fontId="0" fillId="0" borderId="32" xfId="0" applyBorder="1" applyAlignment="1">
      <alignment horizontal="left" vertical="center"/>
    </xf>
    <xf numFmtId="164" fontId="0" fillId="0" borderId="21" xfId="0" applyBorder="1" applyAlignment="1">
      <alignment horizontal="left" vertical="center"/>
    </xf>
    <xf numFmtId="164" fontId="0" fillId="0" borderId="33" xfId="0" applyBorder="1" applyAlignment="1">
      <alignment horizontal="left" vertical="center"/>
    </xf>
    <xf numFmtId="166" fontId="2" fillId="0" borderId="2" xfId="0" applyNumberFormat="1" applyFont="1" applyBorder="1" applyAlignment="1" applyProtection="1">
      <alignment horizontal="center" vertical="center" wrapText="1"/>
      <protection hidden="1"/>
    </xf>
    <xf numFmtId="9" fontId="2" fillId="0" borderId="3" xfId="1" applyFont="1" applyBorder="1" applyAlignment="1" applyProtection="1">
      <alignment horizontal="center" vertical="center"/>
      <protection hidden="1"/>
    </xf>
    <xf numFmtId="164" fontId="2" fillId="0" borderId="7" xfId="0" applyFont="1" applyBorder="1" applyAlignment="1" applyProtection="1">
      <alignment horizontal="center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vertical="center"/>
      <protection locked="0"/>
    </xf>
    <xf numFmtId="173" fontId="2" fillId="0" borderId="0" xfId="0" applyNumberFormat="1" applyFont="1" applyAlignment="1" applyProtection="1">
      <alignment horizontal="center" vertical="center"/>
      <protection hidden="1"/>
    </xf>
    <xf numFmtId="166" fontId="2" fillId="0" borderId="0" xfId="0" applyNumberFormat="1" applyFont="1" applyAlignment="1" applyProtection="1">
      <alignment vertical="center"/>
      <protection locked="0"/>
    </xf>
    <xf numFmtId="172" fontId="2" fillId="0" borderId="2" xfId="0" applyNumberFormat="1" applyFont="1" applyBorder="1" applyAlignment="1" applyProtection="1">
      <alignment vertical="center"/>
      <protection hidden="1"/>
    </xf>
    <xf numFmtId="172" fontId="2" fillId="0" borderId="1" xfId="0" applyNumberFormat="1" applyFont="1" applyBorder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vertical="center"/>
      <protection hidden="1"/>
    </xf>
    <xf numFmtId="164" fontId="14" fillId="0" borderId="0" xfId="0" applyFont="1" applyAlignment="1" applyProtection="1">
      <alignment horizontal="justify" vertical="center"/>
      <protection hidden="1"/>
    </xf>
    <xf numFmtId="164" fontId="14" fillId="0" borderId="0" xfId="0" applyFont="1" applyAlignment="1" applyProtection="1">
      <alignment horizontal="right" vertical="center"/>
      <protection hidden="1"/>
    </xf>
    <xf numFmtId="164" fontId="15" fillId="0" borderId="0" xfId="0" applyFont="1" applyAlignment="1" applyProtection="1">
      <alignment horizontal="justify" vertical="center"/>
      <protection hidden="1"/>
    </xf>
    <xf numFmtId="165" fontId="16" fillId="0" borderId="0" xfId="0" applyNumberFormat="1" applyFont="1" applyAlignment="1" applyProtection="1">
      <alignment horizontal="justify" vertical="center" wrapText="1"/>
      <protection hidden="1"/>
    </xf>
    <xf numFmtId="10" fontId="16" fillId="0" borderId="0" xfId="1" applyNumberFormat="1" applyFont="1" applyBorder="1" applyAlignment="1" applyProtection="1">
      <alignment horizontal="center" vertical="center"/>
      <protection hidden="1"/>
    </xf>
    <xf numFmtId="165" fontId="16" fillId="0" borderId="0" xfId="0" applyNumberFormat="1" applyFont="1" applyAlignment="1" applyProtection="1">
      <alignment horizontal="center" vertical="center" wrapText="1"/>
      <protection hidden="1"/>
    </xf>
    <xf numFmtId="166" fontId="13" fillId="0" borderId="0" xfId="0" applyNumberFormat="1" applyFont="1" applyAlignment="1" applyProtection="1">
      <alignment horizontal="center" vertical="center"/>
      <protection hidden="1"/>
    </xf>
    <xf numFmtId="166" fontId="14" fillId="0" borderId="0" xfId="0" applyNumberFormat="1" applyFont="1" applyAlignment="1" applyProtection="1">
      <alignment vertical="center"/>
      <protection hidden="1"/>
    </xf>
    <xf numFmtId="180" fontId="14" fillId="0" borderId="0" xfId="2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center" vertical="center"/>
      <protection hidden="1"/>
    </xf>
    <xf numFmtId="165" fontId="14" fillId="0" borderId="0" xfId="0" applyNumberFormat="1" applyFont="1" applyAlignment="1" applyProtection="1">
      <alignment vertical="center" wrapText="1"/>
      <protection hidden="1"/>
    </xf>
    <xf numFmtId="172" fontId="14" fillId="0" borderId="0" xfId="0" applyNumberFormat="1" applyFont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43" fontId="14" fillId="0" borderId="0" xfId="2" applyFont="1" applyAlignment="1" applyProtection="1">
      <alignment vertical="center"/>
      <protection hidden="1"/>
    </xf>
    <xf numFmtId="175" fontId="14" fillId="0" borderId="0" xfId="0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right" vertical="center"/>
      <protection hidden="1"/>
    </xf>
    <xf numFmtId="166" fontId="14" fillId="0" borderId="0" xfId="0" applyNumberFormat="1" applyFont="1" applyAlignment="1" applyProtection="1">
      <alignment horizontal="right" vertical="center"/>
      <protection hidden="1"/>
    </xf>
    <xf numFmtId="178" fontId="14" fillId="0" borderId="0" xfId="0" applyNumberFormat="1" applyFont="1" applyAlignment="1" applyProtection="1">
      <alignment vertical="center"/>
      <protection hidden="1"/>
    </xf>
    <xf numFmtId="169" fontId="14" fillId="0" borderId="0" xfId="0" applyNumberFormat="1" applyFont="1" applyAlignment="1" applyProtection="1">
      <alignment vertical="center"/>
      <protection hidden="1"/>
    </xf>
    <xf numFmtId="165" fontId="18" fillId="0" borderId="0" xfId="0" applyNumberFormat="1" applyFont="1" applyAlignment="1" applyProtection="1">
      <alignment vertical="center"/>
      <protection hidden="1"/>
    </xf>
    <xf numFmtId="176" fontId="18" fillId="0" borderId="0" xfId="1" applyNumberFormat="1" applyFont="1" applyAlignment="1" applyProtection="1">
      <alignment horizontal="center" vertical="center"/>
      <protection hidden="1"/>
    </xf>
    <xf numFmtId="165" fontId="13" fillId="0" borderId="0" xfId="0" applyNumberFormat="1" applyFont="1" applyAlignment="1" applyProtection="1">
      <alignment vertical="center"/>
      <protection hidden="1"/>
    </xf>
    <xf numFmtId="166" fontId="13" fillId="0" borderId="0" xfId="0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center" vertical="center" wrapText="1"/>
      <protection hidden="1"/>
    </xf>
    <xf numFmtId="166" fontId="14" fillId="0" borderId="0" xfId="0" applyNumberFormat="1" applyFont="1" applyAlignment="1" applyProtection="1">
      <alignment horizontal="right" vertical="center" wrapText="1"/>
      <protection hidden="1"/>
    </xf>
    <xf numFmtId="165" fontId="14" fillId="0" borderId="0" xfId="0" applyNumberFormat="1" applyFont="1" applyAlignment="1" applyProtection="1">
      <alignment horizontal="left" vertical="center" wrapText="1"/>
      <protection hidden="1"/>
    </xf>
    <xf numFmtId="173" fontId="14" fillId="0" borderId="0" xfId="0" applyNumberFormat="1" applyFont="1" applyAlignment="1" applyProtection="1">
      <alignment vertical="center"/>
      <protection hidden="1"/>
    </xf>
    <xf numFmtId="167" fontId="14" fillId="0" borderId="0" xfId="0" applyNumberFormat="1" applyFont="1" applyAlignment="1" applyProtection="1">
      <alignment vertical="center"/>
      <protection hidden="1"/>
    </xf>
    <xf numFmtId="10" fontId="14" fillId="0" borderId="0" xfId="1" applyNumberFormat="1" applyFont="1" applyFill="1" applyAlignment="1" applyProtection="1">
      <alignment vertical="center"/>
      <protection hidden="1"/>
    </xf>
    <xf numFmtId="10" fontId="14" fillId="0" borderId="0" xfId="1" applyNumberFormat="1" applyFont="1" applyAlignment="1" applyProtection="1">
      <alignment vertical="center"/>
      <protection hidden="1"/>
    </xf>
    <xf numFmtId="170" fontId="14" fillId="0" borderId="0" xfId="0" applyNumberFormat="1" applyFont="1" applyAlignment="1" applyProtection="1">
      <alignment vertical="center"/>
      <protection hidden="1"/>
    </xf>
    <xf numFmtId="10" fontId="14" fillId="0" borderId="0" xfId="1" applyNumberFormat="1" applyFont="1" applyFill="1" applyBorder="1" applyAlignment="1" applyProtection="1">
      <alignment vertical="center"/>
      <protection hidden="1"/>
    </xf>
    <xf numFmtId="168" fontId="14" fillId="0" borderId="0" xfId="0" applyNumberFormat="1" applyFont="1" applyAlignment="1" applyProtection="1">
      <alignment vertical="center"/>
      <protection hidden="1"/>
    </xf>
    <xf numFmtId="181" fontId="14" fillId="0" borderId="0" xfId="1" applyNumberFormat="1" applyFont="1" applyFill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6" fontId="2" fillId="0" borderId="8" xfId="0" applyNumberFormat="1" applyFont="1" applyBorder="1" applyAlignment="1" applyProtection="1">
      <alignment horizontal="center" vertical="center" wrapText="1"/>
      <protection hidden="1"/>
    </xf>
    <xf numFmtId="166" fontId="2" fillId="0" borderId="11" xfId="0" applyNumberFormat="1" applyFont="1" applyBorder="1" applyAlignment="1" applyProtection="1">
      <alignment horizontal="center" vertical="center" wrapText="1"/>
      <protection hidden="1"/>
    </xf>
    <xf numFmtId="166" fontId="2" fillId="0" borderId="9" xfId="0" applyNumberFormat="1" applyFont="1" applyBorder="1" applyAlignment="1" applyProtection="1">
      <alignment horizontal="center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8" xfId="1" applyFont="1" applyBorder="1" applyAlignment="1" applyProtection="1">
      <alignment horizontal="center" vertical="center" wrapText="1"/>
      <protection hidden="1"/>
    </xf>
    <xf numFmtId="9" fontId="2" fillId="0" borderId="11" xfId="1" applyFont="1" applyBorder="1" applyAlignment="1" applyProtection="1">
      <alignment horizontal="center" vertical="center" wrapText="1"/>
      <protection hidden="1"/>
    </xf>
    <xf numFmtId="9" fontId="2" fillId="0" borderId="9" xfId="1" applyFont="1" applyBorder="1" applyAlignment="1" applyProtection="1">
      <alignment horizontal="center" vertical="center" wrapText="1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 applyProtection="1">
      <alignment horizontal="left"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6" fontId="2" fillId="0" borderId="8" xfId="0" applyNumberFormat="1" applyFont="1" applyBorder="1" applyAlignment="1" applyProtection="1">
      <alignment horizontal="justify" vertical="center" wrapText="1"/>
      <protection hidden="1"/>
    </xf>
    <xf numFmtId="166" fontId="2" fillId="0" borderId="11" xfId="0" applyNumberFormat="1" applyFont="1" applyBorder="1" applyAlignment="1" applyProtection="1">
      <alignment horizontal="justify" vertical="center" wrapText="1"/>
      <protection hidden="1"/>
    </xf>
    <xf numFmtId="166" fontId="2" fillId="0" borderId="9" xfId="0" applyNumberFormat="1" applyFont="1" applyBorder="1" applyAlignment="1" applyProtection="1">
      <alignment horizontal="justify" vertical="center" wrapText="1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horizontal="left" vertical="center" indent="1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justify" vertical="center" wrapText="1"/>
      <protection hidden="1"/>
    </xf>
    <xf numFmtId="165" fontId="7" fillId="0" borderId="2" xfId="0" applyNumberFormat="1" applyFont="1" applyBorder="1" applyAlignment="1" applyProtection="1">
      <alignment horizontal="justify" vertical="center" wrapText="1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8" xfId="0" applyNumberFormat="1" applyFont="1" applyBorder="1" applyAlignment="1" applyProtection="1">
      <alignment horizontal="justify" vertical="center" wrapText="1"/>
      <protection hidden="1"/>
    </xf>
    <xf numFmtId="165" fontId="2" fillId="0" borderId="9" xfId="0" applyNumberFormat="1" applyFont="1" applyBorder="1" applyAlignment="1" applyProtection="1">
      <alignment horizontal="justify" vertical="center" wrapText="1"/>
      <protection hidden="1"/>
    </xf>
    <xf numFmtId="165" fontId="8" fillId="2" borderId="0" xfId="0" applyNumberFormat="1" applyFont="1" applyFill="1" applyAlignment="1" applyProtection="1">
      <alignment horizontal="center" vertical="center" wrapText="1"/>
      <protection hidden="1"/>
    </xf>
    <xf numFmtId="165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165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left" vertical="center" indent="1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 applyProtection="1">
      <alignment vertical="center"/>
      <protection hidden="1"/>
    </xf>
    <xf numFmtId="165" fontId="7" fillId="0" borderId="2" xfId="0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top" wrapText="1"/>
      <protection hidden="1"/>
    </xf>
    <xf numFmtId="165" fontId="3" fillId="0" borderId="4" xfId="0" applyNumberFormat="1" applyFont="1" applyBorder="1" applyAlignment="1" applyProtection="1">
      <alignment horizontal="center" vertical="center" textRotation="90" wrapText="1"/>
      <protection hidden="1"/>
    </xf>
    <xf numFmtId="171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1" xfId="0" applyNumberFormat="1" applyFont="1" applyBorder="1" applyAlignment="1" applyProtection="1">
      <alignment horizontal="left" vertical="center" indent="1"/>
      <protection hidden="1"/>
    </xf>
    <xf numFmtId="10" fontId="7" fillId="0" borderId="3" xfId="1" applyNumberFormat="1" applyFont="1" applyBorder="1" applyAlignment="1" applyProtection="1">
      <alignment horizontal="center" vertical="center"/>
      <protection hidden="1"/>
    </xf>
    <xf numFmtId="10" fontId="7" fillId="0" borderId="2" xfId="1" applyNumberFormat="1" applyFont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 wrapText="1"/>
      <protection hidden="1"/>
    </xf>
    <xf numFmtId="165" fontId="7" fillId="0" borderId="2" xfId="0" applyNumberFormat="1" applyFont="1" applyBorder="1" applyAlignment="1" applyProtection="1">
      <alignment horizontal="center" vertical="center" wrapText="1"/>
      <protection hidden="1"/>
    </xf>
    <xf numFmtId="165" fontId="14" fillId="0" borderId="0" xfId="0" applyNumberFormat="1" applyFont="1" applyAlignment="1" applyProtection="1">
      <alignment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73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3" fillId="0" borderId="10" xfId="0" applyNumberFormat="1" applyFont="1" applyBorder="1" applyAlignment="1" applyProtection="1">
      <alignment horizontal="center" vertical="center" wrapText="1"/>
      <protection hidden="1"/>
    </xf>
    <xf numFmtId="165" fontId="3" fillId="0" borderId="1" xfId="0" applyNumberFormat="1" applyFont="1" applyBorder="1" applyAlignment="1" applyProtection="1">
      <alignment horizontal="center" vertical="center" wrapText="1"/>
      <protection hidden="1"/>
    </xf>
    <xf numFmtId="165" fontId="3" fillId="0" borderId="12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left" vertical="center" wrapText="1"/>
      <protection hidden="1"/>
    </xf>
    <xf numFmtId="165" fontId="3" fillId="0" borderId="8" xfId="0" applyNumberFormat="1" applyFont="1" applyBorder="1" applyAlignment="1" applyProtection="1">
      <alignment horizontal="center" vertical="center" wrapText="1"/>
      <protection hidden="1"/>
    </xf>
    <xf numFmtId="165" fontId="3" fillId="0" borderId="9" xfId="0" applyNumberFormat="1" applyFont="1" applyBorder="1" applyAlignment="1" applyProtection="1">
      <alignment horizontal="center" vertical="center" wrapText="1"/>
      <protection hidden="1"/>
    </xf>
    <xf numFmtId="165" fontId="8" fillId="5" borderId="0" xfId="0" applyNumberFormat="1" applyFont="1" applyFill="1" applyAlignment="1" applyProtection="1">
      <alignment horizontal="center"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0" applyFont="1" applyAlignment="1">
      <alignment horizontal="center" vertical="center"/>
    </xf>
    <xf numFmtId="165" fontId="3" fillId="3" borderId="14" xfId="0" applyNumberFormat="1" applyFont="1" applyFill="1" applyBorder="1" applyAlignment="1" applyProtection="1">
      <alignment horizontal="left" vertical="center"/>
      <protection hidden="1"/>
    </xf>
    <xf numFmtId="165" fontId="3" fillId="3" borderId="15" xfId="0" applyNumberFormat="1" applyFont="1" applyFill="1" applyBorder="1" applyAlignment="1" applyProtection="1">
      <alignment horizontal="left" vertical="center"/>
      <protection hidden="1"/>
    </xf>
    <xf numFmtId="165" fontId="3" fillId="3" borderId="16" xfId="0" applyNumberFormat="1" applyFont="1" applyFill="1" applyBorder="1" applyAlignment="1" applyProtection="1">
      <alignment horizontal="left" vertical="center"/>
      <protection hidden="1"/>
    </xf>
    <xf numFmtId="164" fontId="0" fillId="0" borderId="4" xfId="0" applyBorder="1" applyAlignment="1">
      <alignment vertical="center"/>
    </xf>
    <xf numFmtId="164" fontId="0" fillId="0" borderId="10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2" xfId="0" applyBorder="1" applyAlignment="1">
      <alignment vertical="center"/>
    </xf>
    <xf numFmtId="164" fontId="0" fillId="0" borderId="4" xfId="0" applyBorder="1" applyAlignment="1">
      <alignment vertical="center" shrinkToFit="1"/>
    </xf>
    <xf numFmtId="3" fontId="0" fillId="0" borderId="4" xfId="0" applyNumberFormat="1" applyBorder="1" applyAlignment="1">
      <alignment vertical="center"/>
    </xf>
    <xf numFmtId="164" fontId="0" fillId="0" borderId="10" xfId="0" applyBorder="1"/>
    <xf numFmtId="164" fontId="0" fillId="0" borderId="1" xfId="0" applyBorder="1"/>
    <xf numFmtId="164" fontId="0" fillId="0" borderId="12" xfId="0" applyBorder="1"/>
    <xf numFmtId="164" fontId="0" fillId="0" borderId="4" xfId="0" applyBorder="1"/>
    <xf numFmtId="165" fontId="3" fillId="3" borderId="17" xfId="0" applyNumberFormat="1" applyFont="1" applyFill="1" applyBorder="1" applyAlignment="1" applyProtection="1">
      <alignment horizontal="left" vertical="center"/>
      <protection hidden="1"/>
    </xf>
    <xf numFmtId="165" fontId="3" fillId="3" borderId="18" xfId="0" applyNumberFormat="1" applyFont="1" applyFill="1" applyBorder="1" applyAlignment="1" applyProtection="1">
      <alignment horizontal="left" vertical="center"/>
      <protection hidden="1"/>
    </xf>
    <xf numFmtId="164" fontId="9" fillId="0" borderId="4" xfId="0" applyFont="1" applyBorder="1"/>
    <xf numFmtId="164" fontId="3" fillId="0" borderId="0" xfId="0" applyFont="1" applyAlignment="1">
      <alignment vertical="center"/>
    </xf>
    <xf numFmtId="164" fontId="9" fillId="0" borderId="10" xfId="0" applyFont="1" applyBorder="1"/>
    <xf numFmtId="164" fontId="9" fillId="0" borderId="1" xfId="0" applyFont="1" applyBorder="1"/>
    <xf numFmtId="164" fontId="9" fillId="0" borderId="12" xfId="0" applyFont="1" applyBorder="1"/>
    <xf numFmtId="164" fontId="3" fillId="0" borderId="10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3" fillId="0" borderId="4" xfId="0" applyFont="1" applyBorder="1" applyAlignment="1">
      <alignment vertical="center" wrapText="1"/>
    </xf>
    <xf numFmtId="164" fontId="3" fillId="0" borderId="29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  <xf numFmtId="164" fontId="3" fillId="0" borderId="28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1" xfId="0" applyFont="1" applyBorder="1" applyAlignment="1">
      <alignment horizontal="center" vertical="center" wrapText="1"/>
    </xf>
    <xf numFmtId="164" fontId="2" fillId="0" borderId="0" xfId="0" applyFont="1" applyAlignment="1">
      <alignment vertical="center" wrapText="1"/>
    </xf>
    <xf numFmtId="164" fontId="0" fillId="0" borderId="0" xfId="0" applyAlignment="1" applyProtection="1">
      <alignment vertical="center"/>
      <protection hidden="1"/>
    </xf>
    <xf numFmtId="164" fontId="0" fillId="0" borderId="26" xfId="0" applyBorder="1" applyAlignment="1">
      <alignment horizontal="left" vertical="center"/>
    </xf>
    <xf numFmtId="164" fontId="0" fillId="0" borderId="21" xfId="0" applyBorder="1" applyAlignment="1">
      <alignment horizontal="left" vertical="center"/>
    </xf>
    <xf numFmtId="164" fontId="0" fillId="0" borderId="27" xfId="0" applyBorder="1" applyAlignment="1">
      <alignment horizontal="left" vertical="center"/>
    </xf>
    <xf numFmtId="164" fontId="0" fillId="0" borderId="0" xfId="0"/>
    <xf numFmtId="164" fontId="0" fillId="0" borderId="2" xfId="0" applyBorder="1"/>
    <xf numFmtId="164" fontId="0" fillId="0" borderId="23" xfId="0" applyBorder="1"/>
    <xf numFmtId="164" fontId="0" fillId="0" borderId="24" xfId="0" applyBorder="1"/>
    <xf numFmtId="164" fontId="0" fillId="0" borderId="25" xfId="0" applyBorder="1"/>
    <xf numFmtId="20" fontId="0" fillId="0" borderId="26" xfId="0" applyNumberFormat="1" applyBorder="1"/>
    <xf numFmtId="20" fontId="0" fillId="0" borderId="21" xfId="0" applyNumberFormat="1" applyBorder="1"/>
    <xf numFmtId="20" fontId="0" fillId="0" borderId="27" xfId="0" applyNumberFormat="1" applyBorder="1"/>
    <xf numFmtId="165" fontId="3" fillId="6" borderId="0" xfId="0" applyNumberFormat="1" applyFont="1" applyFill="1" applyAlignment="1" applyProtection="1">
      <alignment horizontal="left" vertical="center"/>
      <protection hidden="1"/>
    </xf>
    <xf numFmtId="165" fontId="3" fillId="6" borderId="0" xfId="0" applyNumberFormat="1" applyFont="1" applyFill="1" applyAlignment="1" applyProtection="1">
      <alignment horizontal="left" vertical="center"/>
      <protection hidden="1"/>
    </xf>
  </cellXfs>
  <cellStyles count="4">
    <cellStyle name="Moeda" xfId="3" builtinId="4"/>
    <cellStyle name="Normal" xfId="0" builtinId="0" customBuiltin="1"/>
    <cellStyle name="Porcentagem" xfId="1" builtinId="5"/>
    <cellStyle name="Vírgula" xfId="2" builtinId="3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E6F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 padronizados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8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49-424F-9281-FBF0C7328092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8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49-424F-9281-FBF0C732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v>Resíduos padronizados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'REGRESSÃO LINEAR MÚLTIPLA'!$A$147:$A$164</c:f>
              <c:numCache>
                <c:formatCode>#,##0_ ;\-#,##0\ 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'REGRESSÃO LINEAR MÚLTIPLA'!$F$170:$F$187</c:f>
              <c:numCache>
                <c:formatCode>#,##0.00_ ;\-#,##0.00\ </c:formatCode>
                <c:ptCount val="18"/>
                <c:pt idx="0">
                  <c:v>0.86018961443078312</c:v>
                </c:pt>
                <c:pt idx="1">
                  <c:v>-0.21413724912554907</c:v>
                </c:pt>
                <c:pt idx="2">
                  <c:v>0.73900998504516291</c:v>
                </c:pt>
                <c:pt idx="3">
                  <c:v>-1.4306019941892285</c:v>
                </c:pt>
                <c:pt idx="4">
                  <c:v>-1.606464782794502</c:v>
                </c:pt>
                <c:pt idx="5">
                  <c:v>-0.72107139156603406</c:v>
                </c:pt>
                <c:pt idx="6">
                  <c:v>-0.53222388440139667</c:v>
                </c:pt>
                <c:pt idx="7">
                  <c:v>0.76661103548722709</c:v>
                </c:pt>
                <c:pt idx="8">
                  <c:v>0.27791951525744152</c:v>
                </c:pt>
                <c:pt idx="9">
                  <c:v>0.62482016531783335</c:v>
                </c:pt>
                <c:pt idx="10">
                  <c:v>-0.2430246263759773</c:v>
                </c:pt>
                <c:pt idx="11">
                  <c:v>-1.2416685218614318</c:v>
                </c:pt>
                <c:pt idx="12">
                  <c:v>-0.13911822282542935</c:v>
                </c:pt>
                <c:pt idx="13">
                  <c:v>0.23242285394269904</c:v>
                </c:pt>
                <c:pt idx="14">
                  <c:v>0.53554614599782524</c:v>
                </c:pt>
                <c:pt idx="15">
                  <c:v>0.92397188052992041</c:v>
                </c:pt>
                <c:pt idx="16">
                  <c:v>-1.574303198727333E-3</c:v>
                </c:pt>
                <c:pt idx="17">
                  <c:v>1.1693937805502095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49-424F-9281-FBF0C732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  <c:min val="-3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MÚLTIPLA'!$C$170:$C$187</c:f>
              <c:numCache>
                <c:formatCode>#,##0.00_ ;\-#,##0.00\ </c:formatCode>
                <c:ptCount val="18"/>
                <c:pt idx="0">
                  <c:v>1577040.6228977139</c:v>
                </c:pt>
                <c:pt idx="1">
                  <c:v>1650736.7130004563</c:v>
                </c:pt>
                <c:pt idx="2">
                  <c:v>1697457.5265831933</c:v>
                </c:pt>
                <c:pt idx="3">
                  <c:v>1704921.8110903257</c:v>
                </c:pt>
                <c:pt idx="4">
                  <c:v>1955526.8454932196</c:v>
                </c:pt>
                <c:pt idx="5">
                  <c:v>1742480.7578811867</c:v>
                </c:pt>
                <c:pt idx="6">
                  <c:v>1771831.0511431012</c:v>
                </c:pt>
                <c:pt idx="7">
                  <c:v>1777362.5685468407</c:v>
                </c:pt>
                <c:pt idx="8">
                  <c:v>1799043.8519183057</c:v>
                </c:pt>
                <c:pt idx="9">
                  <c:v>1827850.3826839251</c:v>
                </c:pt>
                <c:pt idx="10">
                  <c:v>1830836.0964867782</c:v>
                </c:pt>
                <c:pt idx="11">
                  <c:v>1844271.8085996164</c:v>
                </c:pt>
                <c:pt idx="12">
                  <c:v>1840478.6192209641</c:v>
                </c:pt>
                <c:pt idx="13">
                  <c:v>1859200.3776138809</c:v>
                </c:pt>
                <c:pt idx="14">
                  <c:v>1868157.5190224398</c:v>
                </c:pt>
                <c:pt idx="15">
                  <c:v>1926821.1878165887</c:v>
                </c:pt>
                <c:pt idx="16">
                  <c:v>1960005.416197499</c:v>
                </c:pt>
                <c:pt idx="17">
                  <c:v>1965976.8438032048</c:v>
                </c:pt>
              </c:numCache>
            </c:numRef>
          </c:xVal>
          <c:yVal>
            <c:numRef>
              <c:f>'REGRESSÃO LINEAR MÚLTIPLA'!$D$170:$D$187</c:f>
              <c:numCache>
                <c:formatCode>#,##0.00_ ;\-#,##0.00\ </c:formatCode>
                <c:ptCount val="18"/>
                <c:pt idx="0">
                  <c:v>2959.3771022860892</c:v>
                </c:pt>
                <c:pt idx="1">
                  <c:v>-736.71300045633689</c:v>
                </c:pt>
                <c:pt idx="2">
                  <c:v>2542.4734168066643</c:v>
                </c:pt>
                <c:pt idx="3">
                  <c:v>-4921.8110903257038</c:v>
                </c:pt>
                <c:pt idx="4">
                  <c:v>-5526.84549321956</c:v>
                </c:pt>
                <c:pt idx="5">
                  <c:v>-2480.7578811866697</c:v>
                </c:pt>
                <c:pt idx="6">
                  <c:v>-1831.0511431011837</c:v>
                </c:pt>
                <c:pt idx="7">
                  <c:v>2637.4314531593118</c:v>
                </c:pt>
                <c:pt idx="8">
                  <c:v>956.14808169426396</c:v>
                </c:pt>
                <c:pt idx="9">
                  <c:v>2149.6173160749022</c:v>
                </c:pt>
                <c:pt idx="10">
                  <c:v>-836.09648677823134</c:v>
                </c:pt>
                <c:pt idx="11">
                  <c:v>-4271.8085996164009</c:v>
                </c:pt>
                <c:pt idx="12">
                  <c:v>-478.61922096414492</c:v>
                </c:pt>
                <c:pt idx="13">
                  <c:v>799.62238611909561</c:v>
                </c:pt>
                <c:pt idx="14">
                  <c:v>1842.4809775601607</c:v>
                </c:pt>
                <c:pt idx="15">
                  <c:v>3178.8121834113263</c:v>
                </c:pt>
                <c:pt idx="16">
                  <c:v>-5.4161974990274757</c:v>
                </c:pt>
                <c:pt idx="17">
                  <c:v>4023.1561967951711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59-4B53-8C38-933A5B97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20000"/>
          <c:min val="-20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para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267500000000001E-2"/>
          <c:y val="0.10802523148148147"/>
          <c:w val="0.69550040096592602"/>
          <c:h val="0.806372453703703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'REGRESSÃO LINEAR MÚLTIPLA'!$P$602</c:f>
              <c:strCache>
                <c:ptCount val="1"/>
                <c:pt idx="0">
                  <c:v>Elementos do gráfico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'REGRESSÃO LINEAR MÚLTIPLA'!$O$603:$O$2603</c:f>
              <c:numCache>
                <c:formatCode>#,##0.00_ ;\-#,##0.00\ </c:formatCode>
                <c:ptCount val="2001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  <c:pt idx="1992">
                  <c:v>3.968</c:v>
                </c:pt>
                <c:pt idx="1993">
                  <c:v>3.9720000000000004</c:v>
                </c:pt>
                <c:pt idx="1994">
                  <c:v>3.976</c:v>
                </c:pt>
                <c:pt idx="1995">
                  <c:v>3.9800000000000004</c:v>
                </c:pt>
                <c:pt idx="1996">
                  <c:v>3.984</c:v>
                </c:pt>
                <c:pt idx="1997">
                  <c:v>3.9880000000000004</c:v>
                </c:pt>
                <c:pt idx="1998">
                  <c:v>3.992</c:v>
                </c:pt>
                <c:pt idx="1999">
                  <c:v>3.9960000000000004</c:v>
                </c:pt>
                <c:pt idx="2000">
                  <c:v>4</c:v>
                </c:pt>
              </c:numCache>
            </c:numRef>
          </c:cat>
          <c:val>
            <c:numRef>
              <c:f>'REGRESSÃO LINEAR MÚLTIPLA'!$P$603:$P$2603</c:f>
              <c:numCache>
                <c:formatCode>#,##0.000000000_ ;\-#,##0.000000000\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3-4007-B3B3-FACD3506CFBC}"/>
            </c:ext>
          </c:extLst>
        </c:ser>
        <c:ser>
          <c:idx val="0"/>
          <c:order val="1"/>
          <c:tx>
            <c:strRef>
              <c:f>'REGRESSÃO LINEAR MÚLTIPLA'!$S$602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val>
            <c:numRef>
              <c:f>'REGRESSÃO LINEAR MÚLTIPLA'!$S$603:$S$2603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3-4007-B3B3-FACD3506CFBC}"/>
            </c:ext>
          </c:extLst>
        </c:ser>
        <c:ser>
          <c:idx val="2"/>
          <c:order val="2"/>
          <c:tx>
            <c:strRef>
              <c:f>'REGRESSÃO LINEAR MÚLTIPLA'!$R$602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val>
            <c:numRef>
              <c:f>'REGRESSÃO LINEAR MÚLTIPLA'!$R$603:$R$2603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3-4007-B3B3-FACD3506CFBC}"/>
            </c:ext>
          </c:extLst>
        </c:ser>
        <c:ser>
          <c:idx val="1"/>
          <c:order val="3"/>
          <c:tx>
            <c:strRef>
              <c:f>'REGRESSÃO LINEAR MÚLTIPLA'!$T$602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MÚLTIPLA'!$T$603:$T$2603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13-4007-B3B3-FACD3506C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'REGRESSÃO LINEAR MÚLTIPLA'!$BJ$60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0E2841">
                      <a:lumMod val="50000"/>
                      <a:lumOff val="50000"/>
                    </a:srgbClr>
                  </a:solidFill>
                  <a:ln w="12700"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'REGRESSÃO LINEAR MÚLTIPLA'!$BJ$61:$BJ$2084</c15:sqref>
                        </c15:formulaRef>
                      </c:ext>
                    </c:extLst>
                    <c:numCache>
                      <c:formatCode>#,##0.00_ ;\-#,##0.00\ </c:formatCode>
                      <c:ptCount val="202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B13-4007-B3B3-FACD3506CFBC}"/>
                  </c:ext>
                </c:extLst>
              </c15:ser>
            </c15:filteredBarSeries>
          </c:ext>
        </c:extLst>
      </c:barChart>
      <c:catAx>
        <c:axId val="1908174816"/>
        <c:scaling>
          <c:orientation val="minMax"/>
        </c:scaling>
        <c:delete val="1"/>
        <c:axPos val="b"/>
        <c:numFmt formatCode="#,##0_ ;\-#,##0\ " sourceLinked="0"/>
        <c:majorTickMark val="none"/>
        <c:minorTickMark val="none"/>
        <c:tickLblPos val="nextTo"/>
        <c:crossAx val="1908168096"/>
        <c:crosses val="autoZero"/>
        <c:auto val="1"/>
        <c:lblAlgn val="ctr"/>
        <c:lblOffset val="1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0000000_ ;\-#,##0.0000000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Valores observados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lumMod val="85000"/>
                  <a:lumOff val="15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20000"/>
            <c:backward val="200000"/>
            <c:dispRSqr val="0"/>
            <c:dispEq val="0"/>
          </c:trendline>
          <c:xVal>
            <c:numLit>
              <c:formatCode>#,##0.00_ ;\-#,##0.00\ </c:formatCode>
              <c:ptCount val="12"/>
              <c:pt idx="0">
                <c:v>269490.52237609343</c:v>
              </c:pt>
              <c:pt idx="1">
                <c:v>380305.18138859747</c:v>
              </c:pt>
              <c:pt idx="2">
                <c:v>352485.94223503681</c:v>
              </c:pt>
              <c:pt idx="3">
                <c:v>332521.14121869078</c:v>
              </c:pt>
              <c:pt idx="4">
                <c:v>373619.41733515065</c:v>
              </c:pt>
              <c:pt idx="5">
                <c:v>417283.19902097562</c:v>
              </c:pt>
              <c:pt idx="6">
                <c:v>417121.26992777269</c:v>
              </c:pt>
              <c:pt idx="7">
                <c:v>387034.94366134377</c:v>
              </c:pt>
              <c:pt idx="8">
                <c:v>357478.85878142656</c:v>
              </c:pt>
              <c:pt idx="9">
                <c:v>420062.35415548179</c:v>
              </c:pt>
              <c:pt idx="10">
                <c:v>421380.38165829645</c:v>
              </c:pt>
              <c:pt idx="11">
                <c:v>419872.18161579</c:v>
              </c:pt>
            </c:numLit>
          </c:xVal>
          <c:yVal>
            <c:numLit>
              <c:formatCode>#,##0.00_ ;\-#,##0.00\ </c:formatCode>
              <c:ptCount val="12"/>
              <c:pt idx="0">
                <c:v>269490.52237609343</c:v>
              </c:pt>
              <c:pt idx="1">
                <c:v>380305.18138859747</c:v>
              </c:pt>
              <c:pt idx="2">
                <c:v>352485.94223503681</c:v>
              </c:pt>
              <c:pt idx="3">
                <c:v>332521.14121869078</c:v>
              </c:pt>
              <c:pt idx="4">
                <c:v>373619.41733515065</c:v>
              </c:pt>
              <c:pt idx="5">
                <c:v>417283.19902097562</c:v>
              </c:pt>
              <c:pt idx="6">
                <c:v>417121.26992777269</c:v>
              </c:pt>
              <c:pt idx="7">
                <c:v>387034.94366134377</c:v>
              </c:pt>
              <c:pt idx="8">
                <c:v>357478.85878142656</c:v>
              </c:pt>
              <c:pt idx="9">
                <c:v>420062.35415548179</c:v>
              </c:pt>
              <c:pt idx="10">
                <c:v>421380.38165829645</c:v>
              </c:pt>
              <c:pt idx="11">
                <c:v>419872.18161579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952-4756-B985-81DBA40D9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Valores previstos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Lit>
                    <c:formatCode>#,##0.00_ ;\-#,##0.00\ </c:formatCode>
                    <c:ptCount val="9"/>
                    <c:pt idx="0">
                      <c:v>269490.52237609343</c:v>
                    </c:pt>
                    <c:pt idx="1">
                      <c:v>380305.18138859747</c:v>
                    </c:pt>
                    <c:pt idx="2">
                      <c:v>352485.94223503681</c:v>
                    </c:pt>
                    <c:pt idx="3">
                      <c:v>332521.14121869078</c:v>
                    </c:pt>
                    <c:pt idx="4">
                      <c:v>373619.41733515065</c:v>
                    </c:pt>
                    <c:pt idx="5">
                      <c:v>417283.19902097562</c:v>
                    </c:pt>
                    <c:pt idx="6">
                      <c:v>417121.26992777269</c:v>
                    </c:pt>
                    <c:pt idx="7">
                      <c:v>387034.94366134377</c:v>
                    </c:pt>
                    <c:pt idx="8">
                      <c:v>357478.85878142656</c:v>
                    </c:pt>
                  </c:numLit>
                </c:xVal>
                <c:yVal>
                  <c:numLit>
                    <c:formatCode>#,##0.00_ ;\-#,##0.00\ </c:formatCode>
                    <c:ptCount val="9"/>
                    <c:pt idx="0">
                      <c:v>269490.52237609343</c:v>
                    </c:pt>
                    <c:pt idx="1">
                      <c:v>380305.18138859747</c:v>
                    </c:pt>
                    <c:pt idx="2">
                      <c:v>352485.94223503681</c:v>
                    </c:pt>
                    <c:pt idx="3">
                      <c:v>332521.14121869078</c:v>
                    </c:pt>
                    <c:pt idx="4">
                      <c:v>373619.41733515065</c:v>
                    </c:pt>
                    <c:pt idx="5">
                      <c:v>417283.19902097562</c:v>
                    </c:pt>
                    <c:pt idx="6">
                      <c:v>417121.26992777269</c:v>
                    </c:pt>
                    <c:pt idx="7">
                      <c:v>387034.94366134377</c:v>
                    </c:pt>
                    <c:pt idx="8">
                      <c:v>357478.85878142656</c:v>
                    </c:pt>
                  </c:numLit>
                </c:yVal>
                <c:smooth val="0"/>
                <c:extLst>
                  <c:ext xmlns:c16="http://schemas.microsoft.com/office/drawing/2014/chart" uri="{C3380CC4-5D6E-409C-BE32-E72D297353CC}">
                    <c16:uniqueId val="{00000003-0952-4756-B985-81DBA40D9166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Nivel de significância para rejeição da hipótese nula do modelo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'REGRESSÃO LINEAR MÚLTIPLA'!$X$595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'REGRESSÃO LINEAR MÚLTIPLA'!$X$596:$X$5595</c:f>
              <c:numCache>
                <c:formatCode>#,##0.0000000_ ;[Red]\-#,##0.0000000\ </c:formatCode>
                <c:ptCount val="5000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2-4DED-8583-CCD85F366FEE}"/>
            </c:ext>
          </c:extLst>
        </c:ser>
        <c:ser>
          <c:idx val="1"/>
          <c:order val="1"/>
          <c:tx>
            <c:strRef>
              <c:f>'REGRESSÃO LINEAR MÚLTIPLA'!$Y$595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'REGRESSÃO LINEAR MÚLTIPLA'!$Y$596:$Y$5595</c:f>
              <c:numCache>
                <c:formatCode>#,##0.0000000_ ;[Red]\-#,##0.0000000\ </c:formatCode>
                <c:ptCount val="5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2-4DED-8583-CCD85F366FEE}"/>
            </c:ext>
          </c:extLst>
        </c:ser>
        <c:ser>
          <c:idx val="2"/>
          <c:order val="2"/>
          <c:tx>
            <c:strRef>
              <c:f>'REGRESSÃO LINEAR MÚLTIPLA'!$Z$595</c:f>
              <c:strCache>
                <c:ptCount val="1"/>
                <c:pt idx="0">
                  <c:v>Significância calculada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MÚLTIPLA'!$Z$596:$Z$5595</c:f>
              <c:numCache>
                <c:formatCode>#,##0.0000000_ ;[Red]\-#,##0.0000000\ </c:formatCode>
                <c:ptCount val="5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72-4DED-8583-CCD85F366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1303312"/>
        <c:axId val="1351321552"/>
      </c:barChart>
      <c:catAx>
        <c:axId val="1351303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51321552"/>
        <c:crosses val="autoZero"/>
        <c:auto val="1"/>
        <c:lblAlgn val="ctr"/>
        <c:lblOffset val="100"/>
        <c:noMultiLvlLbl val="0"/>
      </c:catAx>
      <c:valAx>
        <c:axId val="1351321552"/>
        <c:scaling>
          <c:orientation val="minMax"/>
        </c:scaling>
        <c:delete val="1"/>
        <c:axPos val="l"/>
        <c:numFmt formatCode="#,##0.0000000_ ;[Red]\-#,##0.0000000\ " sourceLinked="1"/>
        <c:majorTickMark val="none"/>
        <c:minorTickMark val="none"/>
        <c:tickLblPos val="nextTo"/>
        <c:crossAx val="135130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Distância de Cook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Poder de influência de cada elemento da amostra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xVal>
            <c:numRef>
              <c:f>'REGRESSÃO LINEAR MÚLTIPLA'!#REF!</c:f>
            </c:numRef>
          </c:xVal>
          <c:yVal>
            <c:numRef>
              <c:f>'REGRESSÃO LINEAR MÚLTIPLA'!$I$254:$I$271</c:f>
              <c:numCache>
                <c:formatCode>#,##0.000000000_ ;\-#,##0.000000000\ </c:formatCode>
                <c:ptCount val="18"/>
                <c:pt idx="0">
                  <c:v>0.29398000975479044</c:v>
                </c:pt>
                <c:pt idx="1">
                  <c:v>7.314264738741705E-3</c:v>
                </c:pt>
                <c:pt idx="2">
                  <c:v>4.6206464910593936E-2</c:v>
                </c:pt>
                <c:pt idx="3">
                  <c:v>0.15492397704775127</c:v>
                </c:pt>
                <c:pt idx="4">
                  <c:v>0.16951511625713056</c:v>
                </c:pt>
                <c:pt idx="5">
                  <c:v>0.21560341498708749</c:v>
                </c:pt>
                <c:pt idx="6">
                  <c:v>5.6708882619201199E-2</c:v>
                </c:pt>
                <c:pt idx="7">
                  <c:v>0.16179865054080717</c:v>
                </c:pt>
                <c:pt idx="8">
                  <c:v>1.4457238398433455E-2</c:v>
                </c:pt>
                <c:pt idx="9">
                  <c:v>2.945775965243503E-2</c:v>
                </c:pt>
                <c:pt idx="10">
                  <c:v>3.532835332744596E-3</c:v>
                </c:pt>
                <c:pt idx="11">
                  <c:v>3.8667643667361383E-2</c:v>
                </c:pt>
                <c:pt idx="12">
                  <c:v>1.9298170320554035E-2</c:v>
                </c:pt>
                <c:pt idx="13">
                  <c:v>1.1294418832289766E-3</c:v>
                </c:pt>
                <c:pt idx="14">
                  <c:v>9.1150877561177474E-3</c:v>
                </c:pt>
                <c:pt idx="15">
                  <c:v>0.2420117816804537</c:v>
                </c:pt>
                <c:pt idx="16">
                  <c:v>1.8868503535749147E-7</c:v>
                </c:pt>
                <c:pt idx="17">
                  <c:v>0.13743075268151447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70-4B37-AC2B-B02AFE147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18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9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 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MÚLTIPLA'!$C$170:$C$187</c:f>
              <c:numCache>
                <c:formatCode>#,##0.00_ ;\-#,##0.00\ </c:formatCode>
                <c:ptCount val="18"/>
                <c:pt idx="0">
                  <c:v>1577040.6228977139</c:v>
                </c:pt>
                <c:pt idx="1">
                  <c:v>1650736.7130004563</c:v>
                </c:pt>
                <c:pt idx="2">
                  <c:v>1697457.5265831933</c:v>
                </c:pt>
                <c:pt idx="3">
                  <c:v>1704921.8110903257</c:v>
                </c:pt>
                <c:pt idx="4">
                  <c:v>1955526.8454932196</c:v>
                </c:pt>
                <c:pt idx="5">
                  <c:v>1742480.7578811867</c:v>
                </c:pt>
                <c:pt idx="6">
                  <c:v>1771831.0511431012</c:v>
                </c:pt>
                <c:pt idx="7">
                  <c:v>1777362.5685468407</c:v>
                </c:pt>
                <c:pt idx="8">
                  <c:v>1799043.8519183057</c:v>
                </c:pt>
                <c:pt idx="9">
                  <c:v>1827850.3826839251</c:v>
                </c:pt>
                <c:pt idx="10">
                  <c:v>1830836.0964867782</c:v>
                </c:pt>
                <c:pt idx="11">
                  <c:v>1844271.8085996164</c:v>
                </c:pt>
                <c:pt idx="12">
                  <c:v>1840478.6192209641</c:v>
                </c:pt>
                <c:pt idx="13">
                  <c:v>1859200.3776138809</c:v>
                </c:pt>
                <c:pt idx="14">
                  <c:v>1868157.5190224398</c:v>
                </c:pt>
                <c:pt idx="15">
                  <c:v>1926821.1878165887</c:v>
                </c:pt>
                <c:pt idx="16">
                  <c:v>1960005.416197499</c:v>
                </c:pt>
                <c:pt idx="17">
                  <c:v>1965976.8438032048</c:v>
                </c:pt>
              </c:numCache>
            </c:numRef>
          </c:xVal>
          <c:yVal>
            <c:numRef>
              <c:f>'REGRESSÃO LINEAR MÚLTIPLA'!$D$170:$D$187</c:f>
              <c:numCache>
                <c:formatCode>#,##0.00_ ;\-#,##0.00\ </c:formatCode>
                <c:ptCount val="18"/>
                <c:pt idx="0">
                  <c:v>2959.3771022860892</c:v>
                </c:pt>
                <c:pt idx="1">
                  <c:v>-736.71300045633689</c:v>
                </c:pt>
                <c:pt idx="2">
                  <c:v>2542.4734168066643</c:v>
                </c:pt>
                <c:pt idx="3">
                  <c:v>-4921.8110903257038</c:v>
                </c:pt>
                <c:pt idx="4">
                  <c:v>-5526.84549321956</c:v>
                </c:pt>
                <c:pt idx="5">
                  <c:v>-2480.7578811866697</c:v>
                </c:pt>
                <c:pt idx="6">
                  <c:v>-1831.0511431011837</c:v>
                </c:pt>
                <c:pt idx="7">
                  <c:v>2637.4314531593118</c:v>
                </c:pt>
                <c:pt idx="8">
                  <c:v>956.14808169426396</c:v>
                </c:pt>
                <c:pt idx="9">
                  <c:v>2149.6173160749022</c:v>
                </c:pt>
                <c:pt idx="10">
                  <c:v>-836.09648677823134</c:v>
                </c:pt>
                <c:pt idx="11">
                  <c:v>-4271.8085996164009</c:v>
                </c:pt>
                <c:pt idx="12">
                  <c:v>-478.61922096414492</c:v>
                </c:pt>
                <c:pt idx="13">
                  <c:v>799.62238611909561</c:v>
                </c:pt>
                <c:pt idx="14">
                  <c:v>1842.4809775601607</c:v>
                </c:pt>
                <c:pt idx="15">
                  <c:v>3178.8121834113263</c:v>
                </c:pt>
                <c:pt idx="16">
                  <c:v>-5.4161974990274757</c:v>
                </c:pt>
                <c:pt idx="17">
                  <c:v>4023.1561967951711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5-4CF7-9070-CB55EC241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20000"/>
          <c:min val="-20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4D081B31-4B62-4994-9D7C-F772AA6D9B59}">
          <cx:dataPt idx="0">
            <cx:spPr>
              <a:solidFill>
                <a:srgbClr val="B9CFD9"/>
              </a:solidFill>
            </cx:spPr>
          </cx:dataPt>
          <cx:dataPt idx="1">
            <cx:spPr>
              <a:solidFill>
                <a:sysClr val="window" lastClr="FFFFFF">
                  <a:lumMod val="85000"/>
                </a:sys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r>
                    <a:rPr lang="pt-BR" sz="1050" b="0" i="0" u="none" strike="noStrike" baseline="0">
                      <a:solidFill>
                        <a:sysClr val="windowText" lastClr="000000"/>
                      </a:solidFill>
                      <a:latin typeface="Aptos Narrow" panose="02110004020202020204"/>
                    </a:rPr>
                    <a:t>Amplitude do intervalo de confiança
3.132,76 </a:t>
                  </a:r>
                </a:p>
              </cx:txPr>
            </cx:dataLabel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microsoft.com/office/2014/relationships/chartEx" Target="../charts/chartEx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58431</xdr:colOff>
      <xdr:row>0</xdr:row>
      <xdr:rowOff>58431</xdr:rowOff>
    </xdr:from>
    <xdr:to>
      <xdr:col>3</xdr:col>
      <xdr:colOff>796339</xdr:colOff>
      <xdr:row>0</xdr:row>
      <xdr:rowOff>1642804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31" y="58431"/>
          <a:ext cx="7802416" cy="1584373"/>
        </a:xfrm>
        <a:prstGeom prst="rect">
          <a:avLst/>
        </a:prstGeom>
      </xdr:spPr>
    </xdr:pic>
    <xdr:clientData/>
  </xdr:twoCellAnchor>
  <xdr:twoCellAnchor editAs="oneCell">
    <xdr:from>
      <xdr:col>1</xdr:col>
      <xdr:colOff>100770</xdr:colOff>
      <xdr:row>556</xdr:row>
      <xdr:rowOff>15610</xdr:rowOff>
    </xdr:from>
    <xdr:to>
      <xdr:col>5</xdr:col>
      <xdr:colOff>2286270</xdr:colOff>
      <xdr:row>561</xdr:row>
      <xdr:rowOff>217360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0" name="Gráfico 19">
              <a:extLst>
                <a:ext uri="{FF2B5EF4-FFF2-40B4-BE49-F238E27FC236}">
                  <a16:creationId xmlns:a16="http://schemas.microsoft.com/office/drawing/2014/main" id="{6C74EBB3-525F-4131-80DD-65F093A982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34395" y="139109185"/>
              <a:ext cx="11520000" cy="14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227</xdr:row>
      <xdr:rowOff>0</xdr:rowOff>
    </xdr:from>
    <xdr:to>
      <xdr:col>4</xdr:col>
      <xdr:colOff>1639125</xdr:colOff>
      <xdr:row>244</xdr:row>
      <xdr:rowOff>109950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C5EAF6AB-A4C1-4AB5-8E5C-8386E6342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397</xdr:row>
      <xdr:rowOff>0</xdr:rowOff>
    </xdr:from>
    <xdr:to>
      <xdr:col>4</xdr:col>
      <xdr:colOff>1639125</xdr:colOff>
      <xdr:row>414</xdr:row>
      <xdr:rowOff>109950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EB3EC01-DECE-49BD-A945-0A58520D5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325</xdr:row>
      <xdr:rowOff>0</xdr:rowOff>
    </xdr:from>
    <xdr:to>
      <xdr:col>4</xdr:col>
      <xdr:colOff>1639125</xdr:colOff>
      <xdr:row>342</xdr:row>
      <xdr:rowOff>109950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4B87E1C-855F-46E1-8328-4841DBC3A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368</xdr:row>
      <xdr:rowOff>0</xdr:rowOff>
    </xdr:from>
    <xdr:to>
      <xdr:col>3</xdr:col>
      <xdr:colOff>552750</xdr:colOff>
      <xdr:row>388</xdr:row>
      <xdr:rowOff>87000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62E47A-4BC4-4E45-9129-9F9D7980E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301</xdr:row>
      <xdr:rowOff>0</xdr:rowOff>
    </xdr:from>
    <xdr:to>
      <xdr:col>4</xdr:col>
      <xdr:colOff>1639125</xdr:colOff>
      <xdr:row>318</xdr:row>
      <xdr:rowOff>109950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7EC3D41-02B5-4687-BF1E-D77E6F6A8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272</xdr:row>
      <xdr:rowOff>0</xdr:rowOff>
    </xdr:from>
    <xdr:to>
      <xdr:col>4</xdr:col>
      <xdr:colOff>1639125</xdr:colOff>
      <xdr:row>289</xdr:row>
      <xdr:rowOff>109950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6E12300-D0AA-44B4-9791-2E3EFE789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427</xdr:row>
      <xdr:rowOff>0</xdr:rowOff>
    </xdr:from>
    <xdr:to>
      <xdr:col>4</xdr:col>
      <xdr:colOff>1639125</xdr:colOff>
      <xdr:row>444</xdr:row>
      <xdr:rowOff>109950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04ADD5-FE8C-4AF5-9480-8394ED43E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>
    <pageSetUpPr fitToPage="1"/>
  </sheetPr>
  <dimension ref="A1:CP5596"/>
  <sheetViews>
    <sheetView tabSelected="1" zoomScaleNormal="100" zoomScalePageLayoutView="70" workbookViewId="0"/>
  </sheetViews>
  <sheetFormatPr defaultColWidth="25.625" defaultRowHeight="20.100000000000001" customHeight="1" x14ac:dyDescent="0.25"/>
  <cols>
    <col min="1" max="9" width="30.625" style="1" customWidth="1"/>
    <col min="10" max="10" width="10.625" style="1" customWidth="1"/>
    <col min="11" max="13" width="25.625" style="129"/>
    <col min="14" max="15" width="30.625" style="129" customWidth="1"/>
    <col min="16" max="17" width="25.625" style="129"/>
    <col min="18" max="19" width="30.625" style="129" customWidth="1"/>
    <col min="20" max="24" width="25.625" style="129"/>
    <col min="25" max="62" width="25.625" style="129" customWidth="1"/>
    <col min="63" max="69" width="25.625" style="129"/>
    <col min="70" max="70" width="25.625" style="130"/>
    <col min="71" max="71" width="25.625" style="131"/>
    <col min="72" max="72" width="25.625" style="130" customWidth="1"/>
    <col min="73" max="76" width="25.625" style="132" customWidth="1"/>
    <col min="77" max="79" width="25.75" style="132" bestFit="1" customWidth="1"/>
    <col min="80" max="80" width="25.625" style="129"/>
    <col min="81" max="81" width="25.625" style="131"/>
    <col min="82" max="87" width="25.625" style="130"/>
    <col min="88" max="94" width="25.625" style="132"/>
    <col min="95" max="16384" width="25.625" style="129"/>
  </cols>
  <sheetData>
    <row r="1" spans="1:19" ht="140.1" customHeigh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19" ht="5.0999999999999996" customHeight="1" x14ac:dyDescent="0.25"/>
    <row r="3" spans="1:19" ht="5.0999999999999996" customHeight="1" x14ac:dyDescent="0.25">
      <c r="A3" s="5"/>
      <c r="B3" s="5"/>
      <c r="C3" s="5"/>
      <c r="D3" s="5"/>
      <c r="E3" s="5"/>
      <c r="F3" s="5"/>
      <c r="G3" s="5"/>
      <c r="H3" s="5"/>
      <c r="I3" s="5"/>
    </row>
    <row r="5" spans="1:19" ht="20.100000000000001" customHeight="1" x14ac:dyDescent="0.25">
      <c r="A5" s="279" t="s">
        <v>17</v>
      </c>
      <c r="B5" s="279"/>
      <c r="C5" s="279"/>
      <c r="D5" s="279"/>
      <c r="E5" s="279"/>
      <c r="F5" s="279"/>
      <c r="G5" s="280"/>
      <c r="H5" s="280"/>
      <c r="I5" s="280"/>
      <c r="J5" s="7"/>
    </row>
    <row r="6" spans="1:19" ht="20.100000000000001" customHeight="1" x14ac:dyDescent="0.25">
      <c r="K6" s="1"/>
      <c r="L6" s="1"/>
      <c r="M6" s="1"/>
      <c r="N6" s="1"/>
      <c r="O6" s="1"/>
      <c r="P6" s="1"/>
      <c r="Q6" s="1"/>
      <c r="R6" s="1"/>
      <c r="S6" s="1"/>
    </row>
    <row r="7" spans="1:19" ht="20.100000000000001" customHeight="1" x14ac:dyDescent="0.25">
      <c r="A7" s="185" t="s">
        <v>114</v>
      </c>
      <c r="B7" s="185"/>
      <c r="C7" s="185"/>
      <c r="D7" s="185"/>
      <c r="E7" s="185"/>
      <c r="F7" s="185"/>
      <c r="G7" s="185"/>
      <c r="K7" s="233" t="s">
        <v>378</v>
      </c>
      <c r="L7" s="233"/>
      <c r="M7" s="233"/>
      <c r="N7" s="233"/>
      <c r="O7" s="233"/>
      <c r="P7" s="233"/>
      <c r="Q7" s="233"/>
      <c r="R7" s="233"/>
      <c r="S7" s="233"/>
    </row>
    <row r="8" spans="1:19" ht="20.100000000000001" customHeight="1" x14ac:dyDescent="0.25">
      <c r="A8" s="183" t="s">
        <v>186</v>
      </c>
      <c r="B8" s="183"/>
      <c r="C8" s="183"/>
      <c r="D8" s="183"/>
      <c r="E8" s="183"/>
      <c r="F8" s="183"/>
      <c r="G8" s="183"/>
      <c r="K8" s="1"/>
      <c r="L8" s="1"/>
      <c r="M8" s="1"/>
      <c r="N8" s="1"/>
      <c r="O8" s="1"/>
      <c r="P8" s="1"/>
      <c r="Q8" s="1"/>
      <c r="R8" s="1"/>
      <c r="S8" s="1"/>
    </row>
    <row r="9" spans="1:19" ht="20.100000000000001" customHeight="1" x14ac:dyDescent="0.25">
      <c r="A9" s="103"/>
      <c r="B9" s="218" t="s">
        <v>112</v>
      </c>
      <c r="C9" s="218"/>
      <c r="D9" s="218"/>
      <c r="E9" s="218"/>
      <c r="F9" s="218"/>
      <c r="G9" s="98" t="s">
        <v>113</v>
      </c>
      <c r="K9" s="194" t="str">
        <f>A10</f>
        <v>Itens da amostra</v>
      </c>
      <c r="L9" s="194" t="s">
        <v>363</v>
      </c>
      <c r="M9" s="194" t="s">
        <v>364</v>
      </c>
      <c r="N9" s="194" t="s">
        <v>365</v>
      </c>
      <c r="O9" s="194"/>
      <c r="P9" s="194" t="s">
        <v>350</v>
      </c>
      <c r="Q9" s="194" t="s">
        <v>352</v>
      </c>
      <c r="R9" s="234" t="s">
        <v>351</v>
      </c>
      <c r="S9" s="234"/>
    </row>
    <row r="10" spans="1:19" ht="20.100000000000001" customHeight="1" x14ac:dyDescent="0.25">
      <c r="A10" s="122" t="s">
        <v>150</v>
      </c>
      <c r="B10" s="123" t="s">
        <v>91</v>
      </c>
      <c r="C10" s="123" t="s">
        <v>105</v>
      </c>
      <c r="D10" s="123" t="s">
        <v>102</v>
      </c>
      <c r="E10" s="123" t="s">
        <v>103</v>
      </c>
      <c r="F10" s="123" t="s">
        <v>92</v>
      </c>
      <c r="G10" s="123" t="s">
        <v>104</v>
      </c>
      <c r="K10" s="195"/>
      <c r="L10" s="195"/>
      <c r="M10" s="195"/>
      <c r="N10" s="195"/>
      <c r="O10" s="195"/>
      <c r="P10" s="195"/>
      <c r="Q10" s="195"/>
      <c r="R10" s="235"/>
      <c r="S10" s="235"/>
    </row>
    <row r="11" spans="1:19" ht="20.100000000000001" customHeight="1" x14ac:dyDescent="0.25">
      <c r="A11" s="33">
        <v>1</v>
      </c>
      <c r="B11" s="124">
        <v>94</v>
      </c>
      <c r="C11" s="61">
        <v>2</v>
      </c>
      <c r="D11" s="61">
        <v>1</v>
      </c>
      <c r="E11" s="61">
        <v>1</v>
      </c>
      <c r="F11" s="61">
        <v>0</v>
      </c>
      <c r="G11" s="124">
        <v>1580000</v>
      </c>
      <c r="K11" s="21">
        <f t="shared" ref="K11:K28" si="0">A11</f>
        <v>1</v>
      </c>
      <c r="L11" s="35">
        <f t="shared" ref="L11:L28" si="1">F170</f>
        <v>0.86018961443078312</v>
      </c>
      <c r="M11" s="60">
        <f t="shared" ref="M11:M28" si="2">I254</f>
        <v>0.29398000975479044</v>
      </c>
      <c r="N11" s="173" t="str">
        <f>IF(M11=MAX($M$11:$M$28),"Esse é o elemento com maior influência sobre os resultados da regressão","")</f>
        <v>Esse é o elemento com maior influência sobre os resultados da regressão</v>
      </c>
      <c r="O11" s="173"/>
      <c r="P11" s="60">
        <f t="shared" ref="P11:P28" si="3">I254</f>
        <v>0.29398000975479044</v>
      </c>
      <c r="Q11" s="22">
        <f>_xlfn.CHISQ.DIST.RT(P11,$B$74)</f>
        <v>0.99999998764765774</v>
      </c>
      <c r="R11" s="174" t="str">
        <f t="shared" ref="R11:R28" si="4">IF(Q11&lt;0.1,"Rejeitado a um nível de significância de 10% (dez por cento)","")</f>
        <v/>
      </c>
      <c r="S11" s="174"/>
    </row>
    <row r="12" spans="1:19" ht="20.100000000000001" customHeight="1" x14ac:dyDescent="0.25">
      <c r="A12" s="33">
        <v>2</v>
      </c>
      <c r="B12" s="124">
        <v>89</v>
      </c>
      <c r="C12" s="61">
        <v>2</v>
      </c>
      <c r="D12" s="61">
        <v>1</v>
      </c>
      <c r="E12" s="61">
        <v>1</v>
      </c>
      <c r="F12" s="61">
        <v>1</v>
      </c>
      <c r="G12" s="124">
        <v>1650000</v>
      </c>
      <c r="K12" s="21">
        <f t="shared" si="0"/>
        <v>2</v>
      </c>
      <c r="L12" s="35">
        <f t="shared" si="1"/>
        <v>-0.21413724912554907</v>
      </c>
      <c r="M12" s="60">
        <f t="shared" si="2"/>
        <v>7.314264738741705E-3</v>
      </c>
      <c r="N12" s="173" t="str">
        <f t="shared" ref="N12:N28" si="5">IF(M12=MAX($M$11:$M$28),"Esse é o elemento com maior influência sobre os resultados da regressão","")</f>
        <v/>
      </c>
      <c r="O12" s="173"/>
      <c r="P12" s="60">
        <f t="shared" si="3"/>
        <v>7.314264738741705E-3</v>
      </c>
      <c r="Q12" s="22">
        <f t="shared" ref="Q12:Q28" si="6">_xlfn.CHISQ.DIST.RT(P12,$B$74)</f>
        <v>1</v>
      </c>
      <c r="R12" s="174" t="str">
        <f t="shared" si="4"/>
        <v/>
      </c>
      <c r="S12" s="174"/>
    </row>
    <row r="13" spans="1:19" ht="20.100000000000001" customHeight="1" x14ac:dyDescent="0.25">
      <c r="A13" s="33">
        <v>3</v>
      </c>
      <c r="B13" s="124">
        <v>85</v>
      </c>
      <c r="C13" s="61">
        <v>3</v>
      </c>
      <c r="D13" s="61">
        <v>1</v>
      </c>
      <c r="E13" s="61">
        <v>1</v>
      </c>
      <c r="F13" s="61">
        <v>1</v>
      </c>
      <c r="G13" s="124">
        <v>1700000</v>
      </c>
      <c r="K13" s="21">
        <f t="shared" si="0"/>
        <v>3</v>
      </c>
      <c r="L13" s="35">
        <f t="shared" si="1"/>
        <v>0.73900998504516291</v>
      </c>
      <c r="M13" s="60">
        <f t="shared" si="2"/>
        <v>4.6206464910593936E-2</v>
      </c>
      <c r="N13" s="173" t="str">
        <f t="shared" si="5"/>
        <v/>
      </c>
      <c r="O13" s="173"/>
      <c r="P13" s="60">
        <f t="shared" si="3"/>
        <v>4.6206464910593936E-2</v>
      </c>
      <c r="Q13" s="22">
        <f t="shared" si="6"/>
        <v>0.99999999999979294</v>
      </c>
      <c r="R13" s="174" t="str">
        <f t="shared" si="4"/>
        <v/>
      </c>
      <c r="S13" s="174"/>
    </row>
    <row r="14" spans="1:19" ht="20.100000000000001" customHeight="1" x14ac:dyDescent="0.25">
      <c r="A14" s="33">
        <v>4</v>
      </c>
      <c r="B14" s="124">
        <v>90</v>
      </c>
      <c r="C14" s="61">
        <v>3</v>
      </c>
      <c r="D14" s="61">
        <v>1</v>
      </c>
      <c r="E14" s="61">
        <v>1</v>
      </c>
      <c r="F14" s="61">
        <v>1</v>
      </c>
      <c r="G14" s="124">
        <v>1700000</v>
      </c>
      <c r="K14" s="21">
        <f t="shared" si="0"/>
        <v>4</v>
      </c>
      <c r="L14" s="35">
        <f t="shared" si="1"/>
        <v>-1.4306019941892285</v>
      </c>
      <c r="M14" s="60">
        <f t="shared" si="2"/>
        <v>0.15492397704775127</v>
      </c>
      <c r="N14" s="173" t="str">
        <f t="shared" si="5"/>
        <v/>
      </c>
      <c r="O14" s="173"/>
      <c r="P14" s="60">
        <f t="shared" si="3"/>
        <v>0.15492397704775127</v>
      </c>
      <c r="Q14" s="22">
        <f t="shared" si="6"/>
        <v>0.9999999997192085</v>
      </c>
      <c r="R14" s="174" t="str">
        <f t="shared" si="4"/>
        <v/>
      </c>
      <c r="S14" s="174"/>
    </row>
    <row r="15" spans="1:19" ht="20.100000000000001" customHeight="1" x14ac:dyDescent="0.25">
      <c r="A15" s="33">
        <v>5</v>
      </c>
      <c r="B15" s="124">
        <v>135</v>
      </c>
      <c r="C15" s="61">
        <v>3</v>
      </c>
      <c r="D15" s="61">
        <v>3</v>
      </c>
      <c r="E15" s="61">
        <v>2</v>
      </c>
      <c r="F15" s="61">
        <v>1</v>
      </c>
      <c r="G15" s="124">
        <v>1950000</v>
      </c>
      <c r="K15" s="21">
        <f t="shared" si="0"/>
        <v>5</v>
      </c>
      <c r="L15" s="35">
        <f t="shared" si="1"/>
        <v>-1.606464782794502</v>
      </c>
      <c r="M15" s="60">
        <f t="shared" si="2"/>
        <v>0.16951511625713056</v>
      </c>
      <c r="N15" s="173" t="str">
        <f t="shared" si="5"/>
        <v/>
      </c>
      <c r="O15" s="173"/>
      <c r="P15" s="60">
        <f t="shared" si="3"/>
        <v>0.16951511625713056</v>
      </c>
      <c r="Q15" s="22">
        <f t="shared" si="6"/>
        <v>0.99999999952113749</v>
      </c>
      <c r="R15" s="174" t="str">
        <f t="shared" si="4"/>
        <v/>
      </c>
      <c r="S15" s="174"/>
    </row>
    <row r="16" spans="1:19" ht="20.100000000000001" customHeight="1" x14ac:dyDescent="0.25">
      <c r="A16" s="33">
        <v>6</v>
      </c>
      <c r="B16" s="124">
        <v>125</v>
      </c>
      <c r="C16" s="61">
        <v>3</v>
      </c>
      <c r="D16" s="61">
        <v>2</v>
      </c>
      <c r="E16" s="61">
        <v>1</v>
      </c>
      <c r="F16" s="61">
        <v>0</v>
      </c>
      <c r="G16" s="124">
        <v>1740000</v>
      </c>
      <c r="K16" s="21">
        <f t="shared" si="0"/>
        <v>6</v>
      </c>
      <c r="L16" s="35">
        <f t="shared" si="1"/>
        <v>-0.72107139156603406</v>
      </c>
      <c r="M16" s="60">
        <f t="shared" si="2"/>
        <v>0.21560341498708749</v>
      </c>
      <c r="N16" s="173" t="str">
        <f t="shared" si="5"/>
        <v/>
      </c>
      <c r="O16" s="173"/>
      <c r="P16" s="60">
        <f t="shared" si="3"/>
        <v>0.21560341498708749</v>
      </c>
      <c r="Q16" s="22">
        <f t="shared" si="6"/>
        <v>0.99999999801239192</v>
      </c>
      <c r="R16" s="174" t="str">
        <f t="shared" si="4"/>
        <v/>
      </c>
      <c r="S16" s="174"/>
    </row>
    <row r="17" spans="1:33" ht="20.100000000000001" customHeight="1" x14ac:dyDescent="0.25">
      <c r="A17" s="33">
        <v>7</v>
      </c>
      <c r="B17" s="124">
        <v>101</v>
      </c>
      <c r="C17" s="61">
        <v>3</v>
      </c>
      <c r="D17" s="61">
        <v>1</v>
      </c>
      <c r="E17" s="61">
        <v>2</v>
      </c>
      <c r="F17" s="61">
        <v>1</v>
      </c>
      <c r="G17" s="124">
        <v>1770000</v>
      </c>
      <c r="K17" s="21">
        <f t="shared" si="0"/>
        <v>7</v>
      </c>
      <c r="L17" s="35">
        <f t="shared" si="1"/>
        <v>-0.53222388440139667</v>
      </c>
      <c r="M17" s="60">
        <f t="shared" si="2"/>
        <v>5.6708882619201199E-2</v>
      </c>
      <c r="N17" s="173" t="str">
        <f t="shared" si="5"/>
        <v/>
      </c>
      <c r="O17" s="173"/>
      <c r="P17" s="60">
        <f t="shared" si="3"/>
        <v>5.6708882619201199E-2</v>
      </c>
      <c r="Q17" s="22">
        <f t="shared" si="6"/>
        <v>0.99999999999929556</v>
      </c>
      <c r="R17" s="174" t="str">
        <f t="shared" si="4"/>
        <v/>
      </c>
      <c r="S17" s="174"/>
    </row>
    <row r="18" spans="1:33" ht="20.100000000000001" customHeight="1" x14ac:dyDescent="0.25">
      <c r="A18" s="33">
        <v>8</v>
      </c>
      <c r="B18" s="124">
        <v>94</v>
      </c>
      <c r="C18" s="61">
        <v>3</v>
      </c>
      <c r="D18" s="61">
        <v>2</v>
      </c>
      <c r="E18" s="61">
        <v>1</v>
      </c>
      <c r="F18" s="61">
        <v>1</v>
      </c>
      <c r="G18" s="124">
        <v>1780000</v>
      </c>
      <c r="K18" s="21">
        <f t="shared" si="0"/>
        <v>8</v>
      </c>
      <c r="L18" s="35">
        <f t="shared" si="1"/>
        <v>0.76661103548722709</v>
      </c>
      <c r="M18" s="60">
        <f t="shared" si="2"/>
        <v>0.16179865054080717</v>
      </c>
      <c r="N18" s="173" t="str">
        <f t="shared" si="5"/>
        <v/>
      </c>
      <c r="O18" s="173"/>
      <c r="P18" s="60">
        <f t="shared" si="3"/>
        <v>0.16179865054080717</v>
      </c>
      <c r="Q18" s="22">
        <f t="shared" si="6"/>
        <v>0.99999999963671815</v>
      </c>
      <c r="R18" s="174" t="str">
        <f t="shared" si="4"/>
        <v/>
      </c>
      <c r="S18" s="174"/>
    </row>
    <row r="19" spans="1:33" ht="20.100000000000001" customHeight="1" x14ac:dyDescent="0.25">
      <c r="A19" s="33">
        <v>9</v>
      </c>
      <c r="B19" s="124">
        <v>110</v>
      </c>
      <c r="C19" s="61">
        <v>2</v>
      </c>
      <c r="D19" s="61">
        <v>2</v>
      </c>
      <c r="E19" s="61">
        <v>2</v>
      </c>
      <c r="F19" s="61">
        <v>1</v>
      </c>
      <c r="G19" s="124">
        <v>1800000</v>
      </c>
      <c r="K19" s="21">
        <f t="shared" si="0"/>
        <v>9</v>
      </c>
      <c r="L19" s="35">
        <f t="shared" si="1"/>
        <v>0.27791951525744152</v>
      </c>
      <c r="M19" s="60">
        <f t="shared" si="2"/>
        <v>1.4457238398433455E-2</v>
      </c>
      <c r="N19" s="173" t="str">
        <f t="shared" si="5"/>
        <v/>
      </c>
      <c r="O19" s="173"/>
      <c r="P19" s="60">
        <f t="shared" si="3"/>
        <v>1.4457238398433455E-2</v>
      </c>
      <c r="Q19" s="22">
        <f t="shared" si="6"/>
        <v>0.99999999999999978</v>
      </c>
      <c r="R19" s="174" t="str">
        <f t="shared" si="4"/>
        <v/>
      </c>
      <c r="S19" s="174"/>
    </row>
    <row r="20" spans="1:33" ht="20.100000000000001" customHeight="1" x14ac:dyDescent="0.25">
      <c r="A20" s="33">
        <v>10</v>
      </c>
      <c r="B20" s="124">
        <v>94</v>
      </c>
      <c r="C20" s="61">
        <v>3</v>
      </c>
      <c r="D20" s="61">
        <v>2</v>
      </c>
      <c r="E20" s="61">
        <v>2</v>
      </c>
      <c r="F20" s="61">
        <v>1</v>
      </c>
      <c r="G20" s="124">
        <v>1830000</v>
      </c>
      <c r="K20" s="21">
        <f t="shared" si="0"/>
        <v>10</v>
      </c>
      <c r="L20" s="35">
        <f t="shared" si="1"/>
        <v>0.62482016531783335</v>
      </c>
      <c r="M20" s="60">
        <f t="shared" si="2"/>
        <v>2.945775965243503E-2</v>
      </c>
      <c r="N20" s="173" t="str">
        <f t="shared" si="5"/>
        <v/>
      </c>
      <c r="O20" s="173"/>
      <c r="P20" s="60">
        <f t="shared" si="3"/>
        <v>2.945775965243503E-2</v>
      </c>
      <c r="Q20" s="22">
        <f t="shared" si="6"/>
        <v>0.99999999999998601</v>
      </c>
      <c r="R20" s="174" t="str">
        <f t="shared" si="4"/>
        <v/>
      </c>
      <c r="S20" s="174"/>
    </row>
    <row r="21" spans="1:33" ht="20.100000000000001" customHeight="1" x14ac:dyDescent="0.25">
      <c r="A21" s="33">
        <v>11</v>
      </c>
      <c r="B21" s="124">
        <v>96</v>
      </c>
      <c r="C21" s="61">
        <v>3</v>
      </c>
      <c r="D21" s="61">
        <v>2</v>
      </c>
      <c r="E21" s="61">
        <v>2</v>
      </c>
      <c r="F21" s="61">
        <v>1</v>
      </c>
      <c r="G21" s="124">
        <v>1830000</v>
      </c>
      <c r="K21" s="21">
        <f t="shared" si="0"/>
        <v>11</v>
      </c>
      <c r="L21" s="35">
        <f t="shared" si="1"/>
        <v>-0.2430246263759773</v>
      </c>
      <c r="M21" s="60">
        <f t="shared" si="2"/>
        <v>3.532835332744596E-3</v>
      </c>
      <c r="N21" s="173" t="str">
        <f t="shared" si="5"/>
        <v/>
      </c>
      <c r="O21" s="173"/>
      <c r="P21" s="60">
        <f t="shared" si="3"/>
        <v>3.532835332744596E-3</v>
      </c>
      <c r="Q21" s="22">
        <f t="shared" si="6"/>
        <v>1</v>
      </c>
      <c r="R21" s="174" t="str">
        <f t="shared" si="4"/>
        <v/>
      </c>
      <c r="S21" s="174"/>
      <c r="AA21" s="129" cm="1">
        <f t="array" ref="AA21:AF21">TRANSPOSE(Z22:Z27)</f>
        <v>1</v>
      </c>
      <c r="AB21" s="129">
        <v>105.72</v>
      </c>
      <c r="AC21" s="129">
        <v>3</v>
      </c>
      <c r="AD21" s="129">
        <v>2</v>
      </c>
      <c r="AE21" s="129">
        <v>2</v>
      </c>
      <c r="AF21" s="129">
        <v>1</v>
      </c>
    </row>
    <row r="22" spans="1:33" ht="20.100000000000001" customHeight="1" x14ac:dyDescent="0.25">
      <c r="A22" s="33">
        <v>12</v>
      </c>
      <c r="B22" s="124">
        <v>105</v>
      </c>
      <c r="C22" s="61">
        <v>3</v>
      </c>
      <c r="D22" s="61">
        <v>2</v>
      </c>
      <c r="E22" s="61">
        <v>2</v>
      </c>
      <c r="F22" s="61">
        <v>1</v>
      </c>
      <c r="G22" s="124">
        <v>1840000</v>
      </c>
      <c r="K22" s="21">
        <f t="shared" si="0"/>
        <v>12</v>
      </c>
      <c r="L22" s="35">
        <f t="shared" si="1"/>
        <v>-1.2416685218614318</v>
      </c>
      <c r="M22" s="60">
        <f t="shared" si="2"/>
        <v>3.8667643667361383E-2</v>
      </c>
      <c r="N22" s="173" t="str">
        <f t="shared" si="5"/>
        <v/>
      </c>
      <c r="O22" s="173"/>
      <c r="P22" s="60">
        <f t="shared" si="3"/>
        <v>3.8667643667361383E-2</v>
      </c>
      <c r="Q22" s="22">
        <f t="shared" si="6"/>
        <v>0.99999999999992872</v>
      </c>
      <c r="R22" s="174" t="str">
        <f t="shared" si="4"/>
        <v/>
      </c>
      <c r="S22" s="174"/>
      <c r="Z22" s="129">
        <v>1</v>
      </c>
    </row>
    <row r="23" spans="1:33" ht="20.100000000000001" customHeight="1" x14ac:dyDescent="0.25">
      <c r="A23" s="33">
        <v>13</v>
      </c>
      <c r="B23" s="124">
        <v>112.3</v>
      </c>
      <c r="C23" s="61">
        <v>3</v>
      </c>
      <c r="D23" s="61">
        <v>3</v>
      </c>
      <c r="E23" s="61">
        <v>2</v>
      </c>
      <c r="F23" s="61">
        <v>0</v>
      </c>
      <c r="G23" s="124">
        <v>1840000</v>
      </c>
      <c r="K23" s="21">
        <f t="shared" si="0"/>
        <v>13</v>
      </c>
      <c r="L23" s="35">
        <f t="shared" si="1"/>
        <v>-0.13911822282542935</v>
      </c>
      <c r="M23" s="60">
        <f t="shared" si="2"/>
        <v>1.9298170320554035E-2</v>
      </c>
      <c r="N23" s="173" t="str">
        <f t="shared" si="5"/>
        <v/>
      </c>
      <c r="O23" s="173"/>
      <c r="P23" s="60">
        <f t="shared" si="3"/>
        <v>1.9298170320554035E-2</v>
      </c>
      <c r="Q23" s="22">
        <f t="shared" si="6"/>
        <v>0.99999999999999889</v>
      </c>
      <c r="R23" s="174" t="str">
        <f t="shared" si="4"/>
        <v/>
      </c>
      <c r="S23" s="174"/>
      <c r="Z23" s="129">
        <f>F500</f>
        <v>105.72</v>
      </c>
    </row>
    <row r="24" spans="1:33" ht="20.100000000000001" customHeight="1" x14ac:dyDescent="0.25">
      <c r="A24" s="33">
        <v>14</v>
      </c>
      <c r="B24" s="124">
        <v>115</v>
      </c>
      <c r="C24" s="61">
        <v>3</v>
      </c>
      <c r="D24" s="61">
        <v>2</v>
      </c>
      <c r="E24" s="61">
        <v>2</v>
      </c>
      <c r="F24" s="61">
        <v>1</v>
      </c>
      <c r="G24" s="124">
        <v>1860000</v>
      </c>
      <c r="K24" s="21">
        <f t="shared" si="0"/>
        <v>14</v>
      </c>
      <c r="L24" s="35">
        <f t="shared" si="1"/>
        <v>0.23242285394269904</v>
      </c>
      <c r="M24" s="60">
        <f t="shared" si="2"/>
        <v>1.1294418832289766E-3</v>
      </c>
      <c r="N24" s="173" t="str">
        <f t="shared" si="5"/>
        <v/>
      </c>
      <c r="O24" s="173"/>
      <c r="P24" s="60">
        <f t="shared" si="3"/>
        <v>1.1294418832289766E-3</v>
      </c>
      <c r="Q24" s="22">
        <f t="shared" si="6"/>
        <v>1</v>
      </c>
      <c r="R24" s="174" t="str">
        <f t="shared" si="4"/>
        <v/>
      </c>
      <c r="S24" s="174"/>
      <c r="Z24" s="129">
        <f>F501</f>
        <v>3</v>
      </c>
      <c r="AB24" s="129" cm="1">
        <f t="array" ref="AB24:AG24">MMULT(AA21:AF21,_xlfn.ANCHORARRAY(AI68))</f>
        <v>9.1850484812779049E-2</v>
      </c>
      <c r="AC24" s="129">
        <v>-2.983193021997543E-3</v>
      </c>
      <c r="AD24" s="129">
        <v>1.8757378782879988E-2</v>
      </c>
      <c r="AE24" s="129">
        <v>1.0533094671983809E-2</v>
      </c>
      <c r="AF24" s="129">
        <v>0.12488069886362613</v>
      </c>
      <c r="AG24" s="129">
        <v>9.1331134330498998E-3</v>
      </c>
    </row>
    <row r="25" spans="1:33" ht="20.100000000000001" customHeight="1" x14ac:dyDescent="0.25">
      <c r="A25" s="33">
        <v>15</v>
      </c>
      <c r="B25" s="124">
        <v>121</v>
      </c>
      <c r="C25" s="61">
        <v>3</v>
      </c>
      <c r="D25" s="61">
        <v>2</v>
      </c>
      <c r="E25" s="61">
        <v>2</v>
      </c>
      <c r="F25" s="61">
        <v>1</v>
      </c>
      <c r="G25" s="124">
        <v>1870000</v>
      </c>
      <c r="K25" s="21">
        <f t="shared" si="0"/>
        <v>15</v>
      </c>
      <c r="L25" s="35">
        <f t="shared" si="1"/>
        <v>0.53554614599782524</v>
      </c>
      <c r="M25" s="60">
        <f t="shared" si="2"/>
        <v>9.1150877561177474E-3</v>
      </c>
      <c r="N25" s="173" t="str">
        <f t="shared" si="5"/>
        <v/>
      </c>
      <c r="O25" s="173"/>
      <c r="P25" s="60">
        <f t="shared" si="3"/>
        <v>9.1150877561177474E-3</v>
      </c>
      <c r="Q25" s="22">
        <f t="shared" si="6"/>
        <v>1</v>
      </c>
      <c r="R25" s="174" t="str">
        <f t="shared" si="4"/>
        <v/>
      </c>
      <c r="S25" s="174"/>
      <c r="Z25" s="129">
        <f>F502</f>
        <v>2</v>
      </c>
    </row>
    <row r="26" spans="1:33" ht="20.100000000000001" customHeight="1" x14ac:dyDescent="0.25">
      <c r="A26" s="33">
        <v>16</v>
      </c>
      <c r="B26" s="124">
        <v>125</v>
      </c>
      <c r="C26" s="61">
        <v>4</v>
      </c>
      <c r="D26" s="61">
        <v>2</v>
      </c>
      <c r="E26" s="61">
        <v>2</v>
      </c>
      <c r="F26" s="61">
        <v>1</v>
      </c>
      <c r="G26" s="124">
        <v>1930000</v>
      </c>
      <c r="K26" s="21">
        <f t="shared" si="0"/>
        <v>16</v>
      </c>
      <c r="L26" s="35">
        <f t="shared" si="1"/>
        <v>0.92397188052992041</v>
      </c>
      <c r="M26" s="60">
        <f t="shared" si="2"/>
        <v>0.2420117816804537</v>
      </c>
      <c r="N26" s="173" t="str">
        <f t="shared" si="5"/>
        <v/>
      </c>
      <c r="O26" s="173"/>
      <c r="P26" s="60">
        <f t="shared" si="3"/>
        <v>0.2420117816804537</v>
      </c>
      <c r="Q26" s="22">
        <f t="shared" si="6"/>
        <v>0.99999999606892953</v>
      </c>
      <c r="R26" s="174" t="str">
        <f t="shared" si="4"/>
        <v/>
      </c>
      <c r="S26" s="174"/>
      <c r="Z26" s="129">
        <f>F503</f>
        <v>2</v>
      </c>
      <c r="AB26" s="129" cm="1">
        <f t="array" ref="AB26">MMULT(_xlfn.ANCHORARRAY(AB24),Z22:Z27)</f>
        <v>0.11270015538010855</v>
      </c>
    </row>
    <row r="27" spans="1:33" ht="20.100000000000001" customHeight="1" x14ac:dyDescent="0.25">
      <c r="A27" s="33">
        <v>17</v>
      </c>
      <c r="B27" s="124">
        <v>138</v>
      </c>
      <c r="C27" s="61">
        <v>3</v>
      </c>
      <c r="D27" s="61">
        <v>3</v>
      </c>
      <c r="E27" s="61">
        <v>2</v>
      </c>
      <c r="F27" s="61">
        <v>1</v>
      </c>
      <c r="G27" s="124">
        <v>1960000</v>
      </c>
      <c r="K27" s="21">
        <f t="shared" si="0"/>
        <v>17</v>
      </c>
      <c r="L27" s="35">
        <f t="shared" si="1"/>
        <v>-1.574303198727333E-3</v>
      </c>
      <c r="M27" s="60">
        <f t="shared" si="2"/>
        <v>1.8868503535749147E-7</v>
      </c>
      <c r="N27" s="173" t="str">
        <f t="shared" si="5"/>
        <v/>
      </c>
      <c r="O27" s="173"/>
      <c r="P27" s="60">
        <f t="shared" si="3"/>
        <v>1.8868503535749147E-7</v>
      </c>
      <c r="Q27" s="22">
        <f t="shared" si="6"/>
        <v>1</v>
      </c>
      <c r="R27" s="174" t="str">
        <f t="shared" si="4"/>
        <v/>
      </c>
      <c r="S27" s="174"/>
      <c r="Z27" s="129">
        <f>F504</f>
        <v>1</v>
      </c>
      <c r="AA27" s="129" t="s">
        <v>133</v>
      </c>
      <c r="AB27" s="129">
        <f>SQRT(AB26)</f>
        <v>0.33570843805318412</v>
      </c>
    </row>
    <row r="28" spans="1:33" ht="20.100000000000001" customHeight="1" x14ac:dyDescent="0.25">
      <c r="A28" s="33">
        <v>18</v>
      </c>
      <c r="B28" s="124">
        <v>142</v>
      </c>
      <c r="C28" s="61">
        <v>3</v>
      </c>
      <c r="D28" s="61">
        <v>3</v>
      </c>
      <c r="E28" s="61">
        <v>2</v>
      </c>
      <c r="F28" s="61">
        <v>1</v>
      </c>
      <c r="G28" s="124">
        <v>1970000</v>
      </c>
      <c r="K28" s="21">
        <f t="shared" si="0"/>
        <v>18</v>
      </c>
      <c r="L28" s="35">
        <f t="shared" si="1"/>
        <v>1.1693937805502095</v>
      </c>
      <c r="M28" s="60">
        <f t="shared" si="2"/>
        <v>0.13743075268151447</v>
      </c>
      <c r="N28" s="173" t="str">
        <f t="shared" si="5"/>
        <v/>
      </c>
      <c r="O28" s="173"/>
      <c r="P28" s="60">
        <f t="shared" si="3"/>
        <v>0.13743075268151447</v>
      </c>
      <c r="Q28" s="22">
        <f t="shared" si="6"/>
        <v>0.99999999986214338</v>
      </c>
      <c r="R28" s="174" t="str">
        <f t="shared" si="4"/>
        <v/>
      </c>
      <c r="S28" s="174"/>
    </row>
    <row r="29" spans="1:33" ht="20.100000000000001" customHeight="1" x14ac:dyDescent="0.25">
      <c r="K29" s="1"/>
      <c r="L29" s="1"/>
      <c r="M29" s="1"/>
      <c r="N29" s="1"/>
      <c r="O29" s="1"/>
      <c r="P29" s="1"/>
      <c r="Q29" s="1"/>
      <c r="R29" s="1"/>
      <c r="S29" s="1"/>
    </row>
    <row r="30" spans="1:33" ht="20.100000000000001" customHeight="1" x14ac:dyDescent="0.25">
      <c r="K30" s="1"/>
      <c r="L30" s="1"/>
      <c r="M30" s="1"/>
      <c r="N30" s="1"/>
      <c r="O30" s="1"/>
      <c r="P30" s="1"/>
      <c r="Q30" s="1"/>
      <c r="R30" s="1"/>
      <c r="S30" s="1"/>
    </row>
    <row r="31" spans="1:33" ht="20.100000000000001" customHeight="1" x14ac:dyDescent="0.25">
      <c r="A31" s="19" t="s">
        <v>62</v>
      </c>
      <c r="B31" s="19">
        <f>AVERAGE(B11:B28)</f>
        <v>109.51666666666667</v>
      </c>
      <c r="C31" s="19">
        <f t="shared" ref="C31:G31" si="7">AVERAGE(C11:C28)</f>
        <v>2.8888888888888888</v>
      </c>
      <c r="D31" s="19">
        <f t="shared" si="7"/>
        <v>1.9444444444444444</v>
      </c>
      <c r="E31" s="19">
        <f t="shared" si="7"/>
        <v>1.6666666666666667</v>
      </c>
      <c r="F31" s="19">
        <f t="shared" si="7"/>
        <v>0.83333333333333337</v>
      </c>
      <c r="G31" s="19">
        <f t="shared" si="7"/>
        <v>1811111.111111111</v>
      </c>
      <c r="K31" s="231" t="s">
        <v>187</v>
      </c>
      <c r="L31" s="231"/>
      <c r="M31" s="231"/>
      <c r="N31" s="231"/>
      <c r="O31" s="231"/>
      <c r="P31" s="1"/>
      <c r="Q31" s="1"/>
      <c r="R31" s="1"/>
      <c r="S31" s="1"/>
    </row>
    <row r="32" spans="1:33" ht="20.100000000000001" customHeight="1" x14ac:dyDescent="0.25">
      <c r="A32" s="20" t="s">
        <v>63</v>
      </c>
      <c r="B32" s="20">
        <f>STDEVA(B11:B28)</f>
        <v>18.094661221086277</v>
      </c>
      <c r="C32" s="20">
        <f t="shared" ref="C32:G32" si="8">STDEVA(C11:C28)</f>
        <v>0.47140452079103129</v>
      </c>
      <c r="D32" s="20">
        <f t="shared" si="8"/>
        <v>0.72535769855270238</v>
      </c>
      <c r="E32" s="20">
        <f t="shared" si="8"/>
        <v>0.48507125007266594</v>
      </c>
      <c r="F32" s="20">
        <f t="shared" si="8"/>
        <v>0.38348249442368521</v>
      </c>
      <c r="G32" s="20">
        <f t="shared" si="8"/>
        <v>108730.04286866727</v>
      </c>
      <c r="K32" s="232" t="s">
        <v>188</v>
      </c>
      <c r="L32" s="232"/>
      <c r="M32" s="232"/>
      <c r="N32" s="102" t="s">
        <v>189</v>
      </c>
      <c r="O32" s="102" t="s">
        <v>190</v>
      </c>
      <c r="P32" s="1"/>
      <c r="Q32" s="1"/>
      <c r="R32" s="1"/>
      <c r="S32" s="1"/>
    </row>
    <row r="33" spans="1:19" ht="20.100000000000001" customHeight="1" x14ac:dyDescent="0.25">
      <c r="A33" s="20" t="s">
        <v>139</v>
      </c>
      <c r="B33" s="22">
        <f>B32/B31</f>
        <v>0.16522289959902248</v>
      </c>
      <c r="C33" s="22">
        <f t="shared" ref="C33:G33" si="9">C32/C31</f>
        <v>0.16317848796612622</v>
      </c>
      <c r="D33" s="22">
        <f t="shared" si="9"/>
        <v>0.37304110211281838</v>
      </c>
      <c r="E33" s="22">
        <f t="shared" si="9"/>
        <v>0.29104275004359953</v>
      </c>
      <c r="F33" s="22">
        <f t="shared" si="9"/>
        <v>0.46017899330842221</v>
      </c>
      <c r="G33" s="22">
        <f t="shared" si="9"/>
        <v>6.0034992994969658E-2</v>
      </c>
      <c r="K33" s="189" t="s">
        <v>380</v>
      </c>
      <c r="L33" s="189"/>
      <c r="M33" s="189"/>
      <c r="N33" s="210">
        <f>F82</f>
        <v>1.82516972440223E-18</v>
      </c>
      <c r="O33" s="212" t="str">
        <f>IF(N39&lt;=0.05,"Aprovado","Revisar os elementos da amostra")</f>
        <v>Aprovado</v>
      </c>
      <c r="P33" s="1"/>
      <c r="Q33" s="1"/>
      <c r="R33" s="1"/>
      <c r="S33" s="1"/>
    </row>
    <row r="34" spans="1:19" ht="20.100000000000001" customHeight="1" x14ac:dyDescent="0.25">
      <c r="K34" s="190"/>
      <c r="L34" s="190"/>
      <c r="M34" s="190"/>
      <c r="N34" s="211"/>
      <c r="O34" s="213"/>
      <c r="P34" s="1"/>
      <c r="Q34" s="1"/>
      <c r="R34" s="1"/>
      <c r="S34" s="1"/>
    </row>
    <row r="35" spans="1:19" ht="20.100000000000001" customHeight="1" x14ac:dyDescent="0.25">
      <c r="K35" s="189" t="s">
        <v>381</v>
      </c>
      <c r="L35" s="189"/>
      <c r="M35" s="189"/>
      <c r="N35" s="210">
        <f>F88</f>
        <v>2.2441598232702478E-10</v>
      </c>
      <c r="O35" s="212" t="str">
        <f>IF(N41&lt;=0.3,"Aprovado","Revisar os elementos da amostra")</f>
        <v>Aprovado</v>
      </c>
      <c r="P35" s="1"/>
      <c r="Q35" s="1"/>
      <c r="R35" s="1"/>
      <c r="S35" s="1"/>
    </row>
    <row r="36" spans="1:19" ht="20.100000000000001" customHeight="1" x14ac:dyDescent="0.25">
      <c r="A36" s="19" t="s">
        <v>84</v>
      </c>
      <c r="B36" s="19">
        <f t="shared" ref="B36:G36" si="10">MIN(B11:B28)</f>
        <v>85</v>
      </c>
      <c r="C36" s="18">
        <f t="shared" si="10"/>
        <v>2</v>
      </c>
      <c r="D36" s="18">
        <f t="shared" si="10"/>
        <v>1</v>
      </c>
      <c r="E36" s="18">
        <f t="shared" si="10"/>
        <v>1</v>
      </c>
      <c r="F36" s="18">
        <f t="shared" si="10"/>
        <v>0</v>
      </c>
      <c r="G36" s="19">
        <f t="shared" si="10"/>
        <v>1580000</v>
      </c>
      <c r="K36" s="190"/>
      <c r="L36" s="190"/>
      <c r="M36" s="190"/>
      <c r="N36" s="211"/>
      <c r="O36" s="213"/>
      <c r="P36" s="1"/>
      <c r="Q36" s="1"/>
      <c r="R36" s="1"/>
      <c r="S36" s="1"/>
    </row>
    <row r="37" spans="1:19" ht="20.100000000000001" customHeight="1" x14ac:dyDescent="0.25">
      <c r="A37" s="20" t="s">
        <v>85</v>
      </c>
      <c r="B37" s="20">
        <f t="shared" ref="B37:G37" si="11">MAX(B11:B28)</f>
        <v>142</v>
      </c>
      <c r="C37" s="21">
        <f t="shared" si="11"/>
        <v>4</v>
      </c>
      <c r="D37" s="21">
        <f t="shared" si="11"/>
        <v>3</v>
      </c>
      <c r="E37" s="21">
        <f t="shared" si="11"/>
        <v>2</v>
      </c>
      <c r="F37" s="21">
        <f t="shared" si="11"/>
        <v>1</v>
      </c>
      <c r="G37" s="20">
        <f t="shared" si="11"/>
        <v>1970000</v>
      </c>
      <c r="K37" s="189" t="s">
        <v>382</v>
      </c>
      <c r="L37" s="189"/>
      <c r="M37" s="189"/>
      <c r="N37" s="210">
        <f>F89</f>
        <v>4.3902735003659669E-12</v>
      </c>
      <c r="O37" s="212" t="str">
        <f>IF(N43&lt;=0.3,"Aprovado","Revisar os elementos da amostra")</f>
        <v>Aprovado</v>
      </c>
      <c r="P37" s="1"/>
      <c r="Q37" s="1"/>
      <c r="R37" s="1"/>
      <c r="S37" s="1"/>
    </row>
    <row r="38" spans="1:19" ht="20.100000000000001" customHeight="1" x14ac:dyDescent="0.25">
      <c r="A38" s="20" t="s">
        <v>64</v>
      </c>
      <c r="B38" s="21">
        <f t="shared" ref="B38:G38" si="12">B37-B36</f>
        <v>57</v>
      </c>
      <c r="C38" s="21">
        <f t="shared" si="12"/>
        <v>2</v>
      </c>
      <c r="D38" s="21">
        <f t="shared" si="12"/>
        <v>2</v>
      </c>
      <c r="E38" s="21">
        <f t="shared" si="12"/>
        <v>1</v>
      </c>
      <c r="F38" s="21">
        <f t="shared" si="12"/>
        <v>1</v>
      </c>
      <c r="G38" s="20">
        <f t="shared" si="12"/>
        <v>390000</v>
      </c>
      <c r="K38" s="190"/>
      <c r="L38" s="190"/>
      <c r="M38" s="190"/>
      <c r="N38" s="211"/>
      <c r="O38" s="213"/>
      <c r="P38" s="1"/>
      <c r="Q38" s="1"/>
      <c r="R38" s="1"/>
      <c r="S38" s="1"/>
    </row>
    <row r="39" spans="1:19" ht="20.100000000000001" customHeight="1" x14ac:dyDescent="0.25">
      <c r="K39" s="189" t="s">
        <v>383</v>
      </c>
      <c r="L39" s="189"/>
      <c r="M39" s="189"/>
      <c r="N39" s="210">
        <f>F90</f>
        <v>5.7989622622681146E-13</v>
      </c>
      <c r="O39" s="212" t="str">
        <f>IF(N45&lt;=0.3,"Aprovado","Revisar os elementos da amostra")</f>
        <v>Aprovado</v>
      </c>
      <c r="P39" s="1"/>
      <c r="Q39" s="1"/>
      <c r="R39" s="1"/>
      <c r="S39" s="1"/>
    </row>
    <row r="40" spans="1:19" ht="20.100000000000001" customHeight="1" x14ac:dyDescent="0.25">
      <c r="A40" s="178" t="s">
        <v>362</v>
      </c>
      <c r="B40" s="178"/>
      <c r="C40" s="178"/>
      <c r="D40" s="178"/>
      <c r="E40" s="178"/>
      <c r="F40" s="178"/>
      <c r="G40" s="178"/>
      <c r="H40" s="178"/>
      <c r="I40" s="178"/>
      <c r="K40" s="190"/>
      <c r="L40" s="190"/>
      <c r="M40" s="190"/>
      <c r="N40" s="211"/>
      <c r="O40" s="213"/>
      <c r="P40" s="1"/>
      <c r="Q40" s="1"/>
      <c r="R40" s="1"/>
      <c r="S40" s="1"/>
    </row>
    <row r="41" spans="1:19" ht="20.100000000000001" customHeight="1" x14ac:dyDescent="0.25">
      <c r="J41" s="15"/>
      <c r="K41" s="189" t="s">
        <v>384</v>
      </c>
      <c r="L41" s="189"/>
      <c r="M41" s="189"/>
      <c r="N41" s="210">
        <f>F91</f>
        <v>9.0192208513212355E-11</v>
      </c>
      <c r="O41" s="212" t="str">
        <f>IF(F91&lt;=0.3,"Aprovado","Revisar os elementos da amostra")</f>
        <v>Aprovado</v>
      </c>
      <c r="P41" s="1"/>
      <c r="Q41" s="1"/>
      <c r="R41" s="1"/>
      <c r="S41" s="1"/>
    </row>
    <row r="42" spans="1:19" ht="20.100000000000001" customHeight="1" x14ac:dyDescent="0.25">
      <c r="A42" s="46" t="s">
        <v>379</v>
      </c>
      <c r="B42" s="46" t="s">
        <v>22</v>
      </c>
      <c r="C42" s="176" t="s">
        <v>45</v>
      </c>
      <c r="D42" s="176"/>
      <c r="E42" s="176" t="s">
        <v>93</v>
      </c>
      <c r="F42" s="176"/>
      <c r="K42" s="190"/>
      <c r="L42" s="190"/>
      <c r="M42" s="190"/>
      <c r="N42" s="211"/>
      <c r="O42" s="213"/>
      <c r="P42" s="1"/>
      <c r="Q42" s="1"/>
      <c r="R42" s="1"/>
      <c r="S42" s="1"/>
    </row>
    <row r="43" spans="1:19" ht="20.100000000000001" customHeight="1" x14ac:dyDescent="0.25">
      <c r="A43" s="19" t="str">
        <f>B10</f>
        <v>Área privativa</v>
      </c>
      <c r="B43" s="105">
        <v>105.72</v>
      </c>
      <c r="C43" s="224" t="str">
        <f>C493</f>
        <v>Não extrapolou</v>
      </c>
      <c r="D43" s="224"/>
      <c r="E43" s="224" t="str">
        <f>C494</f>
        <v>Admissível</v>
      </c>
      <c r="F43" s="224"/>
      <c r="K43" s="189" t="s">
        <v>385</v>
      </c>
      <c r="L43" s="189"/>
      <c r="M43" s="189"/>
      <c r="N43" s="210">
        <f>F92</f>
        <v>3.7064107472664623E-13</v>
      </c>
      <c r="O43" s="212" t="str">
        <f>IF(F92&lt;=0.3,"Aprovado","Revisar os elementos da amostra")</f>
        <v>Aprovado</v>
      </c>
      <c r="P43" s="1"/>
      <c r="Q43" s="1"/>
      <c r="R43" s="1"/>
      <c r="S43" s="1"/>
    </row>
    <row r="44" spans="1:19" ht="20.100000000000001" customHeight="1" x14ac:dyDescent="0.25">
      <c r="A44" s="20" t="str">
        <f>C10</f>
        <v>Total de quartos</v>
      </c>
      <c r="B44" s="106">
        <v>3</v>
      </c>
      <c r="C44" s="224" t="str">
        <f>D493</f>
        <v>Não extrapolou</v>
      </c>
      <c r="D44" s="224"/>
      <c r="E44" s="224" t="str">
        <f>D494</f>
        <v>Admissível</v>
      </c>
      <c r="F44" s="224"/>
      <c r="K44" s="190"/>
      <c r="L44" s="190"/>
      <c r="M44" s="190"/>
      <c r="N44" s="211"/>
      <c r="O44" s="213"/>
      <c r="P44" s="1"/>
      <c r="Q44" s="1"/>
      <c r="R44" s="1"/>
      <c r="S44" s="1"/>
    </row>
    <row r="45" spans="1:19" ht="20.100000000000001" customHeight="1" x14ac:dyDescent="0.25">
      <c r="A45" s="20" t="str">
        <f>D10</f>
        <v>Suítes</v>
      </c>
      <c r="B45" s="106">
        <v>2</v>
      </c>
      <c r="C45" s="224" t="str">
        <f>E493</f>
        <v>Não extrapolou</v>
      </c>
      <c r="D45" s="224"/>
      <c r="E45" s="224" t="str">
        <f>E494</f>
        <v>Admissível</v>
      </c>
      <c r="F45" s="224"/>
      <c r="K45" s="189" t="s">
        <v>191</v>
      </c>
      <c r="L45" s="189"/>
      <c r="M45" s="189"/>
      <c r="N45" s="210">
        <f>H536</f>
        <v>1.69765600479061E-3</v>
      </c>
      <c r="O45" s="212" t="str">
        <f>IF(N44&lt;=0.5,"Aprovado","Revisar os elementos da amostra")</f>
        <v>Aprovado</v>
      </c>
      <c r="P45" s="1"/>
      <c r="Q45" s="1"/>
      <c r="R45" s="1"/>
      <c r="S45" s="1"/>
    </row>
    <row r="46" spans="1:19" ht="20.100000000000001" customHeight="1" x14ac:dyDescent="0.25">
      <c r="A46" s="20" t="str">
        <f>E10</f>
        <v>Vagas na garagem</v>
      </c>
      <c r="B46" s="106">
        <v>2</v>
      </c>
      <c r="C46" s="224" t="str">
        <f>F493</f>
        <v>Não extrapolou</v>
      </c>
      <c r="D46" s="224"/>
      <c r="E46" s="224" t="str">
        <f>F494</f>
        <v>Admissível</v>
      </c>
      <c r="F46" s="224"/>
      <c r="K46" s="190"/>
      <c r="L46" s="190"/>
      <c r="M46" s="190"/>
      <c r="N46" s="211"/>
      <c r="O46" s="213"/>
      <c r="P46" s="1"/>
      <c r="Q46" s="1"/>
      <c r="R46" s="1"/>
      <c r="S46" s="1"/>
    </row>
    <row r="47" spans="1:19" ht="20.100000000000001" customHeight="1" x14ac:dyDescent="0.25">
      <c r="A47" s="20" t="str">
        <f>F10</f>
        <v>Piscina</v>
      </c>
      <c r="B47" s="106">
        <v>1</v>
      </c>
      <c r="C47" s="40"/>
      <c r="D47" s="40"/>
      <c r="E47" s="40"/>
      <c r="F47" s="40"/>
      <c r="K47" s="1"/>
      <c r="L47" s="1"/>
      <c r="M47" s="1"/>
      <c r="N47" s="1"/>
      <c r="O47" s="1"/>
      <c r="P47" s="1"/>
      <c r="Q47" s="1"/>
      <c r="R47" s="1"/>
      <c r="S47" s="1"/>
    </row>
    <row r="48" spans="1:19" ht="20.100000000000001" customHeight="1" x14ac:dyDescent="0.25">
      <c r="B48" s="126"/>
      <c r="K48" s="133"/>
      <c r="L48" s="133"/>
      <c r="M48" s="133"/>
      <c r="N48" s="134"/>
      <c r="O48" s="135"/>
    </row>
    <row r="49" spans="1:50" ht="20.100000000000001" customHeight="1" x14ac:dyDescent="0.25">
      <c r="A49" s="228" t="s">
        <v>386</v>
      </c>
      <c r="B49" s="228"/>
      <c r="C49" s="228"/>
      <c r="D49" s="228"/>
      <c r="E49" s="228"/>
      <c r="F49" s="228"/>
      <c r="K49" s="133"/>
      <c r="L49" s="133"/>
      <c r="M49" s="133"/>
      <c r="N49" s="134"/>
      <c r="O49" s="135"/>
    </row>
    <row r="50" spans="1:50" ht="20.100000000000001" customHeight="1" x14ac:dyDescent="0.25">
      <c r="Y50" s="129" t="s">
        <v>60</v>
      </c>
      <c r="Z50" s="129" t="s">
        <v>60</v>
      </c>
      <c r="AA50" s="129" t="s">
        <v>60</v>
      </c>
      <c r="AC50" s="129" t="s">
        <v>60</v>
      </c>
      <c r="AD50" s="129" t="s">
        <v>60</v>
      </c>
      <c r="AE50" s="129" t="s">
        <v>60</v>
      </c>
      <c r="AI50" s="129" t="s">
        <v>60</v>
      </c>
      <c r="AJ50" s="129" t="s">
        <v>60</v>
      </c>
      <c r="AK50" s="129" t="s">
        <v>60</v>
      </c>
      <c r="AL50" s="129" t="s">
        <v>60</v>
      </c>
      <c r="AM50" s="129" t="s">
        <v>60</v>
      </c>
      <c r="AN50" s="129" t="s">
        <v>60</v>
      </c>
      <c r="AO50" s="129" t="s">
        <v>60</v>
      </c>
      <c r="AP50" s="129" t="s">
        <v>60</v>
      </c>
      <c r="AQ50" s="129" t="s">
        <v>60</v>
      </c>
      <c r="AR50" s="129" t="s">
        <v>60</v>
      </c>
      <c r="AS50" s="129" t="s">
        <v>60</v>
      </c>
    </row>
    <row r="51" spans="1:50" ht="20.100000000000001" customHeight="1" x14ac:dyDescent="0.25">
      <c r="A51" s="8"/>
      <c r="B51" s="8"/>
      <c r="C51" s="8"/>
      <c r="D51" s="8"/>
      <c r="X51" s="136">
        <v>1</v>
      </c>
      <c r="Y51" s="137">
        <v>1</v>
      </c>
      <c r="Z51" s="129">
        <f t="shared" ref="Z51:Z68" si="13">B11</f>
        <v>94</v>
      </c>
      <c r="AA51" s="129">
        <f t="shared" ref="AA51:AA68" si="14">C11</f>
        <v>2</v>
      </c>
      <c r="AB51" s="129">
        <f t="shared" ref="AB51:AB68" si="15">D11</f>
        <v>1</v>
      </c>
      <c r="AC51" s="129">
        <f t="shared" ref="AC51:AC68" si="16">E11</f>
        <v>1</v>
      </c>
      <c r="AD51" s="129">
        <f t="shared" ref="AD51:AD68" si="17">F11</f>
        <v>0</v>
      </c>
      <c r="AE51" s="129">
        <f t="shared" ref="AE51:AE68" si="18">G11</f>
        <v>1580000</v>
      </c>
      <c r="AG51" s="138">
        <v>1</v>
      </c>
      <c r="AH51" s="138">
        <v>1</v>
      </c>
      <c r="AI51" s="138">
        <v>1</v>
      </c>
      <c r="AJ51" s="138">
        <v>1</v>
      </c>
      <c r="AK51" s="138">
        <v>1</v>
      </c>
      <c r="AL51" s="138">
        <v>1</v>
      </c>
      <c r="AM51" s="138">
        <v>1</v>
      </c>
      <c r="AN51" s="138">
        <v>1</v>
      </c>
      <c r="AO51" s="138">
        <v>1</v>
      </c>
      <c r="AP51" s="138">
        <v>1</v>
      </c>
      <c r="AQ51" s="138">
        <v>1</v>
      </c>
      <c r="AR51" s="138">
        <v>1</v>
      </c>
      <c r="AS51" s="138">
        <v>1</v>
      </c>
      <c r="AT51" s="138">
        <v>1</v>
      </c>
      <c r="AU51" s="138">
        <v>1</v>
      </c>
      <c r="AV51" s="138">
        <v>1</v>
      </c>
      <c r="AW51" s="138">
        <v>1</v>
      </c>
      <c r="AX51" s="138">
        <v>1</v>
      </c>
    </row>
    <row r="52" spans="1:50" ht="20.100000000000001" customHeight="1" x14ac:dyDescent="0.25">
      <c r="A52" s="201" t="s">
        <v>140</v>
      </c>
      <c r="B52" s="201"/>
      <c r="C52" s="201"/>
      <c r="D52" s="201"/>
      <c r="E52" s="201"/>
      <c r="F52" s="201"/>
      <c r="G52" s="201"/>
      <c r="H52" s="201"/>
      <c r="I52" s="201"/>
      <c r="X52" s="136">
        <v>2</v>
      </c>
      <c r="Y52" s="137">
        <v>1</v>
      </c>
      <c r="Z52" s="129">
        <f t="shared" si="13"/>
        <v>89</v>
      </c>
      <c r="AA52" s="129">
        <f t="shared" si="14"/>
        <v>2</v>
      </c>
      <c r="AB52" s="129">
        <f t="shared" si="15"/>
        <v>1</v>
      </c>
      <c r="AC52" s="129">
        <f t="shared" si="16"/>
        <v>1</v>
      </c>
      <c r="AD52" s="129">
        <f t="shared" si="17"/>
        <v>1</v>
      </c>
      <c r="AE52" s="129">
        <f t="shared" si="18"/>
        <v>1650000</v>
      </c>
      <c r="AG52" s="129">
        <f>Z51</f>
        <v>94</v>
      </c>
      <c r="AH52" s="129">
        <f>Z52</f>
        <v>89</v>
      </c>
      <c r="AI52" s="129">
        <f>Z53</f>
        <v>85</v>
      </c>
      <c r="AJ52" s="129">
        <f>Z54</f>
        <v>90</v>
      </c>
      <c r="AK52" s="129">
        <f>Z55</f>
        <v>135</v>
      </c>
      <c r="AL52" s="129">
        <f>Z56</f>
        <v>125</v>
      </c>
      <c r="AM52" s="129">
        <f>Z57</f>
        <v>101</v>
      </c>
      <c r="AN52" s="129">
        <f>Z58</f>
        <v>94</v>
      </c>
      <c r="AO52" s="129">
        <f>Z59</f>
        <v>110</v>
      </c>
      <c r="AP52" s="129">
        <f>Z60</f>
        <v>94</v>
      </c>
      <c r="AQ52" s="129">
        <f>Z61</f>
        <v>96</v>
      </c>
      <c r="AR52" s="129">
        <f>Z62</f>
        <v>105</v>
      </c>
      <c r="AS52" s="129">
        <f>Z63</f>
        <v>112.3</v>
      </c>
      <c r="AT52" s="129">
        <f>Z64</f>
        <v>115</v>
      </c>
      <c r="AU52" s="129">
        <f>Z65</f>
        <v>121</v>
      </c>
      <c r="AV52" s="129">
        <f>Z66</f>
        <v>125</v>
      </c>
      <c r="AW52" s="129">
        <f>Z67</f>
        <v>138</v>
      </c>
      <c r="AX52" s="129">
        <f>Z68</f>
        <v>142</v>
      </c>
    </row>
    <row r="53" spans="1:50" ht="20.100000000000001" customHeight="1" x14ac:dyDescent="0.25">
      <c r="J53" s="15"/>
      <c r="X53" s="136">
        <v>3</v>
      </c>
      <c r="Y53" s="137">
        <v>1</v>
      </c>
      <c r="Z53" s="129">
        <f t="shared" si="13"/>
        <v>85</v>
      </c>
      <c r="AA53" s="129">
        <f t="shared" si="14"/>
        <v>3</v>
      </c>
      <c r="AB53" s="129">
        <f t="shared" si="15"/>
        <v>1</v>
      </c>
      <c r="AC53" s="129">
        <f t="shared" si="16"/>
        <v>1</v>
      </c>
      <c r="AD53" s="129">
        <f t="shared" si="17"/>
        <v>1</v>
      </c>
      <c r="AE53" s="129">
        <f t="shared" si="18"/>
        <v>1700000</v>
      </c>
      <c r="AG53" s="129">
        <f>AA51</f>
        <v>2</v>
      </c>
      <c r="AH53" s="129">
        <f>AA52</f>
        <v>2</v>
      </c>
      <c r="AI53" s="129">
        <f>AA53</f>
        <v>3</v>
      </c>
      <c r="AJ53" s="129">
        <f>AA54</f>
        <v>3</v>
      </c>
      <c r="AK53" s="129">
        <f>AA55</f>
        <v>3</v>
      </c>
      <c r="AL53" s="129">
        <f>AA56</f>
        <v>3</v>
      </c>
      <c r="AM53" s="129">
        <f>AA57</f>
        <v>3</v>
      </c>
      <c r="AN53" s="129">
        <f>AA58</f>
        <v>3</v>
      </c>
      <c r="AO53" s="129">
        <f>AA59</f>
        <v>2</v>
      </c>
      <c r="AP53" s="129">
        <f>AA60</f>
        <v>3</v>
      </c>
      <c r="AQ53" s="129">
        <f>AA61</f>
        <v>3</v>
      </c>
      <c r="AR53" s="129">
        <f>AA62</f>
        <v>3</v>
      </c>
      <c r="AS53" s="129">
        <f>AA63</f>
        <v>3</v>
      </c>
      <c r="AT53" s="129">
        <f>AA64</f>
        <v>3</v>
      </c>
      <c r="AU53" s="129">
        <f>AA65</f>
        <v>3</v>
      </c>
      <c r="AV53" s="129">
        <f>AA66</f>
        <v>4</v>
      </c>
      <c r="AW53" s="129">
        <f>AA67</f>
        <v>3</v>
      </c>
      <c r="AX53" s="129">
        <f>AA68</f>
        <v>3</v>
      </c>
    </row>
    <row r="54" spans="1:50" ht="20.100000000000001" customHeight="1" thickBot="1" x14ac:dyDescent="0.3">
      <c r="A54" s="121"/>
      <c r="B54" s="121" t="str">
        <f>B10</f>
        <v>Área privativa</v>
      </c>
      <c r="C54" s="121" t="str">
        <f>C10</f>
        <v>Total de quartos</v>
      </c>
      <c r="D54" s="121" t="str">
        <f>D10</f>
        <v>Suítes</v>
      </c>
      <c r="E54" s="121" t="str">
        <f>E10</f>
        <v>Vagas na garagem</v>
      </c>
      <c r="F54" s="121" t="str">
        <f>F10</f>
        <v>Piscina</v>
      </c>
      <c r="X54" s="136">
        <v>4</v>
      </c>
      <c r="Y54" s="137">
        <v>1</v>
      </c>
      <c r="Z54" s="129">
        <f t="shared" si="13"/>
        <v>90</v>
      </c>
      <c r="AA54" s="129">
        <f t="shared" si="14"/>
        <v>3</v>
      </c>
      <c r="AB54" s="129">
        <f t="shared" si="15"/>
        <v>1</v>
      </c>
      <c r="AC54" s="129">
        <f t="shared" si="16"/>
        <v>1</v>
      </c>
      <c r="AD54" s="129">
        <f t="shared" si="17"/>
        <v>1</v>
      </c>
      <c r="AE54" s="129">
        <f t="shared" si="18"/>
        <v>1700000</v>
      </c>
      <c r="AG54" s="129">
        <f>AB51</f>
        <v>1</v>
      </c>
      <c r="AH54" s="129">
        <f>AB52</f>
        <v>1</v>
      </c>
      <c r="AI54" s="129">
        <f>AB53</f>
        <v>1</v>
      </c>
      <c r="AJ54" s="129">
        <f>AB54</f>
        <v>1</v>
      </c>
      <c r="AK54" s="129">
        <f>AB55</f>
        <v>3</v>
      </c>
      <c r="AL54" s="129">
        <f>AB56</f>
        <v>2</v>
      </c>
      <c r="AM54" s="129">
        <f>AB57</f>
        <v>1</v>
      </c>
      <c r="AN54" s="129">
        <f>AB58</f>
        <v>2</v>
      </c>
      <c r="AO54" s="129">
        <f>AB59</f>
        <v>2</v>
      </c>
      <c r="AP54" s="129">
        <f>AB60</f>
        <v>2</v>
      </c>
      <c r="AQ54" s="129">
        <f>AB61</f>
        <v>2</v>
      </c>
      <c r="AR54" s="129">
        <f>AB62</f>
        <v>2</v>
      </c>
      <c r="AS54" s="129">
        <f>AB63</f>
        <v>3</v>
      </c>
      <c r="AT54" s="129">
        <f>AB64</f>
        <v>2</v>
      </c>
      <c r="AU54" s="129">
        <f>AB65</f>
        <v>2</v>
      </c>
      <c r="AV54" s="129">
        <f>AB66</f>
        <v>2</v>
      </c>
      <c r="AW54" s="129">
        <f>AB67</f>
        <v>3</v>
      </c>
      <c r="AX54" s="129">
        <f>AB68</f>
        <v>3</v>
      </c>
    </row>
    <row r="55" spans="1:50" ht="20.100000000000001" customHeight="1" x14ac:dyDescent="0.25">
      <c r="A55" s="53" t="str">
        <f>B10</f>
        <v>Área privativa</v>
      </c>
      <c r="B55" s="54">
        <v>1</v>
      </c>
      <c r="C55" s="54"/>
      <c r="D55" s="54"/>
      <c r="E55" s="54"/>
      <c r="F55" s="54"/>
      <c r="X55" s="136">
        <v>5</v>
      </c>
      <c r="Y55" s="137">
        <v>1</v>
      </c>
      <c r="Z55" s="129">
        <f t="shared" si="13"/>
        <v>135</v>
      </c>
      <c r="AA55" s="129">
        <f t="shared" si="14"/>
        <v>3</v>
      </c>
      <c r="AB55" s="129">
        <f t="shared" si="15"/>
        <v>3</v>
      </c>
      <c r="AC55" s="129">
        <f t="shared" si="16"/>
        <v>2</v>
      </c>
      <c r="AD55" s="129">
        <f t="shared" si="17"/>
        <v>1</v>
      </c>
      <c r="AE55" s="129">
        <f t="shared" si="18"/>
        <v>1950000</v>
      </c>
      <c r="AG55" s="129">
        <f>AC51</f>
        <v>1</v>
      </c>
      <c r="AH55" s="129">
        <f>AC52</f>
        <v>1</v>
      </c>
      <c r="AI55" s="129">
        <f>AC53</f>
        <v>1</v>
      </c>
      <c r="AJ55" s="129">
        <f>AC54</f>
        <v>1</v>
      </c>
      <c r="AK55" s="129">
        <f>AC55</f>
        <v>2</v>
      </c>
      <c r="AL55" s="129">
        <f>AC56</f>
        <v>1</v>
      </c>
      <c r="AM55" s="129">
        <f>AC57</f>
        <v>2</v>
      </c>
      <c r="AN55" s="129">
        <f>AC58</f>
        <v>1</v>
      </c>
      <c r="AO55" s="129">
        <f>AC59</f>
        <v>2</v>
      </c>
      <c r="AP55" s="129">
        <f>AC60</f>
        <v>2</v>
      </c>
      <c r="AQ55" s="129">
        <f>AC61</f>
        <v>2</v>
      </c>
      <c r="AR55" s="129">
        <f>AC62</f>
        <v>2</v>
      </c>
      <c r="AS55" s="129">
        <f>AC63</f>
        <v>2</v>
      </c>
      <c r="AT55" s="129">
        <f>AC64</f>
        <v>2</v>
      </c>
      <c r="AU55" s="129">
        <f>AC65</f>
        <v>2</v>
      </c>
      <c r="AV55" s="129">
        <f>AC66</f>
        <v>2</v>
      </c>
      <c r="AW55" s="129">
        <f>AC67</f>
        <v>2</v>
      </c>
      <c r="AX55" s="129">
        <f>AC68</f>
        <v>2</v>
      </c>
    </row>
    <row r="56" spans="1:50" ht="20.100000000000001" customHeight="1" x14ac:dyDescent="0.25">
      <c r="A56" s="49" t="str">
        <f>C10</f>
        <v>Total de quartos</v>
      </c>
      <c r="B56" s="55">
        <f>CORREL(B11:B36,C11:C36)</f>
        <v>0.84741485445989329</v>
      </c>
      <c r="C56" s="55">
        <v>1</v>
      </c>
      <c r="D56" s="55"/>
      <c r="E56" s="55"/>
      <c r="F56" s="55"/>
      <c r="X56" s="136">
        <v>6</v>
      </c>
      <c r="Y56" s="137">
        <v>1</v>
      </c>
      <c r="Z56" s="129">
        <f t="shared" si="13"/>
        <v>125</v>
      </c>
      <c r="AA56" s="129">
        <f t="shared" si="14"/>
        <v>3</v>
      </c>
      <c r="AB56" s="129">
        <f t="shared" si="15"/>
        <v>2</v>
      </c>
      <c r="AC56" s="129">
        <f t="shared" si="16"/>
        <v>1</v>
      </c>
      <c r="AD56" s="129">
        <f t="shared" si="17"/>
        <v>0</v>
      </c>
      <c r="AE56" s="129">
        <f t="shared" si="18"/>
        <v>1740000</v>
      </c>
      <c r="AG56" s="129">
        <f>AD51</f>
        <v>0</v>
      </c>
      <c r="AH56" s="129">
        <f>AD52</f>
        <v>1</v>
      </c>
      <c r="AI56" s="129">
        <f>AD53</f>
        <v>1</v>
      </c>
      <c r="AJ56" s="129">
        <f>AD54</f>
        <v>1</v>
      </c>
      <c r="AK56" s="129">
        <f>AD55</f>
        <v>1</v>
      </c>
      <c r="AL56" s="129">
        <f>AD56</f>
        <v>0</v>
      </c>
      <c r="AM56" s="129">
        <f>AD57</f>
        <v>1</v>
      </c>
      <c r="AN56" s="129">
        <f>AD58</f>
        <v>1</v>
      </c>
      <c r="AO56" s="129">
        <f>AD59</f>
        <v>1</v>
      </c>
      <c r="AP56" s="129">
        <f>AD60</f>
        <v>1</v>
      </c>
      <c r="AQ56" s="129">
        <f>AD61</f>
        <v>1</v>
      </c>
      <c r="AR56" s="129">
        <f>AD62</f>
        <v>1</v>
      </c>
      <c r="AS56" s="129">
        <f>AD63</f>
        <v>0</v>
      </c>
      <c r="AT56" s="129">
        <f>AD64</f>
        <v>1</v>
      </c>
      <c r="AU56" s="129">
        <f>AD65</f>
        <v>1</v>
      </c>
      <c r="AV56" s="129">
        <f>AD66</f>
        <v>1</v>
      </c>
      <c r="AW56" s="129">
        <f>AD67</f>
        <v>1</v>
      </c>
      <c r="AX56" s="129">
        <f>AD68</f>
        <v>1</v>
      </c>
    </row>
    <row r="57" spans="1:50" ht="20.100000000000001" customHeight="1" x14ac:dyDescent="0.25">
      <c r="A57" s="53" t="str">
        <f>D10</f>
        <v>Suítes</v>
      </c>
      <c r="B57" s="54">
        <f>CORREL(B11:B36,D11:D36)</f>
        <v>0.79079259895427945</v>
      </c>
      <c r="C57" s="54">
        <f>CORREL(C11:C36,D11:D36)</f>
        <v>0.61219869155847129</v>
      </c>
      <c r="D57" s="54">
        <v>1</v>
      </c>
      <c r="E57" s="54"/>
      <c r="F57" s="54"/>
      <c r="X57" s="136">
        <v>7</v>
      </c>
      <c r="Y57" s="137">
        <v>1</v>
      </c>
      <c r="Z57" s="129">
        <f t="shared" si="13"/>
        <v>101</v>
      </c>
      <c r="AA57" s="129">
        <f t="shared" si="14"/>
        <v>3</v>
      </c>
      <c r="AB57" s="129">
        <f t="shared" si="15"/>
        <v>1</v>
      </c>
      <c r="AC57" s="129">
        <f t="shared" si="16"/>
        <v>2</v>
      </c>
      <c r="AD57" s="129">
        <f t="shared" si="17"/>
        <v>1</v>
      </c>
      <c r="AE57" s="129">
        <f t="shared" si="18"/>
        <v>1770000</v>
      </c>
    </row>
    <row r="58" spans="1:50" ht="20.100000000000001" customHeight="1" x14ac:dyDescent="0.25">
      <c r="A58" s="49" t="str">
        <f>E10</f>
        <v>Vagas na garagem</v>
      </c>
      <c r="B58" s="55">
        <f>CORREL(B11:B36,E11:E36)</f>
        <v>0.76828166409719989</v>
      </c>
      <c r="C58" s="55">
        <f>CORREL(C11:C36,E11:E36)</f>
        <v>0.70546002523646489</v>
      </c>
      <c r="D58" s="55">
        <f>CORREL(D11:D36,E11:E36)</f>
        <v>0.75210184681916248</v>
      </c>
      <c r="E58" s="55">
        <v>1</v>
      </c>
      <c r="F58" s="55"/>
      <c r="X58" s="136">
        <v>8</v>
      </c>
      <c r="Y58" s="137">
        <v>1</v>
      </c>
      <c r="Z58" s="129">
        <f t="shared" si="13"/>
        <v>94</v>
      </c>
      <c r="AA58" s="129">
        <f t="shared" si="14"/>
        <v>3</v>
      </c>
      <c r="AB58" s="129">
        <f t="shared" si="15"/>
        <v>2</v>
      </c>
      <c r="AC58" s="129">
        <f t="shared" si="16"/>
        <v>1</v>
      </c>
      <c r="AD58" s="129">
        <f t="shared" si="17"/>
        <v>1</v>
      </c>
      <c r="AE58" s="129">
        <f t="shared" si="18"/>
        <v>1780000</v>
      </c>
    </row>
    <row r="59" spans="1:50" ht="20.100000000000001" customHeight="1" thickBot="1" x14ac:dyDescent="0.3">
      <c r="A59" s="56" t="str">
        <f>F10</f>
        <v>Piscina</v>
      </c>
      <c r="B59" s="57">
        <f>CORREL(B11:B36,F11:F36)</f>
        <v>0.28779935359261222</v>
      </c>
      <c r="C59" s="57">
        <f>CORREL(C11:C36,F11:F36)</f>
        <v>0.41149497850362382</v>
      </c>
      <c r="D59" s="57">
        <f>CORREL(D11:D36,F11:F36)</f>
        <v>0.22000353959691457</v>
      </c>
      <c r="E59" s="57">
        <f>CORREL(E11:E36,F11:F36)</f>
        <v>0.47374075279675593</v>
      </c>
      <c r="F59" s="57">
        <v>1</v>
      </c>
      <c r="X59" s="136">
        <v>9</v>
      </c>
      <c r="Y59" s="137">
        <v>1</v>
      </c>
      <c r="Z59" s="129">
        <f t="shared" si="13"/>
        <v>110</v>
      </c>
      <c r="AA59" s="129">
        <f t="shared" si="14"/>
        <v>2</v>
      </c>
      <c r="AB59" s="129">
        <f t="shared" si="15"/>
        <v>2</v>
      </c>
      <c r="AC59" s="129">
        <f t="shared" si="16"/>
        <v>2</v>
      </c>
      <c r="AD59" s="129">
        <f t="shared" si="17"/>
        <v>1</v>
      </c>
      <c r="AE59" s="129">
        <f t="shared" si="18"/>
        <v>1800000</v>
      </c>
    </row>
    <row r="60" spans="1:50" ht="20.100000000000001" customHeight="1" x14ac:dyDescent="0.25">
      <c r="X60" s="136">
        <v>10</v>
      </c>
      <c r="Y60" s="137">
        <v>1</v>
      </c>
      <c r="Z60" s="129">
        <f t="shared" si="13"/>
        <v>94</v>
      </c>
      <c r="AA60" s="129">
        <f t="shared" si="14"/>
        <v>3</v>
      </c>
      <c r="AB60" s="129">
        <f t="shared" si="15"/>
        <v>2</v>
      </c>
      <c r="AC60" s="129">
        <f t="shared" si="16"/>
        <v>2</v>
      </c>
      <c r="AD60" s="129">
        <f t="shared" si="17"/>
        <v>1</v>
      </c>
      <c r="AE60" s="129">
        <f t="shared" si="18"/>
        <v>1830000</v>
      </c>
      <c r="AI60" s="129" cm="1">
        <f t="array" ref="AI60:AN65">MMULT(AG51:AX56,Y51:AD68)</f>
        <v>18</v>
      </c>
      <c r="AJ60" s="129">
        <v>1971.3</v>
      </c>
      <c r="AK60" s="129">
        <v>52</v>
      </c>
      <c r="AL60" s="129">
        <v>35</v>
      </c>
      <c r="AM60" s="129">
        <v>30</v>
      </c>
      <c r="AN60" s="129">
        <v>15</v>
      </c>
    </row>
    <row r="61" spans="1:50" ht="20.100000000000001" customHeight="1" x14ac:dyDescent="0.25">
      <c r="A61" s="184" t="s">
        <v>360</v>
      </c>
      <c r="B61" s="184"/>
      <c r="C61" s="184"/>
      <c r="D61" s="184"/>
      <c r="E61" s="184"/>
      <c r="F61" s="184"/>
      <c r="G61" s="184"/>
      <c r="H61" s="184"/>
      <c r="I61" s="184"/>
      <c r="X61" s="136">
        <v>11</v>
      </c>
      <c r="Y61" s="137">
        <v>1</v>
      </c>
      <c r="Z61" s="129">
        <f t="shared" si="13"/>
        <v>96</v>
      </c>
      <c r="AA61" s="129">
        <f t="shared" si="14"/>
        <v>3</v>
      </c>
      <c r="AB61" s="129">
        <f t="shared" si="15"/>
        <v>2</v>
      </c>
      <c r="AC61" s="129">
        <f t="shared" si="16"/>
        <v>2</v>
      </c>
      <c r="AD61" s="129">
        <f t="shared" si="17"/>
        <v>1</v>
      </c>
      <c r="AE61" s="129">
        <f t="shared" si="18"/>
        <v>1830000</v>
      </c>
      <c r="AI61" s="129">
        <v>1971.3</v>
      </c>
      <c r="AJ61" s="129">
        <v>221456.29</v>
      </c>
      <c r="AK61" s="129">
        <v>5745.9</v>
      </c>
      <c r="AL61" s="129">
        <v>4010.9</v>
      </c>
      <c r="AM61" s="129">
        <v>3365.6</v>
      </c>
      <c r="AN61" s="129">
        <v>1640</v>
      </c>
    </row>
    <row r="62" spans="1:50" ht="20.100000000000001" customHeight="1" x14ac:dyDescent="0.25">
      <c r="A62" s="184"/>
      <c r="B62" s="184"/>
      <c r="C62" s="184"/>
      <c r="D62" s="184"/>
      <c r="E62" s="184"/>
      <c r="F62" s="184"/>
      <c r="G62" s="184"/>
      <c r="H62" s="184"/>
      <c r="I62" s="184"/>
      <c r="J62" s="2"/>
      <c r="X62" s="136">
        <v>12</v>
      </c>
      <c r="Y62" s="137">
        <v>1</v>
      </c>
      <c r="Z62" s="129">
        <f t="shared" si="13"/>
        <v>105</v>
      </c>
      <c r="AA62" s="129">
        <f t="shared" si="14"/>
        <v>3</v>
      </c>
      <c r="AB62" s="129">
        <f t="shared" si="15"/>
        <v>2</v>
      </c>
      <c r="AC62" s="129">
        <f t="shared" si="16"/>
        <v>2</v>
      </c>
      <c r="AD62" s="129">
        <f t="shared" si="17"/>
        <v>1</v>
      </c>
      <c r="AE62" s="129">
        <f t="shared" si="18"/>
        <v>1840000</v>
      </c>
      <c r="AI62" s="129">
        <v>52</v>
      </c>
      <c r="AJ62" s="129">
        <v>5745.9</v>
      </c>
      <c r="AK62" s="129">
        <v>154</v>
      </c>
      <c r="AL62" s="129">
        <v>103</v>
      </c>
      <c r="AM62" s="129">
        <v>88</v>
      </c>
      <c r="AN62" s="129">
        <v>44</v>
      </c>
    </row>
    <row r="63" spans="1:50" ht="20.100000000000001" customHeight="1" x14ac:dyDescent="0.25">
      <c r="J63" s="2"/>
      <c r="X63" s="136">
        <v>13</v>
      </c>
      <c r="Y63" s="137">
        <v>1</v>
      </c>
      <c r="Z63" s="129">
        <f t="shared" si="13"/>
        <v>112.3</v>
      </c>
      <c r="AA63" s="129">
        <f t="shared" si="14"/>
        <v>3</v>
      </c>
      <c r="AB63" s="129">
        <f t="shared" si="15"/>
        <v>3</v>
      </c>
      <c r="AC63" s="129">
        <f t="shared" si="16"/>
        <v>2</v>
      </c>
      <c r="AD63" s="129">
        <f t="shared" si="17"/>
        <v>0</v>
      </c>
      <c r="AE63" s="129">
        <f t="shared" si="18"/>
        <v>1840000</v>
      </c>
      <c r="AI63" s="129">
        <v>35</v>
      </c>
      <c r="AJ63" s="129">
        <v>4010.9</v>
      </c>
      <c r="AK63" s="129">
        <v>103</v>
      </c>
      <c r="AL63" s="129">
        <v>77</v>
      </c>
      <c r="AM63" s="129">
        <v>62</v>
      </c>
      <c r="AN63" s="129">
        <v>29</v>
      </c>
    </row>
    <row r="64" spans="1:50" ht="20.100000000000001" customHeight="1" x14ac:dyDescent="0.25">
      <c r="X64" s="136">
        <v>14</v>
      </c>
      <c r="Y64" s="137">
        <v>1</v>
      </c>
      <c r="Z64" s="129">
        <f t="shared" si="13"/>
        <v>115</v>
      </c>
      <c r="AA64" s="129">
        <f t="shared" si="14"/>
        <v>3</v>
      </c>
      <c r="AB64" s="129">
        <f t="shared" si="15"/>
        <v>2</v>
      </c>
      <c r="AC64" s="129">
        <f t="shared" si="16"/>
        <v>2</v>
      </c>
      <c r="AD64" s="129">
        <f t="shared" si="17"/>
        <v>1</v>
      </c>
      <c r="AE64" s="129">
        <f t="shared" si="18"/>
        <v>1860000</v>
      </c>
      <c r="AI64" s="129">
        <v>30</v>
      </c>
      <c r="AJ64" s="129">
        <v>3365.6</v>
      </c>
      <c r="AK64" s="129">
        <v>88</v>
      </c>
      <c r="AL64" s="129">
        <v>62</v>
      </c>
      <c r="AM64" s="129">
        <v>54</v>
      </c>
      <c r="AN64" s="129">
        <v>26</v>
      </c>
    </row>
    <row r="65" spans="1:40" ht="20.100000000000001" customHeight="1" x14ac:dyDescent="0.25">
      <c r="A65" s="177" t="s">
        <v>9</v>
      </c>
      <c r="B65" s="177"/>
      <c r="C65" s="177"/>
      <c r="D65" s="177"/>
      <c r="E65" s="177"/>
      <c r="F65" s="177"/>
      <c r="G65" s="177"/>
      <c r="H65" s="177"/>
      <c r="I65" s="177"/>
      <c r="J65" s="7"/>
      <c r="X65" s="136">
        <v>15</v>
      </c>
      <c r="Y65" s="137">
        <v>1</v>
      </c>
      <c r="Z65" s="129">
        <f t="shared" si="13"/>
        <v>121</v>
      </c>
      <c r="AA65" s="129">
        <f t="shared" si="14"/>
        <v>3</v>
      </c>
      <c r="AB65" s="129">
        <f t="shared" si="15"/>
        <v>2</v>
      </c>
      <c r="AC65" s="129">
        <f t="shared" si="16"/>
        <v>2</v>
      </c>
      <c r="AD65" s="129">
        <f t="shared" si="17"/>
        <v>1</v>
      </c>
      <c r="AE65" s="129">
        <f t="shared" si="18"/>
        <v>1870000</v>
      </c>
      <c r="AI65" s="129">
        <v>15</v>
      </c>
      <c r="AJ65" s="129">
        <v>1640</v>
      </c>
      <c r="AK65" s="129">
        <v>44</v>
      </c>
      <c r="AL65" s="129">
        <v>29</v>
      </c>
      <c r="AM65" s="129">
        <v>26</v>
      </c>
      <c r="AN65" s="129">
        <v>15</v>
      </c>
    </row>
    <row r="66" spans="1:40" ht="20.100000000000001" customHeight="1" x14ac:dyDescent="0.25">
      <c r="X66" s="136">
        <v>16</v>
      </c>
      <c r="Y66" s="137">
        <v>1</v>
      </c>
      <c r="Z66" s="129">
        <f t="shared" si="13"/>
        <v>125</v>
      </c>
      <c r="AA66" s="129">
        <f t="shared" si="14"/>
        <v>4</v>
      </c>
      <c r="AB66" s="129">
        <f t="shared" si="15"/>
        <v>2</v>
      </c>
      <c r="AC66" s="129">
        <f t="shared" si="16"/>
        <v>2</v>
      </c>
      <c r="AD66" s="129">
        <f t="shared" si="17"/>
        <v>1</v>
      </c>
      <c r="AE66" s="129">
        <f t="shared" si="18"/>
        <v>1930000</v>
      </c>
    </row>
    <row r="67" spans="1:40" ht="20.100000000000001" customHeight="1" x14ac:dyDescent="0.25">
      <c r="A67" s="19" t="s">
        <v>7</v>
      </c>
      <c r="B67" s="36">
        <f>B68^(1/2)</f>
        <v>0.99964657913095611</v>
      </c>
      <c r="D67" s="223" t="s">
        <v>180</v>
      </c>
      <c r="E67" s="223"/>
      <c r="F67" s="223"/>
      <c r="S67" s="214" t="s">
        <v>181</v>
      </c>
      <c r="T67" s="214"/>
      <c r="U67" s="214"/>
      <c r="X67" s="136">
        <v>17</v>
      </c>
      <c r="Y67" s="137">
        <v>1</v>
      </c>
      <c r="Z67" s="129">
        <f t="shared" si="13"/>
        <v>138</v>
      </c>
      <c r="AA67" s="129">
        <f t="shared" si="14"/>
        <v>3</v>
      </c>
      <c r="AB67" s="129">
        <f t="shared" si="15"/>
        <v>3</v>
      </c>
      <c r="AC67" s="129">
        <f t="shared" si="16"/>
        <v>2</v>
      </c>
      <c r="AD67" s="129">
        <f t="shared" si="17"/>
        <v>1</v>
      </c>
      <c r="AE67" s="129">
        <f t="shared" si="18"/>
        <v>1960000</v>
      </c>
      <c r="AI67" s="129" t="s">
        <v>193</v>
      </c>
    </row>
    <row r="68" spans="1:40" ht="20.100000000000001" customHeight="1" x14ac:dyDescent="0.25">
      <c r="A68" s="1" t="s">
        <v>6</v>
      </c>
      <c r="B68" s="3">
        <f>C82/C84</f>
        <v>0.99929328316822286</v>
      </c>
      <c r="D68" s="221" t="s">
        <v>182</v>
      </c>
      <c r="E68" s="221"/>
      <c r="F68" s="58"/>
      <c r="S68" s="214" t="s">
        <v>183</v>
      </c>
      <c r="T68" s="214"/>
      <c r="U68" s="214"/>
      <c r="X68" s="136">
        <v>18</v>
      </c>
      <c r="Y68" s="137">
        <v>1</v>
      </c>
      <c r="Z68" s="129">
        <f t="shared" si="13"/>
        <v>142</v>
      </c>
      <c r="AA68" s="129">
        <f t="shared" si="14"/>
        <v>3</v>
      </c>
      <c r="AB68" s="129">
        <f t="shared" si="15"/>
        <v>3</v>
      </c>
      <c r="AC68" s="129">
        <f t="shared" si="16"/>
        <v>2</v>
      </c>
      <c r="AD68" s="129">
        <f t="shared" si="17"/>
        <v>1</v>
      </c>
      <c r="AE68" s="129">
        <f t="shared" si="18"/>
        <v>1970000</v>
      </c>
      <c r="AI68" s="129" cm="1">
        <f t="array" ref="AI68:AN73">MINVERSE(_xlfn.ANCHORARRAY(AI60))</f>
        <v>4.2614798979041213</v>
      </c>
      <c r="AJ68" s="129">
        <v>-3.084241837733746E-2</v>
      </c>
      <c r="AK68" s="129">
        <v>-0.56753543382370186</v>
      </c>
      <c r="AL68" s="129">
        <v>0.5400606710650957</v>
      </c>
      <c r="AM68" s="129">
        <v>-6.6606760275355767E-2</v>
      </c>
      <c r="AN68" s="129">
        <v>-0.15327046234760414</v>
      </c>
    </row>
    <row r="69" spans="1:40" ht="20.100000000000001" customHeight="1" x14ac:dyDescent="0.25">
      <c r="A69" s="20" t="s">
        <v>8</v>
      </c>
      <c r="B69" s="22">
        <f>1-(((B71-1)/(B71-B72-1))*(1-B67))</f>
        <v>0.99949932043552114</v>
      </c>
      <c r="D69" s="1" t="s">
        <v>83</v>
      </c>
      <c r="E69" s="13">
        <f>3*(B72+1)</f>
        <v>18</v>
      </c>
      <c r="F69" s="58"/>
      <c r="S69" s="214" t="s">
        <v>184</v>
      </c>
      <c r="T69" s="214"/>
      <c r="U69" s="214"/>
      <c r="Y69" s="137"/>
      <c r="AI69" s="129">
        <v>-3.0842418377337661E-2</v>
      </c>
      <c r="AJ69" s="129">
        <v>5.1072317705610224E-4</v>
      </c>
      <c r="AK69" s="129">
        <v>-2.0177719322808135E-3</v>
      </c>
      <c r="AL69" s="129">
        <v>-9.0968461534371922E-3</v>
      </c>
      <c r="AM69" s="129">
        <v>-1.4880202619510152E-3</v>
      </c>
      <c r="AN69" s="129">
        <v>1.0886197045878719E-3</v>
      </c>
    </row>
    <row r="70" spans="1:40" ht="20.100000000000001" customHeight="1" x14ac:dyDescent="0.25">
      <c r="D70" s="20" t="s">
        <v>82</v>
      </c>
      <c r="E70" s="21">
        <f>4*(B72+1)</f>
        <v>24</v>
      </c>
      <c r="S70" s="214" t="s">
        <v>185</v>
      </c>
      <c r="T70" s="214"/>
      <c r="U70" s="214"/>
      <c r="Y70" s="137"/>
      <c r="AI70" s="129">
        <v>-0.56753543382369409</v>
      </c>
      <c r="AJ70" s="129">
        <v>-2.0177719322809059E-3</v>
      </c>
      <c r="AK70" s="129">
        <v>0.32555510901672996</v>
      </c>
      <c r="AL70" s="129">
        <v>-1.5957812698987571E-2</v>
      </c>
      <c r="AM70" s="129">
        <v>-3.4399963326041963E-2</v>
      </c>
      <c r="AN70" s="129">
        <v>-7.6338113712819192E-2</v>
      </c>
    </row>
    <row r="71" spans="1:40" ht="20.100000000000001" customHeight="1" x14ac:dyDescent="0.25">
      <c r="A71" s="1" t="s">
        <v>387</v>
      </c>
      <c r="B71" s="13">
        <v>18</v>
      </c>
      <c r="D71" s="20" t="s">
        <v>81</v>
      </c>
      <c r="E71" s="21">
        <f>6*(B72+1)</f>
        <v>36</v>
      </c>
      <c r="Y71" s="137" cm="1">
        <f t="array" ref="Y71:AD88">MMULT(Y51:AD68,_xlfn.ANCHORARRAY(AI68))</f>
        <v>0.70067561357673402</v>
      </c>
      <c r="Z71" s="129">
        <v>2.5451499859861408E-3</v>
      </c>
      <c r="AA71" s="129">
        <v>-0.15645355344966877</v>
      </c>
      <c r="AB71" s="129">
        <v>-0.15067813277517714</v>
      </c>
      <c r="AC71" s="129">
        <v>5.261554829024967E-2</v>
      </c>
      <c r="AD71" s="129">
        <v>-0.31990414892994895</v>
      </c>
      <c r="AI71" s="129">
        <v>0.54006067106509958</v>
      </c>
      <c r="AJ71" s="129">
        <v>-9.096846153437161E-3</v>
      </c>
      <c r="AK71" s="129">
        <v>-1.5957812698990194E-2</v>
      </c>
      <c r="AL71" s="129">
        <v>0.36807208955358106</v>
      </c>
      <c r="AM71" s="129">
        <v>-0.17179172957278277</v>
      </c>
      <c r="AN71" s="129">
        <v>8.7503717083634677E-2</v>
      </c>
    </row>
    <row r="72" spans="1:40" ht="20.100000000000001" customHeight="1" x14ac:dyDescent="0.25">
      <c r="A72" s="20" t="s">
        <v>388</v>
      </c>
      <c r="B72" s="21">
        <v>5</v>
      </c>
      <c r="D72" s="58"/>
      <c r="E72" s="58"/>
      <c r="Y72" s="137">
        <v>0.70161724311581741</v>
      </c>
      <c r="Z72" s="129">
        <v>1.080153805293528E-3</v>
      </c>
      <c r="AA72" s="129">
        <v>-0.2227028075010844</v>
      </c>
      <c r="AB72" s="129">
        <v>-1.769018492435713E-2</v>
      </c>
      <c r="AC72" s="129">
        <v>-0.14373577887159583</v>
      </c>
      <c r="AD72" s="129">
        <v>0.18355721707312628</v>
      </c>
      <c r="AI72" s="129">
        <v>-6.6606760275358487E-2</v>
      </c>
      <c r="AJ72" s="129">
        <v>-1.4880202619510341E-3</v>
      </c>
      <c r="AK72" s="129">
        <v>-3.4399963326040214E-2</v>
      </c>
      <c r="AL72" s="129">
        <v>-0.17179172957278269</v>
      </c>
      <c r="AM72" s="129">
        <v>0.49968786941386761</v>
      </c>
      <c r="AN72" s="129">
        <v>-0.20379142847160106</v>
      </c>
    </row>
    <row r="73" spans="1:40" ht="20.100000000000001" customHeight="1" x14ac:dyDescent="0.25">
      <c r="A73" s="20" t="s">
        <v>99</v>
      </c>
      <c r="B73" s="21">
        <f>B72+1</f>
        <v>6</v>
      </c>
      <c r="D73" s="59" t="s">
        <v>163</v>
      </c>
      <c r="G73" s="58"/>
      <c r="Y73" s="137">
        <v>0.25745148280147423</v>
      </c>
      <c r="Z73" s="129">
        <v>-2.9805108352117856E-3</v>
      </c>
      <c r="AA73" s="129">
        <v>0.11092338924476884</v>
      </c>
      <c r="AB73" s="129">
        <v>2.7393869904040052E-3</v>
      </c>
      <c r="AC73" s="129">
        <v>-0.17218366114983374</v>
      </c>
      <c r="AD73" s="129">
        <v>0.10286462454195555</v>
      </c>
      <c r="AI73" s="129">
        <v>-0.15327046234760489</v>
      </c>
      <c r="AJ73" s="129">
        <v>1.0886197045878977E-3</v>
      </c>
      <c r="AK73" s="129">
        <v>-7.6338113712819691E-2</v>
      </c>
      <c r="AL73" s="129">
        <v>8.7503717083634011E-2</v>
      </c>
      <c r="AM73" s="129">
        <v>-0.20379142847160064</v>
      </c>
      <c r="AN73" s="129">
        <v>0.50890446452601457</v>
      </c>
    </row>
    <row r="74" spans="1:40" ht="20.100000000000001" customHeight="1" x14ac:dyDescent="0.25">
      <c r="A74" s="20" t="s">
        <v>120</v>
      </c>
      <c r="B74" s="21">
        <f>B71-B73</f>
        <v>12</v>
      </c>
      <c r="D74" s="222" t="str" cm="1">
        <f t="array" ref="D74">_xlfn.IFS(B71&lt;E69,S67,AND(B71&gt;=E69,B71&lt;E70),S68,AND(B71&gt;=E70,B71&lt;E71),S69,B71&gt;=E71,S70)</f>
        <v>Atende às exigências para o grau I da NBR 14653-2:2011</v>
      </c>
      <c r="E74" s="222"/>
      <c r="G74" s="58"/>
      <c r="Y74" s="137">
        <v>0.10323939091478596</v>
      </c>
      <c r="Z74" s="129">
        <v>-4.2689494993127354E-4</v>
      </c>
      <c r="AA74" s="129">
        <v>0.10083452958336479</v>
      </c>
      <c r="AB74" s="129">
        <v>-4.274484377678188E-2</v>
      </c>
      <c r="AC74" s="129">
        <v>-0.17962376245958883</v>
      </c>
      <c r="AD74" s="129">
        <v>0.108307723064895</v>
      </c>
    </row>
    <row r="75" spans="1:40" ht="20.100000000000001" customHeight="1" x14ac:dyDescent="0.25">
      <c r="C75" s="58"/>
      <c r="D75" s="58"/>
      <c r="E75" s="58"/>
      <c r="F75" s="58"/>
      <c r="G75" s="58"/>
      <c r="H75" s="58"/>
      <c r="Y75" s="129">
        <v>-0.27115485421056773</v>
      </c>
      <c r="Z75" s="129">
        <v>2.8739354487679674E-3</v>
      </c>
      <c r="AA75" s="129">
        <v>-5.6280796093292382E-2</v>
      </c>
      <c r="AB75" s="129">
        <v>0.11224952885292376</v>
      </c>
      <c r="AC75" s="129">
        <v>-9.0480263979082431E-2</v>
      </c>
      <c r="AD75" s="129">
        <v>0.12851161546701745</v>
      </c>
    </row>
    <row r="76" spans="1:40" ht="20.100000000000001" customHeight="1" x14ac:dyDescent="0.25">
      <c r="A76" s="19" t="s">
        <v>1</v>
      </c>
      <c r="B76" s="19">
        <f>((C83)/(B71-B72-1))^(1/2)</f>
        <v>3440.37762446645</v>
      </c>
      <c r="C76" s="58"/>
      <c r="D76" s="58"/>
      <c r="E76" s="58"/>
      <c r="F76" s="58"/>
      <c r="G76" s="58"/>
      <c r="H76" s="58"/>
      <c r="Y76" s="129">
        <v>-0.28291411887932794</v>
      </c>
      <c r="Z76" s="129">
        <v>7.2629503890072463E-3</v>
      </c>
      <c r="AA76" s="129">
        <v>9.0592812967365821E-2</v>
      </c>
      <c r="AB76" s="129">
        <v>-8.0566086677136745E-2</v>
      </c>
      <c r="AC76" s="129">
        <v>-0.19970477272905657</v>
      </c>
      <c r="AD76" s="129">
        <v>-0.27499133471690945</v>
      </c>
      <c r="AI76" s="129" cm="1">
        <f t="array" ref="AI76:AI81">MMULT(AG51:AX56,AE51:AE68)</f>
        <v>32600000</v>
      </c>
    </row>
    <row r="77" spans="1:40" ht="20.100000000000001" customHeight="1" x14ac:dyDescent="0.25">
      <c r="C77" s="58"/>
      <c r="D77" s="58"/>
      <c r="E77" s="58"/>
      <c r="F77" s="58"/>
      <c r="G77" s="58"/>
      <c r="H77" s="58"/>
      <c r="Y77" s="129">
        <v>-0.30263397151128701</v>
      </c>
      <c r="Z77" s="129">
        <v>3.7030397357348177E-3</v>
      </c>
      <c r="AA77" s="129">
        <v>4.4239075002235548E-2</v>
      </c>
      <c r="AB77" s="129">
        <v>-0.31460188103737374</v>
      </c>
      <c r="AC77" s="129">
        <v>0.30369588407281761</v>
      </c>
      <c r="AD77" s="129">
        <v>-8.3508888656239511E-2</v>
      </c>
      <c r="AI77" s="129">
        <v>3596882000</v>
      </c>
    </row>
    <row r="78" spans="1:40" ht="20.100000000000001" customHeight="1" x14ac:dyDescent="0.25">
      <c r="C78" s="58"/>
      <c r="D78" s="58"/>
      <c r="E78" s="58"/>
      <c r="F78" s="58"/>
      <c r="G78" s="58"/>
      <c r="H78" s="58"/>
      <c r="Y78" s="129">
        <v>0.51993038847053474</v>
      </c>
      <c r="Z78" s="129">
        <v>-7.4808483951440269E-3</v>
      </c>
      <c r="AA78" s="129">
        <v>7.680562915525134E-2</v>
      </c>
      <c r="AB78" s="129">
        <v>0.28893986116305037</v>
      </c>
      <c r="AC78" s="129">
        <v>-0.35736757308017564</v>
      </c>
      <c r="AD78" s="129">
        <v>0.20016591896688107</v>
      </c>
      <c r="AI78" s="129">
        <v>94700000</v>
      </c>
    </row>
    <row r="79" spans="1:40" ht="20.100000000000001" customHeight="1" x14ac:dyDescent="0.25">
      <c r="A79" s="201" t="s">
        <v>13</v>
      </c>
      <c r="B79" s="201"/>
      <c r="C79" s="201"/>
      <c r="D79" s="201"/>
      <c r="E79" s="201"/>
      <c r="F79" s="201"/>
      <c r="G79" s="201"/>
      <c r="H79" s="201"/>
      <c r="I79" s="201"/>
      <c r="J79" s="15"/>
      <c r="Y79" s="129">
        <v>0.52738036798146748</v>
      </c>
      <c r="Z79" s="129">
        <v>1.2204741080834812E-3</v>
      </c>
      <c r="AA79" s="129">
        <v>-0.31543379410401196</v>
      </c>
      <c r="AB79" s="129">
        <v>-1.2443594165739938E-2</v>
      </c>
      <c r="AC79" s="129">
        <v>0.15291193546851772</v>
      </c>
      <c r="AD79" s="129">
        <v>9.0130519481505189E-2</v>
      </c>
      <c r="AI79" s="129">
        <v>64520000</v>
      </c>
    </row>
    <row r="80" spans="1:40" ht="20.100000000000001" customHeight="1" x14ac:dyDescent="0.25">
      <c r="Y80" s="129">
        <v>0.45332362819517624</v>
      </c>
      <c r="Z80" s="129">
        <v>-8.968868657095062E-3</v>
      </c>
      <c r="AA80" s="129">
        <v>4.2405665829211139E-2</v>
      </c>
      <c r="AB80" s="129">
        <v>0.1171481315902677</v>
      </c>
      <c r="AC80" s="129">
        <v>0.14232029633369198</v>
      </c>
      <c r="AD80" s="129">
        <v>-3.6255095047199593E-3</v>
      </c>
      <c r="AI80" s="129">
        <v>55050000</v>
      </c>
    </row>
    <row r="81" spans="1:42" ht="20.100000000000001" customHeight="1" x14ac:dyDescent="0.25">
      <c r="A81" s="19"/>
      <c r="B81" s="27" t="s">
        <v>120</v>
      </c>
      <c r="C81" s="27" t="s">
        <v>174</v>
      </c>
      <c r="D81" s="27" t="s">
        <v>175</v>
      </c>
      <c r="E81" s="27" t="s">
        <v>176</v>
      </c>
      <c r="F81" s="27" t="s">
        <v>12</v>
      </c>
      <c r="Y81" s="129">
        <v>0.39163879144050084</v>
      </c>
      <c r="Z81" s="129">
        <v>-7.9474223029828549E-3</v>
      </c>
      <c r="AA81" s="129">
        <v>3.837012196464952E-2</v>
      </c>
      <c r="AB81" s="129">
        <v>9.89544392833933E-2</v>
      </c>
      <c r="AC81" s="129">
        <v>0.13934425580978987</v>
      </c>
      <c r="AD81" s="129">
        <v>-1.4482700955442684E-3</v>
      </c>
      <c r="AI81" s="129">
        <v>27440000</v>
      </c>
    </row>
    <row r="82" spans="1:42" ht="20.100000000000001" customHeight="1" x14ac:dyDescent="0.25">
      <c r="A82" s="19" t="s">
        <v>2</v>
      </c>
      <c r="B82" s="18">
        <f>B72</f>
        <v>5</v>
      </c>
      <c r="C82" s="19">
        <f>D166</f>
        <v>200835743399.40909</v>
      </c>
      <c r="D82" s="19">
        <f>C82/B82</f>
        <v>40167148679.881821</v>
      </c>
      <c r="E82" s="19">
        <f>D82/D83</f>
        <v>3393.5853392109425</v>
      </c>
      <c r="F82" s="36">
        <f>_xlfn.F.DIST.RT(E82,B82,B83)</f>
        <v>1.82516972440223E-18</v>
      </c>
      <c r="J82" s="1" t="str">
        <f>IF(F82&gt;0.05,"Atenção: esse resultado não pode ser superior a 5% (cinco por cento)","Nível de significância admitido")</f>
        <v>Nível de significância admitido</v>
      </c>
      <c r="Y82" s="129">
        <v>0.11405702604446222</v>
      </c>
      <c r="Z82" s="129">
        <v>-3.350913709477937E-3</v>
      </c>
      <c r="AA82" s="129">
        <v>2.0210174574122122E-2</v>
      </c>
      <c r="AB82" s="129">
        <v>1.7082823902458619E-2</v>
      </c>
      <c r="AC82" s="129">
        <v>0.12595207345223075</v>
      </c>
      <c r="AD82" s="129">
        <v>8.3493072457465622E-3</v>
      </c>
    </row>
    <row r="83" spans="1:42" ht="20.100000000000001" customHeight="1" x14ac:dyDescent="0.25">
      <c r="A83" s="20" t="s">
        <v>3</v>
      </c>
      <c r="B83" s="21">
        <f>B71-B72-1</f>
        <v>12</v>
      </c>
      <c r="C83" s="20">
        <f>D189</f>
        <v>142034378.38715297</v>
      </c>
      <c r="D83" s="20">
        <f>C83/B83</f>
        <v>11836198.198929414</v>
      </c>
      <c r="E83" s="23"/>
      <c r="F83" s="23"/>
      <c r="G83" s="14"/>
      <c r="H83" s="14"/>
      <c r="I83" s="14"/>
      <c r="Y83" s="129">
        <v>0.58223850530260157</v>
      </c>
      <c r="Z83" s="129">
        <v>-9.8081003749934514E-3</v>
      </c>
      <c r="AA83" s="129">
        <v>6.58607404823017E-2</v>
      </c>
      <c r="AB83" s="129">
        <v>0.23124421945231405</v>
      </c>
      <c r="AC83" s="129">
        <v>0.14708922443880623</v>
      </c>
      <c r="AD83" s="129">
        <v>-0.40510451635314182</v>
      </c>
    </row>
    <row r="84" spans="1:42" ht="20.100000000000001" customHeight="1" x14ac:dyDescent="0.25">
      <c r="A84" s="20" t="s">
        <v>4</v>
      </c>
      <c r="B84" s="21">
        <f>B82+B83</f>
        <v>17</v>
      </c>
      <c r="C84" s="20">
        <f>D212</f>
        <v>200977777777.7778</v>
      </c>
      <c r="G84" s="12"/>
      <c r="H84" s="12"/>
      <c r="I84" s="11"/>
      <c r="Y84" s="129">
        <v>-0.19436715772891475</v>
      </c>
      <c r="Z84" s="129">
        <v>1.7563180610830852E-3</v>
      </c>
      <c r="AA84" s="129">
        <v>3.2455251314025824E-5</v>
      </c>
      <c r="AB84" s="129">
        <v>-7.3885637631913428E-2</v>
      </c>
      <c r="AC84" s="129">
        <v>0.11107187083272069</v>
      </c>
      <c r="AD84" s="129">
        <v>1.9235504291625349E-2</v>
      </c>
      <c r="AI84" s="129" cm="1">
        <f t="array" ref="AI84:AI89">MMULT(AI68:AN73,_xlfn.ANCHORARRAY(AI76))</f>
        <v>1214370.4477988463</v>
      </c>
    </row>
    <row r="85" spans="1:42" ht="20.100000000000001" customHeight="1" x14ac:dyDescent="0.25">
      <c r="Y85" s="129">
        <v>-0.37942166799294053</v>
      </c>
      <c r="Z85" s="129">
        <v>4.8206571234196997E-3</v>
      </c>
      <c r="AA85" s="129">
        <v>-1.2074176342370832E-2</v>
      </c>
      <c r="AB85" s="129">
        <v>-0.12846671455253661</v>
      </c>
      <c r="AC85" s="129">
        <v>0.1021437492610146</v>
      </c>
      <c r="AD85" s="129">
        <v>2.5767222519152533E-2</v>
      </c>
      <c r="AI85" s="129">
        <v>1492.8569014264685</v>
      </c>
    </row>
    <row r="86" spans="1:42" ht="20.100000000000001" customHeight="1" x14ac:dyDescent="0.25">
      <c r="A86" s="27"/>
      <c r="B86" s="220" t="s">
        <v>14</v>
      </c>
      <c r="C86" s="220"/>
      <c r="D86" s="27" t="s">
        <v>1</v>
      </c>
      <c r="E86" s="27" t="s">
        <v>11</v>
      </c>
      <c r="F86" s="27" t="s">
        <v>12</v>
      </c>
      <c r="Y86" s="129">
        <v>-1.0703267753259855</v>
      </c>
      <c r="Z86" s="129">
        <v>4.8457778993632036E-3</v>
      </c>
      <c r="AA86" s="129">
        <v>0.30540984494523588</v>
      </c>
      <c r="AB86" s="129">
        <v>-0.18081191186527296</v>
      </c>
      <c r="AC86" s="129">
        <v>6.1791704887168508E-2</v>
      </c>
      <c r="AD86" s="129">
        <v>-4.6216412375315152E-2</v>
      </c>
      <c r="AI86" s="129">
        <v>52692.241188443033</v>
      </c>
    </row>
    <row r="87" spans="1:42" ht="20.100000000000001" customHeight="1" x14ac:dyDescent="0.25">
      <c r="A87" s="14" t="s">
        <v>107</v>
      </c>
      <c r="B87" s="1" t="s">
        <v>5</v>
      </c>
      <c r="C87" s="1">
        <f t="shared" ref="C87:C92" si="19">AI84</f>
        <v>1214370.4477988463</v>
      </c>
      <c r="D87" s="1">
        <f>$B$76*(AI68^(1/2))</f>
        <v>7102.0926980958684</v>
      </c>
      <c r="E87" s="16">
        <f>C87/D87</f>
        <v>170.9876932646105</v>
      </c>
      <c r="F87" s="3">
        <f t="shared" ref="F87:F92" si="20">_xlfn.T.DIST.2T(ABS(E87),$B$71-$B$72-1)</f>
        <v>1.0760398088840553E-21</v>
      </c>
      <c r="J87" s="1" t="str">
        <f t="shared" ref="J87:J92" si="21">IF(F87&gt;0.3,"Atenção: esse resultado não pode ser superior a 30% (trinta por cento)","Nível de significância admitido")</f>
        <v>Nível de significância admitido</v>
      </c>
      <c r="Y87" s="129">
        <v>-0.36368210934258149</v>
      </c>
      <c r="Z87" s="129">
        <v>4.4061049799362711E-3</v>
      </c>
      <c r="AA87" s="129">
        <v>-6.2334111890134922E-2</v>
      </c>
      <c r="AB87" s="129">
        <v>8.4958990392612052E-2</v>
      </c>
      <c r="AC87" s="129">
        <v>-9.4944324764935473E-2</v>
      </c>
      <c r="AD87" s="129">
        <v>0.13177747458078104</v>
      </c>
      <c r="AI87" s="129">
        <v>66469.329850809183</v>
      </c>
    </row>
    <row r="88" spans="1:42" ht="20.100000000000001" customHeight="1" x14ac:dyDescent="0.25">
      <c r="A88" s="24" t="s">
        <v>404</v>
      </c>
      <c r="B88" s="20" t="str">
        <f>B10</f>
        <v>Área privativa</v>
      </c>
      <c r="C88" s="20">
        <f t="shared" si="19"/>
        <v>1492.8569014264685</v>
      </c>
      <c r="D88" s="20">
        <f>$B$76*(AJ69^(1/2))</f>
        <v>77.749731500648579</v>
      </c>
      <c r="E88" s="25">
        <f t="shared" ref="E88:E92" si="22">C88/D88</f>
        <v>19.200798158563611</v>
      </c>
      <c r="F88" s="22">
        <f t="shared" si="20"/>
        <v>2.2441598232702478E-10</v>
      </c>
      <c r="G88" s="125"/>
      <c r="H88" s="14"/>
      <c r="I88" s="14"/>
      <c r="J88" s="1" t="str">
        <f t="shared" si="21"/>
        <v>Nível de significância admitido</v>
      </c>
      <c r="Y88" s="129">
        <v>-0.4870517828519314</v>
      </c>
      <c r="Z88" s="129">
        <v>6.4489976881606844E-3</v>
      </c>
      <c r="AA88" s="129">
        <v>-7.040519961925816E-2</v>
      </c>
      <c r="AB88" s="129">
        <v>4.8571605778863255E-2</v>
      </c>
      <c r="AC88" s="129">
        <v>-0.10089640581273956</v>
      </c>
      <c r="AD88" s="129">
        <v>0.13613195339913253</v>
      </c>
      <c r="AI88" s="129">
        <v>50487.81413708441</v>
      </c>
    </row>
    <row r="89" spans="1:42" ht="20.100000000000001" customHeight="1" x14ac:dyDescent="0.25">
      <c r="A89" s="24" t="s">
        <v>405</v>
      </c>
      <c r="B89" s="20" t="str">
        <f>C10</f>
        <v>Total de quartos</v>
      </c>
      <c r="C89" s="20">
        <f t="shared" si="19"/>
        <v>52692.241188443033</v>
      </c>
      <c r="D89" s="20">
        <f>$B$76*(AK70^(1/2))</f>
        <v>1962.991287549715</v>
      </c>
      <c r="E89" s="25">
        <f t="shared" si="22"/>
        <v>26.8428298804197</v>
      </c>
      <c r="F89" s="22">
        <f t="shared" si="20"/>
        <v>4.3902735003659669E-12</v>
      </c>
      <c r="G89" s="3"/>
      <c r="H89" s="3"/>
      <c r="I89" s="11"/>
      <c r="J89" s="1" t="str">
        <f t="shared" si="21"/>
        <v>Nível de significância admitido</v>
      </c>
      <c r="AI89" s="129">
        <v>81160.374609874561</v>
      </c>
    </row>
    <row r="90" spans="1:42" ht="20.100000000000001" customHeight="1" x14ac:dyDescent="0.25">
      <c r="A90" s="24" t="s">
        <v>406</v>
      </c>
      <c r="B90" s="20" t="str">
        <f>D10</f>
        <v>Suítes</v>
      </c>
      <c r="C90" s="20">
        <f t="shared" si="19"/>
        <v>66469.329850809183</v>
      </c>
      <c r="D90" s="20">
        <f>$B$76*(AL71^(1/2))</f>
        <v>2087.240811082967</v>
      </c>
      <c r="E90" s="25">
        <f t="shared" si="22"/>
        <v>31.845549156506529</v>
      </c>
      <c r="F90" s="22">
        <f t="shared" si="20"/>
        <v>5.7989622622681146E-13</v>
      </c>
      <c r="G90" s="12"/>
      <c r="H90" s="12"/>
      <c r="I90" s="11"/>
      <c r="J90" s="1" t="str">
        <f t="shared" si="21"/>
        <v>Nível de significância admitido</v>
      </c>
      <c r="V90" s="129" t="s">
        <v>416</v>
      </c>
      <c r="W90" s="129" t="s">
        <v>417</v>
      </c>
      <c r="X90" s="129" t="s">
        <v>418</v>
      </c>
    </row>
    <row r="91" spans="1:42" ht="20.100000000000001" customHeight="1" x14ac:dyDescent="0.25">
      <c r="A91" s="24" t="s">
        <v>407</v>
      </c>
      <c r="B91" s="20" t="str">
        <f>E10</f>
        <v>Vagas na garagem</v>
      </c>
      <c r="C91" s="20">
        <f t="shared" si="19"/>
        <v>50487.81413708441</v>
      </c>
      <c r="D91" s="20">
        <f>$B$76*(AM72^(1/2))</f>
        <v>2431.9549050061137</v>
      </c>
      <c r="E91" s="25">
        <f t="shared" si="22"/>
        <v>20.76017693961208</v>
      </c>
      <c r="F91" s="22">
        <f t="shared" si="20"/>
        <v>9.0192208513212355E-11</v>
      </c>
      <c r="G91" s="12"/>
      <c r="H91" s="12"/>
      <c r="I91" s="11"/>
      <c r="J91" s="1" t="str">
        <f t="shared" si="21"/>
        <v>Nível de significância admitido</v>
      </c>
      <c r="N91" s="139"/>
      <c r="O91" s="139"/>
      <c r="P91" s="139"/>
      <c r="Q91" s="139"/>
      <c r="R91" s="139"/>
      <c r="S91" s="139"/>
      <c r="T91" s="139"/>
      <c r="U91" s="139"/>
      <c r="V91" s="139">
        <f>Y91</f>
        <v>0.52895002087516629</v>
      </c>
      <c r="W91" s="139">
        <f>($B$71-1)*(V91-(1/$B$71))</f>
        <v>8.0477059104333826</v>
      </c>
      <c r="X91" s="129">
        <f>((D170^2)/($B$73*$D$83))*(V91/((1-V91)^2))</f>
        <v>0.29398000975479044</v>
      </c>
      <c r="Y91" s="129" cm="1">
        <f t="array" ref="Y91:AP108">MMULT(_xlfn.ANCHORARRAY(Y71),AG51:AX56)</f>
        <v>0.52895002087516629</v>
      </c>
      <c r="Z91" s="129">
        <v>0.19632012201528665</v>
      </c>
      <c r="AA91" s="129">
        <v>2.9685968621673275E-2</v>
      </c>
      <c r="AB91" s="129">
        <v>4.2411718551603972E-2</v>
      </c>
      <c r="AC91" s="129">
        <v>-9.1797249339124309E-2</v>
      </c>
      <c r="AD91" s="129">
        <v>0.30071798421589069</v>
      </c>
      <c r="AE91" s="129">
        <v>0.12302391668770124</v>
      </c>
      <c r="AF91" s="129">
        <v>-9.8085814279628591E-2</v>
      </c>
      <c r="AG91" s="129">
        <v>0.15170568723606814</v>
      </c>
      <c r="AH91" s="129">
        <v>-4.5470265989378922E-2</v>
      </c>
      <c r="AI91" s="129">
        <v>-4.0379966017406621E-2</v>
      </c>
      <c r="AJ91" s="129">
        <v>-1.7473616143531323E-2</v>
      </c>
      <c r="AK91" s="129">
        <v>0.17033199490893924</v>
      </c>
      <c r="AL91" s="129">
        <v>7.9778837163300143E-3</v>
      </c>
      <c r="AM91" s="129">
        <v>2.3248783632246806E-2</v>
      </c>
      <c r="AN91" s="129">
        <v>-0.12302416987347731</v>
      </c>
      <c r="AO91" s="129">
        <v>-8.4161799381165803E-2</v>
      </c>
      <c r="AP91" s="129">
        <v>-7.3981199437221423E-2</v>
      </c>
    </row>
    <row r="92" spans="1:42" ht="20.100000000000001" customHeight="1" x14ac:dyDescent="0.25">
      <c r="A92" s="24" t="s">
        <v>408</v>
      </c>
      <c r="B92" s="20" t="str">
        <f>F10</f>
        <v>Piscina</v>
      </c>
      <c r="C92" s="20">
        <f t="shared" si="19"/>
        <v>81160.374609874561</v>
      </c>
      <c r="D92" s="20">
        <f>$B$76*(AN73^(1/2))</f>
        <v>2454.280771723144</v>
      </c>
      <c r="E92" s="25">
        <f t="shared" si="22"/>
        <v>33.068903747671904</v>
      </c>
      <c r="F92" s="22">
        <f t="shared" si="20"/>
        <v>3.7064107472664623E-13</v>
      </c>
      <c r="G92" s="12"/>
      <c r="H92" s="12"/>
      <c r="I92" s="11"/>
      <c r="J92" s="1" t="str">
        <f t="shared" si="21"/>
        <v>Nível de significância admitido</v>
      </c>
      <c r="V92" s="139">
        <f>Z92</f>
        <v>0.37447657006194585</v>
      </c>
      <c r="W92" s="139">
        <f t="shared" ref="W92:W108" si="23">($B$71-1)*(V92-(1/$B$71))</f>
        <v>5.4216572466086355</v>
      </c>
      <c r="X92" s="129">
        <f t="shared" ref="X92:X108" si="24">((D171^2)/($B$73*$D$83))*(V92/((1-V92)^2))</f>
        <v>7.314264738741705E-3</v>
      </c>
      <c r="Y92" s="129">
        <v>0.19632012201528726</v>
      </c>
      <c r="Z92" s="129">
        <v>0.37447657006194585</v>
      </c>
      <c r="AA92" s="129">
        <v>0.14745314733968734</v>
      </c>
      <c r="AB92" s="129">
        <v>0.15285391636615503</v>
      </c>
      <c r="AC92" s="129">
        <v>2.2344688884053721E-2</v>
      </c>
      <c r="AD92" s="129">
        <v>-1.0588102446054876E-2</v>
      </c>
      <c r="AE92" s="129">
        <v>2.0999829352788046E-2</v>
      </c>
      <c r="AF92" s="129">
        <v>0.13948434666297202</v>
      </c>
      <c r="AG92" s="129">
        <v>0.23573383617715699</v>
      </c>
      <c r="AH92" s="129">
        <v>-4.2514322086238121E-3</v>
      </c>
      <c r="AI92" s="129">
        <v>-2.0911245980367588E-3</v>
      </c>
      <c r="AJ92" s="129">
        <v>7.6302596496050368E-3</v>
      </c>
      <c r="AK92" s="129">
        <v>-0.18573201956923563</v>
      </c>
      <c r="AL92" s="129">
        <v>1.8431797702540303E-2</v>
      </c>
      <c r="AM92" s="129">
        <v>2.4912720534301463E-2</v>
      </c>
      <c r="AN92" s="129">
        <v>-0.19346947174560886</v>
      </c>
      <c r="AO92" s="129">
        <v>2.5585150299934245E-2</v>
      </c>
      <c r="AP92" s="129">
        <v>2.9905765521108463E-2</v>
      </c>
    </row>
    <row r="93" spans="1:42" ht="20.100000000000001" customHeight="1" x14ac:dyDescent="0.25">
      <c r="A93" s="3"/>
      <c r="B93" s="3"/>
      <c r="C93" s="3"/>
      <c r="D93" s="3"/>
      <c r="E93" s="3"/>
      <c r="F93" s="3"/>
      <c r="G93" s="2"/>
      <c r="H93" s="2"/>
      <c r="I93" s="11"/>
      <c r="J93" s="11"/>
      <c r="V93" s="139">
        <f>AA93</f>
        <v>0.27029857992530476</v>
      </c>
      <c r="W93" s="139">
        <f t="shared" si="23"/>
        <v>3.6506314142857366</v>
      </c>
      <c r="X93" s="129">
        <f t="shared" si="24"/>
        <v>4.6206464910593936E-2</v>
      </c>
      <c r="Y93" s="129">
        <v>2.968596862167433E-2</v>
      </c>
      <c r="Z93" s="129">
        <v>0.14745314733968884</v>
      </c>
      <c r="AA93" s="129">
        <v>0.27029857992530476</v>
      </c>
      <c r="AB93" s="129">
        <v>0.25539602574924586</v>
      </c>
      <c r="AC93" s="129">
        <v>-4.5431849004310243E-2</v>
      </c>
      <c r="AD93" s="129">
        <v>5.095290896528179E-2</v>
      </c>
      <c r="AE93" s="129">
        <v>5.0426745412082474E-2</v>
      </c>
      <c r="AF93" s="129">
        <v>0.24621336939880267</v>
      </c>
      <c r="AG93" s="129">
        <v>-8.4581854359188413E-2</v>
      </c>
      <c r="AH93" s="129">
        <v>7.4029708248968928E-2</v>
      </c>
      <c r="AI93" s="129">
        <v>6.8068686578545368E-2</v>
      </c>
      <c r="AJ93" s="129">
        <v>4.1244089061639344E-2</v>
      </c>
      <c r="AK93" s="129">
        <v>-8.0638877586958257E-2</v>
      </c>
      <c r="AL93" s="129">
        <v>1.1438980709521429E-2</v>
      </c>
      <c r="AM93" s="129">
        <v>-6.4440843017492255E-3</v>
      </c>
      <c r="AN93" s="129">
        <v>9.255726160217248E-2</v>
      </c>
      <c r="AO93" s="129">
        <v>-5.4373381509945584E-2</v>
      </c>
      <c r="AP93" s="129">
        <v>-6.6295424850792706E-2</v>
      </c>
    </row>
    <row r="94" spans="1:42" ht="20.100000000000001" customHeight="1" x14ac:dyDescent="0.25">
      <c r="A94" s="1" t="s">
        <v>89</v>
      </c>
      <c r="B94" s="188" t="str">
        <f>CONCATENATE("Valor previsto = ",TEXT(C87,"#.###,00"),"  +  [",TEXT(C88,"#.###,00")," · (",B88,")]  +  [",TEXT(C89,"#.###,00")," · (",B89,")]  + [",TEXT(C90,"#.###,00")," . (",B90,")] + [",TEXT(C91,"#.###,00")," .  (",B91,")]  +  [",TEXT(C92,"#.###,00")," . (",B92,")]")</f>
        <v>Valor previsto = 1.214.370,45  +  [1.492,86 · (Área privativa)]  +  [52.692,24 · (Total de quartos)]  + [66.469,33 . (Suítes)] + [50.487,81 .  (Vagas na garagem)]  +  [81.160,37 . (Piscina)]</v>
      </c>
      <c r="C94" s="188"/>
      <c r="D94" s="188"/>
      <c r="E94" s="188"/>
      <c r="F94" s="188"/>
      <c r="G94" s="188"/>
      <c r="H94" s="188"/>
      <c r="I94" s="188"/>
      <c r="J94" s="14"/>
      <c r="V94" s="139">
        <f>AB94</f>
        <v>0.25326155099958997</v>
      </c>
      <c r="W94" s="139">
        <f t="shared" si="23"/>
        <v>3.361001922548585</v>
      </c>
      <c r="X94" s="129">
        <f t="shared" si="24"/>
        <v>0.15492397704775127</v>
      </c>
      <c r="Y94" s="129">
        <v>4.2411718551605138E-2</v>
      </c>
      <c r="Z94" s="129">
        <v>0.15285391636615647</v>
      </c>
      <c r="AA94" s="129">
        <v>0.25539602574924636</v>
      </c>
      <c r="AB94" s="129">
        <v>0.25326155099958997</v>
      </c>
      <c r="AC94" s="129">
        <v>-3.1062171760469881E-2</v>
      </c>
      <c r="AD94" s="129">
        <v>8.7267660910318512E-2</v>
      </c>
      <c r="AE94" s="129">
        <v>6.8941944090757157E-2</v>
      </c>
      <c r="AF94" s="129">
        <v>0.20880912742308305</v>
      </c>
      <c r="AG94" s="129">
        <v>-7.8479483818770984E-2</v>
      </c>
      <c r="AH94" s="129">
        <v>2.918536496349422E-2</v>
      </c>
      <c r="AI94" s="129">
        <v>2.8331575063631598E-2</v>
      </c>
      <c r="AJ94" s="129">
        <v>2.4489520514250129E-2</v>
      </c>
      <c r="AK94" s="129">
        <v>-0.12967937946192498</v>
      </c>
      <c r="AL94" s="129">
        <v>2.0220571014937461E-2</v>
      </c>
      <c r="AM94" s="129">
        <v>1.7659201315349815E-2</v>
      </c>
      <c r="AN94" s="129">
        <v>0.11678615109898949</v>
      </c>
      <c r="AO94" s="129">
        <v>-3.2342856610263704E-2</v>
      </c>
      <c r="AP94" s="129">
        <v>-3.4050436409988782E-2</v>
      </c>
    </row>
    <row r="95" spans="1:42" ht="20.100000000000001" customHeight="1" x14ac:dyDescent="0.25">
      <c r="V95" s="139">
        <f>AC95</f>
        <v>0.23228371716085461</v>
      </c>
      <c r="W95" s="139">
        <f t="shared" si="23"/>
        <v>3.004378747290084</v>
      </c>
      <c r="X95" s="129">
        <f t="shared" si="24"/>
        <v>0.16951511625713056</v>
      </c>
      <c r="Y95" s="129">
        <v>-9.1797249339122242E-2</v>
      </c>
      <c r="Z95" s="129">
        <v>2.23446888840554E-2</v>
      </c>
      <c r="AA95" s="129">
        <v>-4.5431849004308855E-2</v>
      </c>
      <c r="AB95" s="129">
        <v>-3.1062171760468993E-2</v>
      </c>
      <c r="AC95" s="129">
        <v>0.23228371716085461</v>
      </c>
      <c r="AD95" s="129">
        <v>5.3263482332316175E-2</v>
      </c>
      <c r="AE95" s="129">
        <v>-8.9929145803103794E-2</v>
      </c>
      <c r="AF95" s="129">
        <v>9.2683098887526599E-2</v>
      </c>
      <c r="AG95" s="129">
        <v>0.10446659818202403</v>
      </c>
      <c r="AH95" s="129">
        <v>2.2028349084441678E-3</v>
      </c>
      <c r="AI95" s="129">
        <v>7.9507058059800906E-3</v>
      </c>
      <c r="AJ95" s="129">
        <v>3.3816124844891798E-2</v>
      </c>
      <c r="AK95" s="129">
        <v>3.8533767006804276E-2</v>
      </c>
      <c r="AL95" s="129">
        <v>6.2555479332571523E-2</v>
      </c>
      <c r="AM95" s="129">
        <v>7.9799092025179291E-2</v>
      </c>
      <c r="AN95" s="129">
        <v>3.5014037726958797E-2</v>
      </c>
      <c r="AO95" s="129">
        <v>0.24090552350715849</v>
      </c>
      <c r="AP95" s="129">
        <v>0.25240126530223039</v>
      </c>
    </row>
    <row r="96" spans="1:42" ht="20.100000000000001" customHeight="1" x14ac:dyDescent="0.25">
      <c r="A96" s="164" t="s">
        <v>403</v>
      </c>
      <c r="B96" s="164"/>
      <c r="C96" s="164"/>
      <c r="D96" s="164"/>
      <c r="E96" s="164"/>
      <c r="F96" s="164"/>
      <c r="G96" s="164"/>
      <c r="V96" s="139">
        <f>AD96</f>
        <v>0.53589617256534527</v>
      </c>
      <c r="W96" s="139">
        <f t="shared" si="23"/>
        <v>8.1657904891664241</v>
      </c>
      <c r="X96" s="129">
        <f t="shared" si="24"/>
        <v>0.21560341498708749</v>
      </c>
      <c r="Y96" s="129">
        <v>0.30071798421589163</v>
      </c>
      <c r="Z96" s="129">
        <v>-1.0588102446054126E-2</v>
      </c>
      <c r="AA96" s="129">
        <v>5.0952908965282817E-2</v>
      </c>
      <c r="AB96" s="129">
        <v>8.7267660910319012E-2</v>
      </c>
      <c r="AC96" s="129">
        <v>5.3263482332314871E-2</v>
      </c>
      <c r="AD96" s="129">
        <v>0.53589617256534527</v>
      </c>
      <c r="AE96" s="129">
        <v>-3.2544657539657795E-2</v>
      </c>
      <c r="AF96" s="129">
        <v>3.5753375789211339E-2</v>
      </c>
      <c r="AG96" s="129">
        <v>-0.13833700368309537</v>
      </c>
      <c r="AH96" s="129">
        <v>-0.16395139693984523</v>
      </c>
      <c r="AI96" s="129">
        <v>-0.14942549616183093</v>
      </c>
      <c r="AJ96" s="129">
        <v>-8.405894266076569E-2</v>
      </c>
      <c r="AK96" s="129">
        <v>0.16338584321875982</v>
      </c>
      <c r="AL96" s="129">
        <v>-1.1429438770693079E-2</v>
      </c>
      <c r="AM96" s="129">
        <v>3.2148263563350266E-2</v>
      </c>
      <c r="AN96" s="129">
        <v>0.15179287808674496</v>
      </c>
      <c r="AO96" s="129">
        <v>7.5052333499336765E-2</v>
      </c>
      <c r="AP96" s="129">
        <v>0.10410413505536581</v>
      </c>
    </row>
    <row r="97" spans="1:42" ht="20.100000000000001" customHeight="1" x14ac:dyDescent="0.25">
      <c r="A97" s="2"/>
      <c r="B97" s="2"/>
      <c r="C97" s="2"/>
      <c r="D97" s="2"/>
      <c r="E97" s="2"/>
      <c r="F97" s="2"/>
      <c r="V97" s="139">
        <f>AE97</f>
        <v>0.41337126525665818</v>
      </c>
      <c r="W97" s="139">
        <f t="shared" si="23"/>
        <v>6.0828670649187453</v>
      </c>
      <c r="X97" s="129">
        <f t="shared" si="24"/>
        <v>5.6708882619201199E-2</v>
      </c>
      <c r="Y97" s="129">
        <v>0.12302391668770082</v>
      </c>
      <c r="Z97" s="129">
        <v>2.0999829352787186E-2</v>
      </c>
      <c r="AA97" s="129">
        <v>5.0426745412083473E-2</v>
      </c>
      <c r="AB97" s="129">
        <v>6.8941944090757545E-2</v>
      </c>
      <c r="AC97" s="129">
        <v>-8.9929145803105515E-2</v>
      </c>
      <c r="AD97" s="129">
        <v>-3.2544657539658073E-2</v>
      </c>
      <c r="AE97" s="129">
        <v>0.41337126525665818</v>
      </c>
      <c r="AF97" s="129">
        <v>-0.2308477780036769</v>
      </c>
      <c r="AG97" s="129">
        <v>8.7857666838662252E-2</v>
      </c>
      <c r="AH97" s="129">
        <v>7.2848106069140717E-2</v>
      </c>
      <c r="AI97" s="129">
        <v>8.0254185540610312E-2</v>
      </c>
      <c r="AJ97" s="129">
        <v>0.11358154316222369</v>
      </c>
      <c r="AK97" s="129">
        <v>-9.0479259148046443E-2</v>
      </c>
      <c r="AL97" s="129">
        <v>0.15061194051957189</v>
      </c>
      <c r="AM97" s="129">
        <v>0.17283017893398078</v>
      </c>
      <c r="AN97" s="129">
        <v>0.23188141287915559</v>
      </c>
      <c r="AO97" s="129">
        <v>-7.8820026595901149E-2</v>
      </c>
      <c r="AP97" s="129">
        <v>-6.4007867652961847E-2</v>
      </c>
    </row>
    <row r="98" spans="1:42" ht="20.100000000000001" customHeight="1" x14ac:dyDescent="0.25">
      <c r="A98" s="27" t="s">
        <v>404</v>
      </c>
      <c r="B98" s="28" t="str">
        <f>B10</f>
        <v>Área privativa</v>
      </c>
      <c r="C98" s="19" t="s">
        <v>361</v>
      </c>
      <c r="D98" s="109">
        <f>C88</f>
        <v>1492.8569014264685</v>
      </c>
      <c r="E98" s="2"/>
      <c r="F98" s="2"/>
      <c r="V98" s="139">
        <f>AF98</f>
        <v>0.46782559500555632</v>
      </c>
      <c r="W98" s="139">
        <f t="shared" si="23"/>
        <v>7.0085906706500127</v>
      </c>
      <c r="X98" s="129">
        <f t="shared" si="24"/>
        <v>0.16179865054080717</v>
      </c>
      <c r="Y98" s="129">
        <v>-9.8085814279626371E-2</v>
      </c>
      <c r="Z98" s="129">
        <v>0.13948434666297482</v>
      </c>
      <c r="AA98" s="129">
        <v>0.24621336939880228</v>
      </c>
      <c r="AB98" s="129">
        <v>0.20880912742308216</v>
      </c>
      <c r="AC98" s="129">
        <v>9.2683098887525905E-2</v>
      </c>
      <c r="AD98" s="129">
        <v>3.5753375789210506E-2</v>
      </c>
      <c r="AE98" s="129">
        <v>-0.23084777800367778</v>
      </c>
      <c r="AF98" s="129">
        <v>0.46782559500555632</v>
      </c>
      <c r="AG98" s="129">
        <v>-8.6041181552174995E-2</v>
      </c>
      <c r="AH98" s="129">
        <v>0.11045802192538068</v>
      </c>
      <c r="AI98" s="129">
        <v>9.5496325135092763E-2</v>
      </c>
      <c r="AJ98" s="129">
        <v>2.8168689578796369E-2</v>
      </c>
      <c r="AK98" s="129">
        <v>6.2332438490414477E-2</v>
      </c>
      <c r="AL98" s="129">
        <v>-4.6639794372643817E-2</v>
      </c>
      <c r="AM98" s="129">
        <v>-9.1524884743508006E-2</v>
      </c>
      <c r="AN98" s="129">
        <v>-4.4642649168832704E-2</v>
      </c>
      <c r="AO98" s="129">
        <v>7.0240553702093922E-2</v>
      </c>
      <c r="AP98" s="129">
        <v>4.031716012151787E-2</v>
      </c>
    </row>
    <row r="99" spans="1:42" ht="20.100000000000001" customHeight="1" x14ac:dyDescent="0.25">
      <c r="A99" s="27" t="s">
        <v>405</v>
      </c>
      <c r="B99" s="28" t="str">
        <f>C10</f>
        <v>Total de quartos</v>
      </c>
      <c r="C99" s="19" t="s">
        <v>361</v>
      </c>
      <c r="D99" s="109">
        <f t="shared" ref="D99:D102" si="25">C89</f>
        <v>52692.241188443033</v>
      </c>
      <c r="E99" s="2"/>
      <c r="F99" s="2"/>
      <c r="V99" s="139">
        <f>AG99</f>
        <v>0.40183213374968729</v>
      </c>
      <c r="W99" s="139">
        <f t="shared" si="23"/>
        <v>5.8867018293002396</v>
      </c>
      <c r="X99" s="129">
        <f t="shared" si="24"/>
        <v>1.4457238398433455E-2</v>
      </c>
      <c r="Y99" s="129">
        <v>0.15170568723606864</v>
      </c>
      <c r="Z99" s="129">
        <v>0.23573383617715643</v>
      </c>
      <c r="AA99" s="129">
        <v>-8.4581854359189468E-2</v>
      </c>
      <c r="AB99" s="129">
        <v>-7.8479483818772067E-2</v>
      </c>
      <c r="AC99" s="129">
        <v>0.10446659818202236</v>
      </c>
      <c r="AD99" s="129">
        <v>-0.13833700368309537</v>
      </c>
      <c r="AE99" s="129">
        <v>8.7857666838663917E-2</v>
      </c>
      <c r="AF99" s="129">
        <v>-8.6041181552178048E-2</v>
      </c>
      <c r="AG99" s="129">
        <v>0.40183213374968729</v>
      </c>
      <c r="AH99" s="129">
        <v>6.6870753916339676E-2</v>
      </c>
      <c r="AI99" s="129">
        <v>6.9311702132506592E-2</v>
      </c>
      <c r="AJ99" s="129">
        <v>8.0295969105257936E-2</v>
      </c>
      <c r="AK99" s="129">
        <v>-1.3368683552977767E-2</v>
      </c>
      <c r="AL99" s="129">
        <v>9.2500710186092738E-2</v>
      </c>
      <c r="AM99" s="129">
        <v>9.9823554834593597E-2</v>
      </c>
      <c r="AN99" s="129">
        <v>-0.21072834283708441</v>
      </c>
      <c r="AO99" s="129">
        <v>0.10812802050627285</v>
      </c>
      <c r="AP99" s="129">
        <v>0.11300991693860679</v>
      </c>
    </row>
    <row r="100" spans="1:42" ht="20.100000000000001" customHeight="1" x14ac:dyDescent="0.25">
      <c r="A100" s="24" t="s">
        <v>406</v>
      </c>
      <c r="B100" s="28" t="str">
        <f>D10</f>
        <v>Suítes</v>
      </c>
      <c r="C100" s="19" t="s">
        <v>361</v>
      </c>
      <c r="D100" s="109">
        <f t="shared" si="25"/>
        <v>66469.329850809183</v>
      </c>
      <c r="E100" s="2"/>
      <c r="F100" s="2"/>
      <c r="V100" s="139">
        <f>AH100</f>
        <v>0.25277831825907315</v>
      </c>
      <c r="W100" s="139">
        <f t="shared" si="23"/>
        <v>3.3527869659597993</v>
      </c>
      <c r="X100" s="129">
        <f t="shared" si="24"/>
        <v>2.945775965243503E-2</v>
      </c>
      <c r="Y100" s="129">
        <v>-4.5470265989377701E-2</v>
      </c>
      <c r="Z100" s="129">
        <v>-4.2514322086222855E-3</v>
      </c>
      <c r="AA100" s="129">
        <v>7.4029708248969137E-2</v>
      </c>
      <c r="AB100" s="129">
        <v>2.9185364963493762E-2</v>
      </c>
      <c r="AC100" s="129">
        <v>2.2028349084432519E-3</v>
      </c>
      <c r="AD100" s="129">
        <v>-0.16395139693984567</v>
      </c>
      <c r="AE100" s="129">
        <v>7.2848106069140106E-2</v>
      </c>
      <c r="AF100" s="129">
        <v>0.11045802192538121</v>
      </c>
      <c r="AG100" s="129">
        <v>6.6870753916341091E-2</v>
      </c>
      <c r="AH100" s="129">
        <v>0.25277831825907315</v>
      </c>
      <c r="AI100" s="129">
        <v>0.23484058094488316</v>
      </c>
      <c r="AJ100" s="129">
        <v>0.15412076303102754</v>
      </c>
      <c r="AK100" s="129">
        <v>0.20942166292922137</v>
      </c>
      <c r="AL100" s="129">
        <v>6.4432076460076898E-2</v>
      </c>
      <c r="AM100" s="129">
        <v>1.0618864517506599E-2</v>
      </c>
      <c r="AN100" s="129">
        <v>1.7149055718337469E-2</v>
      </c>
      <c r="AO100" s="129">
        <v>-2.4703771062841773E-2</v>
      </c>
      <c r="AP100" s="129">
        <v>-6.0579245691222028E-2</v>
      </c>
    </row>
    <row r="101" spans="1:42" ht="20.100000000000001" customHeight="1" x14ac:dyDescent="0.25">
      <c r="A101" s="24" t="s">
        <v>407</v>
      </c>
      <c r="B101" s="28" t="str">
        <f>E10</f>
        <v>Vagas na garagem</v>
      </c>
      <c r="C101" s="19" t="s">
        <v>361</v>
      </c>
      <c r="D101" s="109">
        <f t="shared" si="25"/>
        <v>50487.81413708441</v>
      </c>
      <c r="E101" s="2"/>
      <c r="F101" s="2"/>
      <c r="V101" s="139">
        <f>AI101</f>
        <v>0.21894573633891748</v>
      </c>
      <c r="W101" s="139">
        <f t="shared" si="23"/>
        <v>2.7776330733171526</v>
      </c>
      <c r="X101" s="129">
        <f t="shared" si="24"/>
        <v>3.532835332744596E-3</v>
      </c>
      <c r="Y101" s="129">
        <v>-4.0379966017405289E-2</v>
      </c>
      <c r="Z101" s="129">
        <v>-2.0911245980353432E-3</v>
      </c>
      <c r="AA101" s="129">
        <v>6.8068686578545687E-2</v>
      </c>
      <c r="AB101" s="129">
        <v>2.8331575063631362E-2</v>
      </c>
      <c r="AC101" s="129">
        <v>7.9507058059792857E-3</v>
      </c>
      <c r="AD101" s="129">
        <v>-0.14942549616183104</v>
      </c>
      <c r="AE101" s="129">
        <v>8.0254185540609868E-2</v>
      </c>
      <c r="AF101" s="129">
        <v>9.5496325135093291E-2</v>
      </c>
      <c r="AG101" s="129">
        <v>6.9311702132507896E-2</v>
      </c>
      <c r="AH101" s="129">
        <v>0.23484058094488316</v>
      </c>
      <c r="AI101" s="129">
        <v>0.21894573633891748</v>
      </c>
      <c r="AJ101" s="129">
        <v>0.14741893561207178</v>
      </c>
      <c r="AK101" s="129">
        <v>0.18980546217923444</v>
      </c>
      <c r="AL101" s="129">
        <v>6.7944712582243133E-2</v>
      </c>
      <c r="AM101" s="129">
        <v>2.0260178764346048E-2</v>
      </c>
      <c r="AN101" s="129">
        <v>2.6840611517064072E-2</v>
      </c>
      <c r="AO101" s="129">
        <v>-1.5891561102969354E-2</v>
      </c>
      <c r="AP101" s="129">
        <v>-4.7681250314900725E-2</v>
      </c>
    </row>
    <row r="102" spans="1:42" ht="20.100000000000001" customHeight="1" x14ac:dyDescent="0.25">
      <c r="A102" s="24" t="s">
        <v>408</v>
      </c>
      <c r="B102" s="28" t="str">
        <f>F10</f>
        <v>Piscina</v>
      </c>
      <c r="C102" s="19" t="s">
        <v>361</v>
      </c>
      <c r="D102" s="109">
        <f t="shared" si="25"/>
        <v>81160.374609874561</v>
      </c>
      <c r="V102" s="139">
        <f>AJ102</f>
        <v>0.11726071222677051</v>
      </c>
      <c r="W102" s="139">
        <f t="shared" si="23"/>
        <v>1.0489876634106543</v>
      </c>
      <c r="X102" s="129">
        <f t="shared" si="24"/>
        <v>3.8667643667361383E-2</v>
      </c>
      <c r="Y102" s="129">
        <v>-1.7473616143530268E-2</v>
      </c>
      <c r="Z102" s="129">
        <v>7.6302596496060082E-3</v>
      </c>
      <c r="AA102" s="129">
        <v>4.1244089061639871E-2</v>
      </c>
      <c r="AB102" s="129">
        <v>2.4489520514250226E-2</v>
      </c>
      <c r="AC102" s="129">
        <v>3.3816124844890993E-2</v>
      </c>
      <c r="AD102" s="129">
        <v>-8.4058942660765551E-2</v>
      </c>
      <c r="AE102" s="129">
        <v>0.11358154316222369</v>
      </c>
      <c r="AF102" s="129">
        <v>2.8168689578797063E-2</v>
      </c>
      <c r="AG102" s="129">
        <v>8.0295969105258713E-2</v>
      </c>
      <c r="AH102" s="129">
        <v>0.15412076303102781</v>
      </c>
      <c r="AI102" s="129">
        <v>0.14741893561207195</v>
      </c>
      <c r="AJ102" s="129">
        <v>0.11726071222677051</v>
      </c>
      <c r="AK102" s="129">
        <v>0.10153255880429363</v>
      </c>
      <c r="AL102" s="129">
        <v>8.3751575131991135E-2</v>
      </c>
      <c r="AM102" s="129">
        <v>6.3646092875123544E-2</v>
      </c>
      <c r="AN102" s="129">
        <v>7.045261261133387E-2</v>
      </c>
      <c r="AO102" s="129">
        <v>2.3763383716457198E-2</v>
      </c>
      <c r="AP102" s="129">
        <v>1.0359728878545471E-2</v>
      </c>
    </row>
    <row r="103" spans="1:42" s="140" customFormat="1" ht="20.100000000000001" customHeight="1" x14ac:dyDescent="0.25">
      <c r="A103" s="1"/>
      <c r="B103" s="1"/>
      <c r="C103" s="1"/>
      <c r="D103" s="1"/>
      <c r="E103" s="1"/>
      <c r="F103" s="1"/>
      <c r="G103" s="2"/>
      <c r="H103" s="2"/>
      <c r="I103" s="2"/>
      <c r="J103" s="2"/>
      <c r="N103" s="129"/>
      <c r="O103" s="129"/>
      <c r="P103" s="129"/>
      <c r="Q103" s="129"/>
      <c r="R103" s="129"/>
      <c r="S103" s="129"/>
      <c r="T103" s="129"/>
      <c r="U103" s="129"/>
      <c r="V103" s="139">
        <f>AK103</f>
        <v>0.66628216187229661</v>
      </c>
      <c r="W103" s="139">
        <f t="shared" si="23"/>
        <v>10.382352307384597</v>
      </c>
      <c r="X103" s="129">
        <f t="shared" si="24"/>
        <v>1.9298170320554035E-2</v>
      </c>
      <c r="Y103" s="140">
        <v>0.1703319949089408</v>
      </c>
      <c r="Z103" s="140">
        <v>-0.18573201956923369</v>
      </c>
      <c r="AA103" s="140">
        <v>-8.0638877586958202E-2</v>
      </c>
      <c r="AB103" s="140">
        <v>-0.12967937946192543</v>
      </c>
      <c r="AC103" s="140">
        <v>3.8533767006803332E-2</v>
      </c>
      <c r="AD103" s="140">
        <v>0.1633858432187596</v>
      </c>
      <c r="AE103" s="140">
        <v>-9.047925914804722E-2</v>
      </c>
      <c r="AF103" s="140">
        <v>6.2332438490414699E-2</v>
      </c>
      <c r="AG103" s="140">
        <v>-1.336868355297588E-2</v>
      </c>
      <c r="AH103" s="140">
        <v>0.20942166292922093</v>
      </c>
      <c r="AI103" s="140">
        <v>0.18980546217923411</v>
      </c>
      <c r="AJ103" s="140">
        <v>0.10153255880429291</v>
      </c>
      <c r="AK103" s="140">
        <v>0.66628216187229661</v>
      </c>
      <c r="AL103" s="140">
        <v>3.4515550543584572E-3</v>
      </c>
      <c r="AM103" s="140">
        <v>-5.5397047195602123E-2</v>
      </c>
      <c r="AN103" s="140">
        <v>-2.8768708213274263E-2</v>
      </c>
      <c r="AO103" s="140">
        <v>9.1094658818231533E-3</v>
      </c>
      <c r="AP103" s="140">
        <v>-3.0122935618150715E-2</v>
      </c>
    </row>
    <row r="104" spans="1:42" s="140" customFormat="1" ht="20.100000000000001" customHeight="1" x14ac:dyDescent="0.25">
      <c r="A104" s="219" t="s">
        <v>90</v>
      </c>
      <c r="B104" s="219"/>
      <c r="C104" s="219"/>
      <c r="D104" s="219"/>
      <c r="E104" s="219"/>
      <c r="F104" s="219"/>
      <c r="G104" s="2"/>
      <c r="H104" s="2"/>
      <c r="I104" s="2"/>
      <c r="J104" s="2"/>
      <c r="N104" s="129"/>
      <c r="O104" s="129"/>
      <c r="P104" s="129"/>
      <c r="Q104" s="129"/>
      <c r="R104" s="129"/>
      <c r="S104" s="129"/>
      <c r="T104" s="129"/>
      <c r="U104" s="129"/>
      <c r="V104" s="139">
        <f>AL104</f>
        <v>0.101314755742822</v>
      </c>
      <c r="W104" s="139">
        <f t="shared" si="23"/>
        <v>0.77790640318352966</v>
      </c>
      <c r="X104" s="129">
        <f t="shared" si="24"/>
        <v>1.1294418832289766E-3</v>
      </c>
      <c r="Y104" s="140">
        <v>7.9778837163305832E-3</v>
      </c>
      <c r="Z104" s="140">
        <v>1.8431797702540484E-2</v>
      </c>
      <c r="AA104" s="140">
        <v>1.1438980709522178E-2</v>
      </c>
      <c r="AB104" s="140">
        <v>2.0220571014937599E-2</v>
      </c>
      <c r="AC104" s="140">
        <v>6.2555479332570274E-2</v>
      </c>
      <c r="AD104" s="140">
        <v>-1.1429438770693204E-2</v>
      </c>
      <c r="AE104" s="140">
        <v>0.15061194051957222</v>
      </c>
      <c r="AF104" s="140">
        <v>-4.6639794372643484E-2</v>
      </c>
      <c r="AG104" s="140">
        <v>9.2500710186092544E-2</v>
      </c>
      <c r="AH104" s="140">
        <v>6.4432076460077203E-2</v>
      </c>
      <c r="AI104" s="140">
        <v>6.7944712582243383E-2</v>
      </c>
      <c r="AJ104" s="140">
        <v>8.3751575131991163E-2</v>
      </c>
      <c r="AK104" s="140">
        <v>3.4515550543588458E-3</v>
      </c>
      <c r="AL104" s="140">
        <v>0.101314755742822</v>
      </c>
      <c r="AM104" s="140">
        <v>0.11185266410932049</v>
      </c>
      <c r="AN104" s="140">
        <v>0.11891039160496686</v>
      </c>
      <c r="AO104" s="140">
        <v>6.7824433515819516E-2</v>
      </c>
      <c r="AP104" s="140">
        <v>7.4849705760151874E-2</v>
      </c>
    </row>
    <row r="105" spans="1:42" s="140" customFormat="1" ht="20.100000000000001" customHeight="1" x14ac:dyDescent="0.25">
      <c r="A105" s="3"/>
      <c r="B105" s="3"/>
      <c r="C105" s="3"/>
      <c r="D105" s="3"/>
      <c r="E105" s="3"/>
      <c r="F105" s="3"/>
      <c r="G105" s="2"/>
      <c r="H105" s="2"/>
      <c r="I105" s="11"/>
      <c r="J105" s="11"/>
      <c r="N105" s="129"/>
      <c r="O105" s="129"/>
      <c r="P105" s="129"/>
      <c r="Q105" s="129"/>
      <c r="R105" s="129"/>
      <c r="S105" s="129"/>
      <c r="T105" s="129"/>
      <c r="U105" s="129"/>
      <c r="V105" s="139">
        <f>AM105</f>
        <v>0.14077660684983923</v>
      </c>
      <c r="W105" s="139">
        <f t="shared" si="23"/>
        <v>1.4487578720028225</v>
      </c>
      <c r="X105" s="129">
        <f t="shared" si="24"/>
        <v>9.1150877561177474E-3</v>
      </c>
      <c r="Y105" s="140">
        <v>2.3248783632247555E-2</v>
      </c>
      <c r="Z105" s="140">
        <v>2.491272053430163E-2</v>
      </c>
      <c r="AA105" s="140">
        <v>-6.444084301748032E-3</v>
      </c>
      <c r="AB105" s="140">
        <v>1.7659201315350467E-2</v>
      </c>
      <c r="AC105" s="140">
        <v>7.979909202517832E-2</v>
      </c>
      <c r="AD105" s="140">
        <v>3.2148263563350876E-2</v>
      </c>
      <c r="AE105" s="140">
        <v>0.17283017893398178</v>
      </c>
      <c r="AF105" s="140">
        <v>-9.152488474350734E-2</v>
      </c>
      <c r="AG105" s="140">
        <v>9.9823554834593292E-2</v>
      </c>
      <c r="AH105" s="140">
        <v>1.0618864517507265E-2</v>
      </c>
      <c r="AI105" s="140">
        <v>2.0260178764346659E-2</v>
      </c>
      <c r="AJ105" s="140">
        <v>6.3646092875123961E-2</v>
      </c>
      <c r="AK105" s="140">
        <v>-5.5397047195601345E-2</v>
      </c>
      <c r="AL105" s="140">
        <v>0.11185266410932099</v>
      </c>
      <c r="AM105" s="140">
        <v>0.14077660684983923</v>
      </c>
      <c r="AN105" s="140">
        <v>0.14798505900114717</v>
      </c>
      <c r="AO105" s="140">
        <v>9.4261063395437494E-2</v>
      </c>
      <c r="AP105" s="140">
        <v>0.11354369188911628</v>
      </c>
    </row>
    <row r="106" spans="1:42" s="140" customFormat="1" ht="20.100000000000001" customHeight="1" x14ac:dyDescent="0.25">
      <c r="A106" s="184" t="s">
        <v>141</v>
      </c>
      <c r="B106" s="184"/>
      <c r="C106" s="184"/>
      <c r="D106" s="184"/>
      <c r="E106" s="184"/>
      <c r="F106" s="184"/>
      <c r="G106" s="184"/>
      <c r="H106" s="184"/>
      <c r="I106" s="184"/>
      <c r="J106" s="29"/>
      <c r="N106" s="129"/>
      <c r="O106" s="129"/>
      <c r="P106" s="129"/>
      <c r="Q106" s="129"/>
      <c r="R106" s="129"/>
      <c r="S106" s="129"/>
      <c r="T106" s="129"/>
      <c r="U106" s="129"/>
      <c r="V106" s="139">
        <f>AN106</f>
        <v>0.47277801554383436</v>
      </c>
      <c r="W106" s="139">
        <f t="shared" si="23"/>
        <v>7.0927818198007397</v>
      </c>
      <c r="X106" s="129">
        <f t="shared" si="24"/>
        <v>0.2420117816804537</v>
      </c>
      <c r="Y106" s="140">
        <v>-0.12302416987347708</v>
      </c>
      <c r="Z106" s="140">
        <v>-0.19346947174560825</v>
      </c>
      <c r="AA106" s="140">
        <v>9.2557261602174812E-2</v>
      </c>
      <c r="AB106" s="140">
        <v>0.11678615109899093</v>
      </c>
      <c r="AC106" s="140">
        <v>3.5014037726957548E-2</v>
      </c>
      <c r="AD106" s="140">
        <v>0.15179287808674519</v>
      </c>
      <c r="AE106" s="140">
        <v>0.23188141287915459</v>
      </c>
      <c r="AF106" s="140">
        <v>-4.4642649168829263E-2</v>
      </c>
      <c r="AG106" s="140">
        <v>-0.21072834283708541</v>
      </c>
      <c r="AH106" s="140">
        <v>1.7149055718339246E-2</v>
      </c>
      <c r="AI106" s="140">
        <v>2.6840611517065627E-2</v>
      </c>
      <c r="AJ106" s="140">
        <v>7.0452612611334509E-2</v>
      </c>
      <c r="AK106" s="140">
        <v>-2.8768708213272043E-2</v>
      </c>
      <c r="AL106" s="140">
        <v>0.11891039160496653</v>
      </c>
      <c r="AM106" s="140">
        <v>0.14798505900114578</v>
      </c>
      <c r="AN106" s="140">
        <v>0.47277801554383436</v>
      </c>
      <c r="AO106" s="140">
        <v>4.9551371425047175E-2</v>
      </c>
      <c r="AP106" s="140">
        <v>6.8934483022500048E-2</v>
      </c>
    </row>
    <row r="107" spans="1:42" s="140" customFormat="1" ht="20.100000000000001" customHeight="1" x14ac:dyDescent="0.25">
      <c r="A107" s="184"/>
      <c r="B107" s="184"/>
      <c r="C107" s="184"/>
      <c r="D107" s="184"/>
      <c r="E107" s="184"/>
      <c r="F107" s="184"/>
      <c r="G107" s="184"/>
      <c r="H107" s="184"/>
      <c r="I107" s="184"/>
      <c r="J107" s="29"/>
      <c r="V107" s="139">
        <f>AO107</f>
        <v>0.25412383844696546</v>
      </c>
      <c r="W107" s="139">
        <f t="shared" si="23"/>
        <v>3.3756608091539682</v>
      </c>
      <c r="X107" s="129">
        <f t="shared" si="24"/>
        <v>1.8868503535749147E-7</v>
      </c>
      <c r="Y107" s="140">
        <v>-8.4161799381165289E-2</v>
      </c>
      <c r="Z107" s="140">
        <v>2.5585150299934425E-2</v>
      </c>
      <c r="AA107" s="140">
        <v>-5.4373381509945584E-2</v>
      </c>
      <c r="AB107" s="140">
        <v>-3.2342856610264203E-2</v>
      </c>
      <c r="AC107" s="140">
        <v>0.2409055235071566</v>
      </c>
      <c r="AD107" s="140">
        <v>7.5052333499336238E-2</v>
      </c>
      <c r="AE107" s="140">
        <v>-7.8820026595900705E-2</v>
      </c>
      <c r="AF107" s="140">
        <v>7.0240553702092895E-2</v>
      </c>
      <c r="AG107" s="140">
        <v>0.10812802050627268</v>
      </c>
      <c r="AH107" s="140">
        <v>-2.4703771062842578E-2</v>
      </c>
      <c r="AI107" s="140">
        <v>-1.5891561102970048E-2</v>
      </c>
      <c r="AJ107" s="140">
        <v>2.3763383716456393E-2</v>
      </c>
      <c r="AK107" s="140">
        <v>9.1094658818222096E-3</v>
      </c>
      <c r="AL107" s="140">
        <v>6.7824433515819155E-2</v>
      </c>
      <c r="AM107" s="140">
        <v>9.4261063395436745E-2</v>
      </c>
      <c r="AN107" s="140">
        <v>4.955137142504687E-2</v>
      </c>
      <c r="AO107" s="140">
        <v>0.25412383844696546</v>
      </c>
      <c r="AP107" s="140">
        <v>0.27174825836671052</v>
      </c>
    </row>
    <row r="108" spans="1:42" s="140" customFormat="1" ht="20.100000000000001" customHeight="1" x14ac:dyDescent="0.25">
      <c r="A108" s="184"/>
      <c r="B108" s="184"/>
      <c r="C108" s="184"/>
      <c r="D108" s="184"/>
      <c r="E108" s="184"/>
      <c r="F108" s="184"/>
      <c r="G108" s="184"/>
      <c r="H108" s="184"/>
      <c r="I108" s="184"/>
      <c r="J108" s="29"/>
      <c r="V108" s="139">
        <f>AP108</f>
        <v>0.29754424911935445</v>
      </c>
      <c r="W108" s="139">
        <f t="shared" si="23"/>
        <v>4.1138077905845813</v>
      </c>
      <c r="X108" s="129">
        <f t="shared" si="24"/>
        <v>0.13743075268151447</v>
      </c>
      <c r="Y108" s="140">
        <v>-7.3981199437219688E-2</v>
      </c>
      <c r="Z108" s="140">
        <v>2.9905765521109365E-2</v>
      </c>
      <c r="AA108" s="140">
        <v>-6.6295424850791485E-2</v>
      </c>
      <c r="AB108" s="140">
        <v>-3.4050436409988005E-2</v>
      </c>
      <c r="AC108" s="140">
        <v>0.25240126530222967</v>
      </c>
      <c r="AD108" s="140">
        <v>0.10410413505536661</v>
      </c>
      <c r="AE108" s="140">
        <v>-6.4007867652960071E-2</v>
      </c>
      <c r="AF108" s="140">
        <v>4.0317160121517953E-2</v>
      </c>
      <c r="AG108" s="140">
        <v>0.11300991693860751</v>
      </c>
      <c r="AH108" s="140">
        <v>-6.0579245691221612E-2</v>
      </c>
      <c r="AI108" s="140">
        <v>-4.7681250314900309E-2</v>
      </c>
      <c r="AJ108" s="140">
        <v>1.0359728878545887E-2</v>
      </c>
      <c r="AK108" s="140">
        <v>-3.0122935618150437E-2</v>
      </c>
      <c r="AL108" s="140">
        <v>7.4849705760152735E-2</v>
      </c>
      <c r="AM108" s="140">
        <v>0.11354369188911687</v>
      </c>
      <c r="AN108" s="140">
        <v>6.8934483022501408E-2</v>
      </c>
      <c r="AO108" s="140">
        <v>0.27174825836671174</v>
      </c>
      <c r="AP108" s="140">
        <v>0.29754424911935445</v>
      </c>
    </row>
    <row r="109" spans="1:42" s="140" customFormat="1" ht="20.100000000000001" customHeight="1" x14ac:dyDescent="0.25">
      <c r="A109" s="184"/>
      <c r="B109" s="184"/>
      <c r="C109" s="184"/>
      <c r="D109" s="184"/>
      <c r="E109" s="184"/>
      <c r="F109" s="184"/>
      <c r="G109" s="184"/>
      <c r="H109" s="184"/>
      <c r="I109" s="184"/>
      <c r="J109" s="29"/>
    </row>
    <row r="110" spans="1:42" s="140" customFormat="1" ht="20.100000000000001" customHeight="1" x14ac:dyDescent="0.25">
      <c r="A110" s="2"/>
      <c r="B110" s="2"/>
      <c r="C110" s="2"/>
      <c r="D110" s="2"/>
      <c r="E110" s="2"/>
      <c r="F110" s="2"/>
      <c r="G110" s="2"/>
      <c r="H110" s="2"/>
      <c r="I110" s="26"/>
      <c r="J110" s="26"/>
    </row>
    <row r="111" spans="1:42" s="140" customFormat="1" ht="20.100000000000001" customHeight="1" x14ac:dyDescent="0.25">
      <c r="A111" s="207" t="s">
        <v>48</v>
      </c>
      <c r="B111" s="229" t="s">
        <v>0</v>
      </c>
      <c r="C111" s="229" t="s">
        <v>32</v>
      </c>
      <c r="D111" s="225" t="s">
        <v>49</v>
      </c>
      <c r="E111" s="226"/>
      <c r="F111" s="227"/>
      <c r="G111" s="2"/>
      <c r="H111" s="2"/>
      <c r="I111" s="2"/>
      <c r="J111" s="2"/>
    </row>
    <row r="112" spans="1:42" s="140" customFormat="1" ht="20.100000000000001" customHeight="1" x14ac:dyDescent="0.25">
      <c r="A112" s="207"/>
      <c r="B112" s="230"/>
      <c r="C112" s="230"/>
      <c r="D112" s="30" t="s">
        <v>50</v>
      </c>
      <c r="E112" s="30" t="s">
        <v>51</v>
      </c>
      <c r="F112" s="30" t="s">
        <v>52</v>
      </c>
      <c r="G112" s="2"/>
      <c r="H112" s="2"/>
      <c r="I112" s="26"/>
      <c r="J112" s="26"/>
    </row>
    <row r="113" spans="1:9" ht="20.100000000000001" customHeight="1" x14ac:dyDescent="0.25">
      <c r="A113" s="207"/>
      <c r="B113" s="165">
        <v>1</v>
      </c>
      <c r="C113" s="192" t="s">
        <v>33</v>
      </c>
      <c r="D113" s="192" t="s">
        <v>34</v>
      </c>
      <c r="E113" s="192" t="s">
        <v>35</v>
      </c>
      <c r="F113" s="192" t="s">
        <v>36</v>
      </c>
      <c r="G113" s="2"/>
      <c r="H113" s="2"/>
    </row>
    <row r="114" spans="1:9" ht="20.100000000000001" customHeight="1" x14ac:dyDescent="0.25">
      <c r="A114" s="207"/>
      <c r="B114" s="167"/>
      <c r="C114" s="193"/>
      <c r="D114" s="193"/>
      <c r="E114" s="193"/>
      <c r="F114" s="193"/>
      <c r="G114" s="2"/>
      <c r="H114" s="2"/>
      <c r="I114" s="26"/>
    </row>
    <row r="115" spans="1:9" ht="20.100000000000001" customHeight="1" x14ac:dyDescent="0.25">
      <c r="A115" s="207"/>
      <c r="B115" s="165">
        <v>2</v>
      </c>
      <c r="C115" s="179" t="s">
        <v>37</v>
      </c>
      <c r="D115" s="179" t="s">
        <v>38</v>
      </c>
      <c r="E115" s="179" t="s">
        <v>39</v>
      </c>
      <c r="F115" s="179" t="s">
        <v>40</v>
      </c>
      <c r="I115" s="8"/>
    </row>
    <row r="116" spans="1:9" ht="20.100000000000001" customHeight="1" x14ac:dyDescent="0.25">
      <c r="A116" s="207"/>
      <c r="B116" s="166"/>
      <c r="C116" s="180"/>
      <c r="D116" s="180"/>
      <c r="E116" s="180"/>
      <c r="F116" s="180"/>
    </row>
    <row r="117" spans="1:9" ht="20.100000000000001" customHeight="1" x14ac:dyDescent="0.25">
      <c r="A117" s="207"/>
      <c r="B117" s="167"/>
      <c r="C117" s="181"/>
      <c r="D117" s="181"/>
      <c r="E117" s="181"/>
      <c r="F117" s="181"/>
    </row>
    <row r="118" spans="1:9" ht="20.100000000000001" customHeight="1" x14ac:dyDescent="0.25">
      <c r="A118" s="207"/>
      <c r="B118" s="165">
        <v>3</v>
      </c>
      <c r="C118" s="179" t="s">
        <v>41</v>
      </c>
      <c r="D118" s="179" t="s">
        <v>42</v>
      </c>
      <c r="E118" s="179" t="s">
        <v>43</v>
      </c>
      <c r="F118" s="179" t="s">
        <v>44</v>
      </c>
    </row>
    <row r="119" spans="1:9" ht="20.100000000000001" customHeight="1" x14ac:dyDescent="0.25">
      <c r="A119" s="207"/>
      <c r="B119" s="166"/>
      <c r="C119" s="180"/>
      <c r="D119" s="180"/>
      <c r="E119" s="180"/>
      <c r="F119" s="180"/>
    </row>
    <row r="120" spans="1:9" ht="20.100000000000001" customHeight="1" x14ac:dyDescent="0.25">
      <c r="A120" s="207"/>
      <c r="B120" s="166"/>
      <c r="C120" s="180"/>
      <c r="D120" s="180"/>
      <c r="E120" s="180"/>
      <c r="F120" s="180"/>
      <c r="I120" s="29"/>
    </row>
    <row r="121" spans="1:9" ht="20.100000000000001" customHeight="1" x14ac:dyDescent="0.25">
      <c r="A121" s="207"/>
      <c r="B121" s="166"/>
      <c r="C121" s="180"/>
      <c r="D121" s="180"/>
      <c r="E121" s="180"/>
      <c r="F121" s="180"/>
      <c r="G121" s="26"/>
      <c r="H121" s="26"/>
      <c r="I121" s="29"/>
    </row>
    <row r="122" spans="1:9" ht="20.100000000000001" customHeight="1" x14ac:dyDescent="0.25">
      <c r="A122" s="207"/>
      <c r="B122" s="167"/>
      <c r="C122" s="181"/>
      <c r="D122" s="181"/>
      <c r="E122" s="181"/>
      <c r="F122" s="181"/>
    </row>
    <row r="123" spans="1:9" ht="20.100000000000001" customHeight="1" x14ac:dyDescent="0.25">
      <c r="A123" s="207"/>
      <c r="B123" s="165">
        <v>4</v>
      </c>
      <c r="C123" s="165" t="s">
        <v>45</v>
      </c>
      <c r="D123" s="165" t="s">
        <v>46</v>
      </c>
      <c r="E123" s="165" t="s">
        <v>53</v>
      </c>
      <c r="F123" s="165" t="s">
        <v>389</v>
      </c>
    </row>
    <row r="124" spans="1:9" ht="20.100000000000001" customHeight="1" x14ac:dyDescent="0.25">
      <c r="A124" s="207"/>
      <c r="B124" s="166"/>
      <c r="C124" s="166"/>
      <c r="D124" s="166"/>
      <c r="E124" s="166"/>
      <c r="F124" s="166"/>
    </row>
    <row r="125" spans="1:9" ht="20.100000000000001" customHeight="1" x14ac:dyDescent="0.25">
      <c r="A125" s="207"/>
      <c r="B125" s="166"/>
      <c r="C125" s="166"/>
      <c r="D125" s="166"/>
      <c r="E125" s="166"/>
      <c r="F125" s="166"/>
    </row>
    <row r="126" spans="1:9" ht="20.100000000000001" customHeight="1" x14ac:dyDescent="0.25">
      <c r="A126" s="207"/>
      <c r="B126" s="166"/>
      <c r="C126" s="166"/>
      <c r="D126" s="166"/>
      <c r="E126" s="166"/>
      <c r="F126" s="166"/>
      <c r="G126" s="29"/>
      <c r="H126" s="29"/>
      <c r="I126" s="29"/>
    </row>
    <row r="127" spans="1:9" ht="20.100000000000001" customHeight="1" x14ac:dyDescent="0.25">
      <c r="A127" s="207"/>
      <c r="B127" s="166"/>
      <c r="C127" s="166"/>
      <c r="D127" s="166"/>
      <c r="E127" s="166"/>
      <c r="F127" s="166"/>
      <c r="G127" s="29"/>
      <c r="H127" s="29"/>
      <c r="I127" s="29"/>
    </row>
    <row r="128" spans="1:9" ht="20.100000000000001" customHeight="1" x14ac:dyDescent="0.25">
      <c r="A128" s="207"/>
      <c r="B128" s="166"/>
      <c r="C128" s="166"/>
      <c r="D128" s="166"/>
      <c r="E128" s="166"/>
      <c r="F128" s="166"/>
      <c r="G128" s="29"/>
      <c r="H128" s="29"/>
      <c r="I128" s="29"/>
    </row>
    <row r="129" spans="1:32" ht="20.100000000000001" customHeight="1" x14ac:dyDescent="0.25">
      <c r="A129" s="207"/>
      <c r="B129" s="166"/>
      <c r="C129" s="166"/>
      <c r="D129" s="166"/>
      <c r="E129" s="166"/>
      <c r="F129" s="166"/>
      <c r="G129" s="29"/>
      <c r="H129" s="29"/>
      <c r="I129" s="29"/>
      <c r="J129" s="29"/>
      <c r="Y129" s="129" t="s">
        <v>99</v>
      </c>
      <c r="Z129" s="137">
        <v>6</v>
      </c>
    </row>
    <row r="130" spans="1:32" ht="20.100000000000001" customHeight="1" x14ac:dyDescent="0.25">
      <c r="A130" s="207"/>
      <c r="B130" s="166"/>
      <c r="C130" s="166"/>
      <c r="D130" s="166"/>
      <c r="E130" s="166"/>
      <c r="F130" s="166"/>
      <c r="G130" s="29"/>
      <c r="H130" s="29"/>
      <c r="I130" s="29"/>
      <c r="J130" s="29"/>
      <c r="Y130" s="129" t="s">
        <v>4</v>
      </c>
    </row>
    <row r="131" spans="1:32" ht="20.100000000000001" customHeight="1" x14ac:dyDescent="0.25">
      <c r="A131" s="207"/>
      <c r="B131" s="166"/>
      <c r="C131" s="166"/>
      <c r="D131" s="166"/>
      <c r="E131" s="166"/>
      <c r="F131" s="166"/>
      <c r="G131" s="29"/>
      <c r="H131" s="29"/>
      <c r="I131" s="29"/>
      <c r="J131" s="29"/>
      <c r="K131" s="141"/>
    </row>
    <row r="132" spans="1:32" ht="20.100000000000001" customHeight="1" x14ac:dyDescent="0.25">
      <c r="A132" s="207"/>
      <c r="B132" s="166"/>
      <c r="C132" s="166"/>
      <c r="D132" s="166"/>
      <c r="E132" s="166"/>
      <c r="F132" s="166"/>
      <c r="G132" s="29"/>
      <c r="H132" s="29"/>
      <c r="I132" s="29"/>
      <c r="J132" s="29"/>
      <c r="Z132" s="142"/>
    </row>
    <row r="133" spans="1:32" ht="20.100000000000001" customHeight="1" x14ac:dyDescent="0.25">
      <c r="A133" s="207"/>
      <c r="B133" s="167"/>
      <c r="C133" s="167"/>
      <c r="D133" s="167"/>
      <c r="E133" s="167"/>
      <c r="F133" s="167"/>
      <c r="G133" s="29"/>
      <c r="H133" s="29"/>
      <c r="I133" s="29"/>
      <c r="J133" s="29"/>
      <c r="Y133" s="136">
        <v>1</v>
      </c>
      <c r="Z133" s="129">
        <f t="shared" ref="Z133:Z150" si="26">E147</f>
        <v>0</v>
      </c>
      <c r="AA133" s="129">
        <f t="shared" ref="AA133:AA150" si="27">$D$83</f>
        <v>11836198.198929414</v>
      </c>
      <c r="AB133" s="129">
        <f>AA133*$Z$129</f>
        <v>71017189.193576485</v>
      </c>
      <c r="AC133" s="129">
        <f>Z133/AB133</f>
        <v>0</v>
      </c>
      <c r="AD133" s="129">
        <f t="shared" ref="AD133:AD150" si="28">V91</f>
        <v>0.52895002087516629</v>
      </c>
      <c r="AE133" s="143">
        <f>AD133/((1-AD133)^2)</f>
        <v>2.3838595300860024</v>
      </c>
      <c r="AF133" s="144">
        <f>AC133*AE133</f>
        <v>0</v>
      </c>
    </row>
    <row r="134" spans="1:32" ht="20.100000000000001" customHeight="1" x14ac:dyDescent="0.25">
      <c r="A134" s="207"/>
      <c r="B134" s="165">
        <v>5</v>
      </c>
      <c r="C134" s="165" t="s">
        <v>54</v>
      </c>
      <c r="D134" s="169">
        <v>0.1</v>
      </c>
      <c r="E134" s="169">
        <v>0.2</v>
      </c>
      <c r="F134" s="169">
        <v>0.3</v>
      </c>
      <c r="G134" s="29"/>
      <c r="H134" s="29"/>
      <c r="I134" s="29"/>
      <c r="J134" s="29"/>
      <c r="Y134" s="136">
        <v>2</v>
      </c>
      <c r="Z134" s="129">
        <f t="shared" si="26"/>
        <v>0</v>
      </c>
      <c r="AA134" s="129">
        <f t="shared" si="27"/>
        <v>11836198.198929414</v>
      </c>
      <c r="AB134" s="129">
        <f t="shared" ref="AB134:AB150" si="29">AA134*$Z$129</f>
        <v>71017189.193576485</v>
      </c>
      <c r="AC134" s="129">
        <f t="shared" ref="AC134:AC150" si="30">Z134/AB134</f>
        <v>0</v>
      </c>
      <c r="AD134" s="129">
        <f t="shared" si="28"/>
        <v>0.37447657006194585</v>
      </c>
      <c r="AE134" s="129">
        <f t="shared" ref="AE134:AE150" si="31">AD134/((1-AD134)^2)</f>
        <v>0.9570563019460111</v>
      </c>
      <c r="AF134" s="144">
        <f t="shared" ref="AF134:AF150" si="32">AC134*AE134</f>
        <v>0</v>
      </c>
    </row>
    <row r="135" spans="1:32" ht="20.100000000000001" customHeight="1" x14ac:dyDescent="0.25">
      <c r="A135" s="207"/>
      <c r="B135" s="166"/>
      <c r="C135" s="166"/>
      <c r="D135" s="170"/>
      <c r="E135" s="170"/>
      <c r="F135" s="170"/>
      <c r="G135" s="29"/>
      <c r="H135" s="29"/>
      <c r="I135" s="29"/>
      <c r="J135" s="29"/>
      <c r="Y135" s="136">
        <v>3</v>
      </c>
      <c r="Z135" s="129">
        <f t="shared" si="26"/>
        <v>0</v>
      </c>
      <c r="AA135" s="129">
        <f t="shared" si="27"/>
        <v>11836198.198929414</v>
      </c>
      <c r="AB135" s="129">
        <f t="shared" si="29"/>
        <v>71017189.193576485</v>
      </c>
      <c r="AC135" s="129">
        <f t="shared" si="30"/>
        <v>0</v>
      </c>
      <c r="AD135" s="129">
        <f t="shared" si="28"/>
        <v>0.27029857992530476</v>
      </c>
      <c r="AE135" s="129">
        <f t="shared" si="31"/>
        <v>0.50763713125219823</v>
      </c>
      <c r="AF135" s="144">
        <f t="shared" si="32"/>
        <v>0</v>
      </c>
    </row>
    <row r="136" spans="1:32" ht="20.100000000000001" customHeight="1" x14ac:dyDescent="0.25">
      <c r="A136" s="207"/>
      <c r="B136" s="166"/>
      <c r="C136" s="166"/>
      <c r="D136" s="170"/>
      <c r="E136" s="170"/>
      <c r="F136" s="170"/>
      <c r="G136" s="29"/>
      <c r="H136" s="29"/>
      <c r="I136" s="29"/>
      <c r="J136" s="29"/>
      <c r="Y136" s="136">
        <v>4</v>
      </c>
      <c r="Z136" s="129">
        <f t="shared" si="26"/>
        <v>0</v>
      </c>
      <c r="AA136" s="129">
        <f t="shared" si="27"/>
        <v>11836198.198929414</v>
      </c>
      <c r="AB136" s="129">
        <f t="shared" si="29"/>
        <v>71017189.193576485</v>
      </c>
      <c r="AC136" s="129">
        <f t="shared" si="30"/>
        <v>0</v>
      </c>
      <c r="AD136" s="129">
        <f t="shared" si="28"/>
        <v>0.25326155099958997</v>
      </c>
      <c r="AE136" s="129">
        <f t="shared" si="31"/>
        <v>0.45418442311822849</v>
      </c>
      <c r="AF136" s="144">
        <f t="shared" si="32"/>
        <v>0</v>
      </c>
    </row>
    <row r="137" spans="1:32" ht="20.100000000000001" customHeight="1" x14ac:dyDescent="0.25">
      <c r="A137" s="207"/>
      <c r="B137" s="167"/>
      <c r="C137" s="167"/>
      <c r="D137" s="171"/>
      <c r="E137" s="171"/>
      <c r="F137" s="171"/>
      <c r="G137" s="29"/>
      <c r="H137" s="29"/>
      <c r="I137" s="29"/>
      <c r="J137" s="29"/>
      <c r="Y137" s="136">
        <v>5</v>
      </c>
      <c r="Z137" s="129">
        <f t="shared" si="26"/>
        <v>0</v>
      </c>
      <c r="AA137" s="129">
        <f t="shared" si="27"/>
        <v>11836198.198929414</v>
      </c>
      <c r="AB137" s="129">
        <f t="shared" si="29"/>
        <v>71017189.193576485</v>
      </c>
      <c r="AC137" s="129">
        <f t="shared" si="30"/>
        <v>0</v>
      </c>
      <c r="AD137" s="129">
        <f t="shared" si="28"/>
        <v>0.23228371716085461</v>
      </c>
      <c r="AE137" s="129">
        <f t="shared" si="31"/>
        <v>0.39410982663369171</v>
      </c>
      <c r="AF137" s="144">
        <f t="shared" si="32"/>
        <v>0</v>
      </c>
    </row>
    <row r="138" spans="1:32" ht="20.100000000000001" customHeight="1" x14ac:dyDescent="0.25">
      <c r="A138" s="207"/>
      <c r="B138" s="168">
        <v>6</v>
      </c>
      <c r="C138" s="168" t="s">
        <v>47</v>
      </c>
      <c r="D138" s="172">
        <v>0.01</v>
      </c>
      <c r="E138" s="172">
        <v>0.02</v>
      </c>
      <c r="F138" s="172">
        <v>0.05</v>
      </c>
      <c r="G138" s="29"/>
      <c r="H138" s="29"/>
      <c r="I138" s="29"/>
      <c r="J138" s="29"/>
      <c r="Y138" s="136">
        <v>6</v>
      </c>
      <c r="Z138" s="129">
        <f t="shared" si="26"/>
        <v>0</v>
      </c>
      <c r="AA138" s="129">
        <f t="shared" si="27"/>
        <v>11836198.198929414</v>
      </c>
      <c r="AB138" s="129">
        <f t="shared" si="29"/>
        <v>71017189.193576485</v>
      </c>
      <c r="AC138" s="129">
        <f t="shared" si="30"/>
        <v>0</v>
      </c>
      <c r="AD138" s="129">
        <f t="shared" si="28"/>
        <v>0.53589617256534527</v>
      </c>
      <c r="AE138" s="129">
        <f t="shared" si="31"/>
        <v>2.4879998807677306</v>
      </c>
      <c r="AF138" s="144">
        <f t="shared" si="32"/>
        <v>0</v>
      </c>
    </row>
    <row r="139" spans="1:32" ht="20.100000000000001" customHeight="1" x14ac:dyDescent="0.25">
      <c r="A139" s="207"/>
      <c r="B139" s="168"/>
      <c r="C139" s="168"/>
      <c r="D139" s="172"/>
      <c r="E139" s="172"/>
      <c r="F139" s="172"/>
      <c r="G139" s="29"/>
      <c r="H139" s="29"/>
      <c r="I139" s="29"/>
      <c r="J139" s="29"/>
      <c r="Y139" s="136">
        <v>7</v>
      </c>
      <c r="Z139" s="129">
        <f t="shared" si="26"/>
        <v>0</v>
      </c>
      <c r="AA139" s="129">
        <f t="shared" si="27"/>
        <v>11836198.198929414</v>
      </c>
      <c r="AB139" s="129">
        <f t="shared" si="29"/>
        <v>71017189.193576485</v>
      </c>
      <c r="AC139" s="129">
        <f t="shared" si="30"/>
        <v>0</v>
      </c>
      <c r="AD139" s="129">
        <f t="shared" si="28"/>
        <v>0.41337126525665818</v>
      </c>
      <c r="AE139" s="129">
        <f t="shared" si="31"/>
        <v>1.2011952879239742</v>
      </c>
      <c r="AF139" s="144">
        <f t="shared" si="32"/>
        <v>0</v>
      </c>
    </row>
    <row r="140" spans="1:32" ht="20.100000000000001" customHeight="1" x14ac:dyDescent="0.25">
      <c r="A140" s="207"/>
      <c r="B140" s="168"/>
      <c r="C140" s="168"/>
      <c r="D140" s="172"/>
      <c r="E140" s="172"/>
      <c r="F140" s="172"/>
      <c r="G140" s="29"/>
      <c r="H140" s="29"/>
      <c r="I140" s="31"/>
      <c r="J140" s="31"/>
      <c r="Y140" s="136">
        <v>8</v>
      </c>
      <c r="Z140" s="129">
        <f t="shared" si="26"/>
        <v>0</v>
      </c>
      <c r="AA140" s="129">
        <f t="shared" si="27"/>
        <v>11836198.198929414</v>
      </c>
      <c r="AB140" s="129">
        <f t="shared" si="29"/>
        <v>71017189.193576485</v>
      </c>
      <c r="AC140" s="129">
        <f t="shared" si="30"/>
        <v>0</v>
      </c>
      <c r="AD140" s="129">
        <f t="shared" si="28"/>
        <v>0.46782559500555632</v>
      </c>
      <c r="AE140" s="129">
        <f t="shared" si="31"/>
        <v>1.6518705559913389</v>
      </c>
      <c r="AF140" s="144">
        <f t="shared" si="32"/>
        <v>0</v>
      </c>
    </row>
    <row r="141" spans="1:32" ht="20.100000000000001" customHeight="1" x14ac:dyDescent="0.25">
      <c r="A141" s="207"/>
      <c r="B141" s="168"/>
      <c r="C141" s="168"/>
      <c r="D141" s="172"/>
      <c r="E141" s="172"/>
      <c r="F141" s="172"/>
      <c r="G141" s="29"/>
      <c r="H141" s="29"/>
      <c r="I141" s="31"/>
      <c r="J141" s="31"/>
      <c r="Y141" s="136">
        <v>9</v>
      </c>
      <c r="Z141" s="129">
        <f t="shared" si="26"/>
        <v>0</v>
      </c>
      <c r="AA141" s="129">
        <f t="shared" si="27"/>
        <v>11836198.198929414</v>
      </c>
      <c r="AB141" s="129">
        <f t="shared" si="29"/>
        <v>71017189.193576485</v>
      </c>
      <c r="AC141" s="129">
        <f t="shared" si="30"/>
        <v>0</v>
      </c>
      <c r="AD141" s="129">
        <f t="shared" si="28"/>
        <v>0.40183213374968729</v>
      </c>
      <c r="AE141" s="129">
        <f t="shared" si="31"/>
        <v>1.1230484834218022</v>
      </c>
      <c r="AF141" s="144">
        <f t="shared" si="32"/>
        <v>0</v>
      </c>
    </row>
    <row r="142" spans="1:32" ht="20.100000000000001" customHeight="1" x14ac:dyDescent="0.25">
      <c r="G142" s="29"/>
      <c r="H142" s="29"/>
      <c r="I142" s="31"/>
      <c r="J142" s="31"/>
      <c r="Y142" s="136">
        <v>10</v>
      </c>
      <c r="Z142" s="129">
        <f t="shared" si="26"/>
        <v>0</v>
      </c>
      <c r="AA142" s="129">
        <f t="shared" si="27"/>
        <v>11836198.198929414</v>
      </c>
      <c r="AB142" s="129">
        <f t="shared" si="29"/>
        <v>71017189.193576485</v>
      </c>
      <c r="AC142" s="129">
        <f t="shared" si="30"/>
        <v>0</v>
      </c>
      <c r="AD142" s="129">
        <f t="shared" si="28"/>
        <v>0.25277831825907315</v>
      </c>
      <c r="AE142" s="129">
        <f t="shared" si="31"/>
        <v>0.45273168472658498</v>
      </c>
      <c r="AF142" s="144">
        <f t="shared" si="32"/>
        <v>0</v>
      </c>
    </row>
    <row r="143" spans="1:32" ht="20.100000000000001" customHeight="1" x14ac:dyDescent="0.25">
      <c r="G143" s="29"/>
      <c r="H143" s="29"/>
      <c r="I143" s="31"/>
      <c r="J143" s="31"/>
      <c r="Y143" s="136">
        <v>11</v>
      </c>
      <c r="Z143" s="129">
        <f t="shared" si="26"/>
        <v>0</v>
      </c>
      <c r="AA143" s="129">
        <f t="shared" si="27"/>
        <v>11836198.198929414</v>
      </c>
      <c r="AB143" s="129">
        <f t="shared" si="29"/>
        <v>71017189.193576485</v>
      </c>
      <c r="AC143" s="129">
        <f t="shared" si="30"/>
        <v>0</v>
      </c>
      <c r="AD143" s="129">
        <f t="shared" si="28"/>
        <v>0.21894573633891748</v>
      </c>
      <c r="AE143" s="129">
        <f t="shared" si="31"/>
        <v>0.35890051156169239</v>
      </c>
      <c r="AF143" s="144">
        <f t="shared" si="32"/>
        <v>0</v>
      </c>
    </row>
    <row r="144" spans="1:32" ht="20.100000000000001" customHeight="1" x14ac:dyDescent="0.25">
      <c r="A144" s="177" t="s">
        <v>10</v>
      </c>
      <c r="B144" s="177"/>
      <c r="C144" s="177"/>
      <c r="D144" s="177"/>
      <c r="E144" s="177"/>
      <c r="F144" s="177"/>
      <c r="G144" s="177"/>
      <c r="H144" s="177"/>
      <c r="I144" s="177"/>
      <c r="J144" s="31"/>
      <c r="Y144" s="136">
        <v>12</v>
      </c>
      <c r="Z144" s="129">
        <f t="shared" si="26"/>
        <v>0</v>
      </c>
      <c r="AA144" s="129">
        <f t="shared" si="27"/>
        <v>11836198.198929414</v>
      </c>
      <c r="AB144" s="129">
        <f t="shared" si="29"/>
        <v>71017189.193576485</v>
      </c>
      <c r="AC144" s="129">
        <f t="shared" si="30"/>
        <v>0</v>
      </c>
      <c r="AD144" s="129">
        <f t="shared" si="28"/>
        <v>0.11726071222677051</v>
      </c>
      <c r="AE144" s="129">
        <f t="shared" si="31"/>
        <v>0.15048306065225664</v>
      </c>
      <c r="AF144" s="144">
        <f t="shared" si="32"/>
        <v>0</v>
      </c>
    </row>
    <row r="145" spans="1:32" ht="20.100000000000001" customHeight="1" x14ac:dyDescent="0.25">
      <c r="G145" s="29"/>
      <c r="H145" s="29"/>
      <c r="I145" s="31"/>
      <c r="J145" s="31"/>
      <c r="Y145" s="136">
        <v>13</v>
      </c>
      <c r="Z145" s="129">
        <f t="shared" si="26"/>
        <v>0</v>
      </c>
      <c r="AA145" s="129">
        <f t="shared" si="27"/>
        <v>11836198.198929414</v>
      </c>
      <c r="AB145" s="129">
        <f t="shared" si="29"/>
        <v>71017189.193576485</v>
      </c>
      <c r="AC145" s="129">
        <f t="shared" si="30"/>
        <v>0</v>
      </c>
      <c r="AD145" s="129">
        <f t="shared" si="28"/>
        <v>0.66628216187229661</v>
      </c>
      <c r="AE145" s="129">
        <f t="shared" si="31"/>
        <v>5.9827291679675607</v>
      </c>
      <c r="AF145" s="144">
        <f t="shared" si="32"/>
        <v>0</v>
      </c>
    </row>
    <row r="146" spans="1:32" ht="20.100000000000001" customHeight="1" x14ac:dyDescent="0.25">
      <c r="A146" s="27" t="str">
        <f t="shared" ref="A146:A164" si="33">A10</f>
        <v>Itens da amostra</v>
      </c>
      <c r="B146" s="27" t="s">
        <v>101</v>
      </c>
      <c r="C146" s="27" t="s">
        <v>95</v>
      </c>
      <c r="D146" s="27" t="s">
        <v>3</v>
      </c>
      <c r="J146" s="31"/>
      <c r="Y146" s="136">
        <v>14</v>
      </c>
      <c r="Z146" s="129">
        <f t="shared" si="26"/>
        <v>0</v>
      </c>
      <c r="AA146" s="129">
        <f t="shared" si="27"/>
        <v>11836198.198929414</v>
      </c>
      <c r="AB146" s="129">
        <f t="shared" si="29"/>
        <v>71017189.193576485</v>
      </c>
      <c r="AC146" s="129">
        <f t="shared" si="30"/>
        <v>0</v>
      </c>
      <c r="AD146" s="129">
        <f t="shared" si="28"/>
        <v>0.101314755742822</v>
      </c>
      <c r="AE146" s="129">
        <f t="shared" si="31"/>
        <v>0.12544619120896736</v>
      </c>
      <c r="AF146" s="144">
        <f t="shared" si="32"/>
        <v>0</v>
      </c>
    </row>
    <row r="147" spans="1:32" ht="20.100000000000001" customHeight="1" x14ac:dyDescent="0.25">
      <c r="A147" s="33">
        <f t="shared" si="33"/>
        <v>1</v>
      </c>
      <c r="B147" s="19">
        <f t="shared" ref="B147:B164" si="34">$C$87+($C$88*B11)+($C$89*C11)+($C$90*D11)+($C$91*E11)+($C$92*F11)</f>
        <v>1577040.6228977139</v>
      </c>
      <c r="C147" s="19">
        <f>AVERAGE($G$11:$G$28)</f>
        <v>1811111.111111111</v>
      </c>
      <c r="D147" s="19">
        <f>B147-C147</f>
        <v>-234070.4882133971</v>
      </c>
      <c r="J147" s="7"/>
      <c r="Y147" s="136">
        <v>15</v>
      </c>
      <c r="Z147" s="129">
        <f t="shared" si="26"/>
        <v>0</v>
      </c>
      <c r="AA147" s="129">
        <f t="shared" si="27"/>
        <v>11836198.198929414</v>
      </c>
      <c r="AB147" s="129">
        <f t="shared" si="29"/>
        <v>71017189.193576485</v>
      </c>
      <c r="AC147" s="129">
        <f t="shared" si="30"/>
        <v>0</v>
      </c>
      <c r="AD147" s="129">
        <f t="shared" si="28"/>
        <v>0.14077660684983923</v>
      </c>
      <c r="AE147" s="129">
        <f t="shared" si="31"/>
        <v>0.19068578015494261</v>
      </c>
      <c r="AF147" s="144">
        <f t="shared" si="32"/>
        <v>0</v>
      </c>
    </row>
    <row r="148" spans="1:32" ht="20.100000000000001" customHeight="1" x14ac:dyDescent="0.25">
      <c r="A148" s="33">
        <f t="shared" si="33"/>
        <v>2</v>
      </c>
      <c r="B148" s="19">
        <f t="shared" si="34"/>
        <v>1650736.7130004563</v>
      </c>
      <c r="C148" s="19">
        <f t="shared" ref="C148:C164" si="35">AVERAGE($G$11:$G$28)</f>
        <v>1811111.111111111</v>
      </c>
      <c r="D148" s="20">
        <f t="shared" ref="D148:D164" si="36">C148-C171</f>
        <v>160374.39811065467</v>
      </c>
      <c r="J148" s="31"/>
      <c r="Y148" s="136">
        <v>16</v>
      </c>
      <c r="Z148" s="129">
        <f t="shared" si="26"/>
        <v>0</v>
      </c>
      <c r="AA148" s="129">
        <f t="shared" si="27"/>
        <v>11836198.198929414</v>
      </c>
      <c r="AB148" s="129">
        <f t="shared" si="29"/>
        <v>71017189.193576485</v>
      </c>
      <c r="AC148" s="129">
        <f t="shared" si="30"/>
        <v>0</v>
      </c>
      <c r="AD148" s="129">
        <f t="shared" si="28"/>
        <v>0.47277801554383436</v>
      </c>
      <c r="AE148" s="129">
        <f t="shared" si="31"/>
        <v>1.7008665901796369</v>
      </c>
      <c r="AF148" s="144">
        <f t="shared" si="32"/>
        <v>0</v>
      </c>
    </row>
    <row r="149" spans="1:32" ht="20.100000000000001" customHeight="1" x14ac:dyDescent="0.25">
      <c r="A149" s="33">
        <f t="shared" si="33"/>
        <v>3</v>
      </c>
      <c r="B149" s="19">
        <f t="shared" si="34"/>
        <v>1697457.5265831933</v>
      </c>
      <c r="C149" s="19">
        <f t="shared" si="35"/>
        <v>1811111.111111111</v>
      </c>
      <c r="D149" s="20">
        <f t="shared" si="36"/>
        <v>113653.58452791767</v>
      </c>
      <c r="J149" s="14"/>
      <c r="Y149" s="136">
        <v>17</v>
      </c>
      <c r="Z149" s="129">
        <f t="shared" si="26"/>
        <v>0</v>
      </c>
      <c r="AA149" s="129">
        <f t="shared" si="27"/>
        <v>11836198.198929414</v>
      </c>
      <c r="AB149" s="129">
        <f t="shared" si="29"/>
        <v>71017189.193576485</v>
      </c>
      <c r="AC149" s="129">
        <f t="shared" si="30"/>
        <v>0</v>
      </c>
      <c r="AD149" s="129">
        <f t="shared" si="28"/>
        <v>0.25412383844696546</v>
      </c>
      <c r="AE149" s="129">
        <f t="shared" si="31"/>
        <v>0.45678512431238483</v>
      </c>
      <c r="AF149" s="144">
        <f t="shared" si="32"/>
        <v>0</v>
      </c>
    </row>
    <row r="150" spans="1:32" ht="20.100000000000001" customHeight="1" x14ac:dyDescent="0.25">
      <c r="A150" s="33">
        <f t="shared" si="33"/>
        <v>4</v>
      </c>
      <c r="B150" s="19">
        <f t="shared" si="34"/>
        <v>1704921.8110903257</v>
      </c>
      <c r="C150" s="19">
        <f t="shared" si="35"/>
        <v>1811111.111111111</v>
      </c>
      <c r="D150" s="20">
        <f t="shared" si="36"/>
        <v>106189.3000207853</v>
      </c>
      <c r="J150" s="4"/>
      <c r="K150" s="129" t="str">
        <f t="shared" ref="K150:K167" si="37">IF(ABS(F170)&gt;2,"Ponto atípico","")</f>
        <v/>
      </c>
      <c r="Y150" s="136">
        <v>18</v>
      </c>
      <c r="Z150" s="129">
        <f t="shared" si="26"/>
        <v>0</v>
      </c>
      <c r="AA150" s="129">
        <f t="shared" si="27"/>
        <v>11836198.198929414</v>
      </c>
      <c r="AB150" s="129">
        <f t="shared" si="29"/>
        <v>71017189.193576485</v>
      </c>
      <c r="AC150" s="129">
        <f t="shared" si="30"/>
        <v>0</v>
      </c>
      <c r="AD150" s="129">
        <f t="shared" si="28"/>
        <v>0.29754424911935445</v>
      </c>
      <c r="AE150" s="129">
        <f t="shared" si="31"/>
        <v>0.60299486812437519</v>
      </c>
      <c r="AF150" s="144">
        <f t="shared" si="32"/>
        <v>0</v>
      </c>
    </row>
    <row r="151" spans="1:32" ht="20.100000000000001" customHeight="1" x14ac:dyDescent="0.25">
      <c r="A151" s="33">
        <f t="shared" si="33"/>
        <v>5</v>
      </c>
      <c r="B151" s="19">
        <f t="shared" si="34"/>
        <v>1955526.8454932196</v>
      </c>
      <c r="C151" s="19">
        <f t="shared" si="35"/>
        <v>1811111.111111111</v>
      </c>
      <c r="D151" s="20">
        <f t="shared" si="36"/>
        <v>-144415.73438210855</v>
      </c>
      <c r="J151" s="4"/>
      <c r="K151" s="129" t="str">
        <f t="shared" si="37"/>
        <v/>
      </c>
      <c r="Y151" s="136"/>
      <c r="AF151" s="144"/>
    </row>
    <row r="152" spans="1:32" ht="20.100000000000001" customHeight="1" x14ac:dyDescent="0.25">
      <c r="A152" s="33">
        <f t="shared" si="33"/>
        <v>6</v>
      </c>
      <c r="B152" s="19">
        <f t="shared" si="34"/>
        <v>1742480.7578811867</v>
      </c>
      <c r="C152" s="19">
        <f t="shared" si="35"/>
        <v>1811111.111111111</v>
      </c>
      <c r="D152" s="20">
        <f t="shared" si="36"/>
        <v>68630.353229924338</v>
      </c>
      <c r="J152" s="4"/>
      <c r="K152" s="129" t="str">
        <f t="shared" si="37"/>
        <v/>
      </c>
      <c r="Y152" s="136"/>
      <c r="AF152" s="144"/>
    </row>
    <row r="153" spans="1:32" ht="20.100000000000001" customHeight="1" x14ac:dyDescent="0.25">
      <c r="A153" s="33">
        <f t="shared" si="33"/>
        <v>7</v>
      </c>
      <c r="B153" s="19">
        <f t="shared" si="34"/>
        <v>1771831.0511431012</v>
      </c>
      <c r="C153" s="19">
        <f t="shared" si="35"/>
        <v>1811111.111111111</v>
      </c>
      <c r="D153" s="20">
        <f t="shared" si="36"/>
        <v>39280.059968009824</v>
      </c>
      <c r="J153" s="4"/>
      <c r="K153" s="129" t="str">
        <f t="shared" si="37"/>
        <v/>
      </c>
      <c r="Y153" s="136"/>
      <c r="AF153" s="144"/>
    </row>
    <row r="154" spans="1:32" ht="20.100000000000001" customHeight="1" x14ac:dyDescent="0.25">
      <c r="A154" s="33">
        <f t="shared" si="33"/>
        <v>8</v>
      </c>
      <c r="B154" s="19">
        <f t="shared" si="34"/>
        <v>1777362.5685468407</v>
      </c>
      <c r="C154" s="19">
        <f t="shared" si="35"/>
        <v>1811111.111111111</v>
      </c>
      <c r="D154" s="20">
        <f t="shared" si="36"/>
        <v>33748.542564270319</v>
      </c>
      <c r="J154" s="4"/>
      <c r="K154" s="129" t="str">
        <f t="shared" si="37"/>
        <v/>
      </c>
      <c r="Y154" s="136"/>
      <c r="AF154" s="144"/>
    </row>
    <row r="155" spans="1:32" ht="20.100000000000001" customHeight="1" x14ac:dyDescent="0.25">
      <c r="A155" s="33">
        <f t="shared" si="33"/>
        <v>9</v>
      </c>
      <c r="B155" s="19">
        <f t="shared" si="34"/>
        <v>1799043.8519183057</v>
      </c>
      <c r="C155" s="19">
        <f t="shared" si="35"/>
        <v>1811111.111111111</v>
      </c>
      <c r="D155" s="20">
        <f t="shared" si="36"/>
        <v>12067.259192805272</v>
      </c>
      <c r="J155" s="4"/>
      <c r="K155" s="129" t="str">
        <f t="shared" si="37"/>
        <v/>
      </c>
      <c r="Y155" s="136"/>
      <c r="AF155" s="144"/>
    </row>
    <row r="156" spans="1:32" ht="20.100000000000001" customHeight="1" x14ac:dyDescent="0.25">
      <c r="A156" s="33">
        <f t="shared" si="33"/>
        <v>10</v>
      </c>
      <c r="B156" s="19">
        <f t="shared" si="34"/>
        <v>1827850.3826839251</v>
      </c>
      <c r="C156" s="19">
        <f t="shared" si="35"/>
        <v>1811111.111111111</v>
      </c>
      <c r="D156" s="20">
        <f t="shared" si="36"/>
        <v>-16739.27157281409</v>
      </c>
      <c r="J156" s="4"/>
      <c r="K156" s="129" t="str">
        <f t="shared" si="37"/>
        <v/>
      </c>
      <c r="Y156" s="136"/>
      <c r="AF156" s="144"/>
    </row>
    <row r="157" spans="1:32" ht="20.100000000000001" customHeight="1" x14ac:dyDescent="0.25">
      <c r="A157" s="33">
        <f t="shared" si="33"/>
        <v>11</v>
      </c>
      <c r="B157" s="19">
        <f t="shared" si="34"/>
        <v>1830836.0964867782</v>
      </c>
      <c r="C157" s="19">
        <f t="shared" si="35"/>
        <v>1811111.111111111</v>
      </c>
      <c r="D157" s="20">
        <f t="shared" si="36"/>
        <v>-19724.985375667224</v>
      </c>
      <c r="J157" s="4"/>
      <c r="K157" s="129" t="str">
        <f t="shared" si="37"/>
        <v/>
      </c>
    </row>
    <row r="158" spans="1:32" ht="20.100000000000001" customHeight="1" x14ac:dyDescent="0.25">
      <c r="A158" s="33">
        <f t="shared" si="33"/>
        <v>12</v>
      </c>
      <c r="B158" s="19">
        <f t="shared" si="34"/>
        <v>1844271.8085996164</v>
      </c>
      <c r="C158" s="19">
        <f t="shared" si="35"/>
        <v>1811111.111111111</v>
      </c>
      <c r="D158" s="20">
        <f t="shared" si="36"/>
        <v>-33160.697488505393</v>
      </c>
      <c r="J158" s="4"/>
      <c r="K158" s="129" t="str">
        <f t="shared" si="37"/>
        <v/>
      </c>
    </row>
    <row r="159" spans="1:32" ht="20.100000000000001" customHeight="1" x14ac:dyDescent="0.25">
      <c r="A159" s="33">
        <f t="shared" si="33"/>
        <v>13</v>
      </c>
      <c r="B159" s="19">
        <f t="shared" si="34"/>
        <v>1840478.6192209641</v>
      </c>
      <c r="C159" s="19">
        <f t="shared" si="35"/>
        <v>1811111.111111111</v>
      </c>
      <c r="D159" s="20">
        <f t="shared" si="36"/>
        <v>-29367.508109853137</v>
      </c>
      <c r="J159" s="4"/>
      <c r="K159" s="129" t="str">
        <f t="shared" si="37"/>
        <v/>
      </c>
    </row>
    <row r="160" spans="1:32" ht="20.100000000000001" customHeight="1" x14ac:dyDescent="0.25">
      <c r="A160" s="33">
        <f t="shared" si="33"/>
        <v>14</v>
      </c>
      <c r="B160" s="19">
        <f t="shared" si="34"/>
        <v>1859200.3776138809</v>
      </c>
      <c r="C160" s="19">
        <f t="shared" si="35"/>
        <v>1811111.111111111</v>
      </c>
      <c r="D160" s="20">
        <f t="shared" si="36"/>
        <v>-48089.266502769897</v>
      </c>
      <c r="J160" s="4"/>
      <c r="K160" s="129" t="str">
        <f t="shared" si="37"/>
        <v/>
      </c>
    </row>
    <row r="161" spans="1:49" ht="20.100000000000001" customHeight="1" x14ac:dyDescent="0.25">
      <c r="A161" s="33">
        <f t="shared" si="33"/>
        <v>15</v>
      </c>
      <c r="B161" s="19">
        <f t="shared" si="34"/>
        <v>1868157.5190224398</v>
      </c>
      <c r="C161" s="19">
        <f t="shared" si="35"/>
        <v>1811111.111111111</v>
      </c>
      <c r="D161" s="20">
        <f t="shared" si="36"/>
        <v>-57046.407911328832</v>
      </c>
      <c r="J161" s="4"/>
      <c r="K161" s="129" t="str">
        <f t="shared" si="37"/>
        <v/>
      </c>
    </row>
    <row r="162" spans="1:49" ht="20.100000000000001" customHeight="1" x14ac:dyDescent="0.25">
      <c r="A162" s="33">
        <f t="shared" si="33"/>
        <v>16</v>
      </c>
      <c r="B162" s="19">
        <f t="shared" si="34"/>
        <v>1926821.1878165887</v>
      </c>
      <c r="C162" s="19">
        <f t="shared" si="35"/>
        <v>1811111.111111111</v>
      </c>
      <c r="D162" s="20">
        <f t="shared" si="36"/>
        <v>-115710.07670547767</v>
      </c>
      <c r="J162" s="4"/>
      <c r="K162" s="129" t="str">
        <f t="shared" si="37"/>
        <v/>
      </c>
      <c r="Y162" s="129" t="s">
        <v>169</v>
      </c>
    </row>
    <row r="163" spans="1:49" ht="20.100000000000001" customHeight="1" x14ac:dyDescent="0.25">
      <c r="A163" s="33">
        <f t="shared" si="33"/>
        <v>17</v>
      </c>
      <c r="B163" s="19">
        <f t="shared" si="34"/>
        <v>1960005.416197499</v>
      </c>
      <c r="C163" s="19">
        <f t="shared" si="35"/>
        <v>1811111.111111111</v>
      </c>
      <c r="D163" s="20">
        <f t="shared" si="36"/>
        <v>-148894.30508638802</v>
      </c>
      <c r="J163" s="4"/>
      <c r="K163" s="129" t="str">
        <f t="shared" si="37"/>
        <v/>
      </c>
      <c r="AD163" s="145"/>
      <c r="AF163" s="129">
        <v>1</v>
      </c>
      <c r="AG163" s="129">
        <v>1</v>
      </c>
      <c r="AH163" s="129">
        <v>1</v>
      </c>
      <c r="AI163" s="129">
        <v>1</v>
      </c>
      <c r="AJ163" s="129">
        <v>1</v>
      </c>
      <c r="AK163" s="129">
        <v>1</v>
      </c>
      <c r="AL163" s="129">
        <v>1</v>
      </c>
      <c r="AM163" s="129">
        <v>1</v>
      </c>
      <c r="AN163" s="129">
        <v>1</v>
      </c>
      <c r="AO163" s="129">
        <v>1</v>
      </c>
      <c r="AP163" s="129">
        <v>1</v>
      </c>
      <c r="AQ163" s="129">
        <v>1</v>
      </c>
      <c r="AR163" s="129">
        <v>1</v>
      </c>
      <c r="AS163" s="129">
        <v>1</v>
      </c>
      <c r="AT163" s="129">
        <v>1</v>
      </c>
      <c r="AU163" s="129">
        <v>1</v>
      </c>
      <c r="AV163" s="129">
        <v>1</v>
      </c>
      <c r="AW163" s="129">
        <v>1</v>
      </c>
    </row>
    <row r="164" spans="1:49" ht="20.100000000000001" customHeight="1" x14ac:dyDescent="0.25">
      <c r="A164" s="33">
        <f t="shared" si="33"/>
        <v>18</v>
      </c>
      <c r="B164" s="19">
        <f t="shared" si="34"/>
        <v>1965976.8438032048</v>
      </c>
      <c r="C164" s="19">
        <f t="shared" si="35"/>
        <v>1811111.111111111</v>
      </c>
      <c r="D164" s="20">
        <f t="shared" si="36"/>
        <v>-154865.73269209382</v>
      </c>
      <c r="J164" s="4"/>
      <c r="K164" s="129" t="str">
        <f t="shared" si="37"/>
        <v/>
      </c>
      <c r="Y164" s="129" t="str">
        <f>C146</f>
        <v>Média dos valores observados</v>
      </c>
      <c r="Z164" s="129" t="str">
        <f>C169</f>
        <v>Valor previsto</v>
      </c>
      <c r="AA164" s="129" t="str">
        <f t="shared" ref="AA164:AA167" si="38">D146</f>
        <v>Resíduo</v>
      </c>
      <c r="AB164" s="129" t="s">
        <v>170</v>
      </c>
      <c r="AC164" s="129" t="s">
        <v>106</v>
      </c>
      <c r="AD164" s="145"/>
      <c r="AF164" s="129">
        <f>AE165</f>
        <v>2487057126269.6094</v>
      </c>
      <c r="AG164" s="129">
        <f>AE166</f>
        <v>2724931695647.5508</v>
      </c>
      <c r="AH164" s="129">
        <f>AE167</f>
        <v>2881362054553.9326</v>
      </c>
      <c r="AI164" s="129" t="e">
        <f>#REF!</f>
        <v>#REF!</v>
      </c>
      <c r="AJ164" s="129">
        <f>AE192</f>
        <v>3824085243444.6621</v>
      </c>
      <c r="AK164" s="129">
        <f>AE193</f>
        <v>3036239191586.1948</v>
      </c>
      <c r="AL164" s="129">
        <f>AE194</f>
        <v>3139385273794.8667</v>
      </c>
      <c r="AM164" s="129">
        <f>AE195</f>
        <v>3159017700071.4229</v>
      </c>
      <c r="AN164" s="129">
        <f>AE196</f>
        <v>3236558781125.0547</v>
      </c>
      <c r="AO164" s="129">
        <f>AE197</f>
        <v>3341037021477.7715</v>
      </c>
      <c r="AP164" s="129">
        <f>AE198</f>
        <v>3351960812198.9434</v>
      </c>
      <c r="AQ164" s="129">
        <f>AE199</f>
        <v>3401338503995.3003</v>
      </c>
      <c r="AR164" s="129">
        <f>AE200</f>
        <v>3387361547809.5068</v>
      </c>
      <c r="AS164" s="129">
        <f>AE201</f>
        <v>3456626044119.5972</v>
      </c>
      <c r="AT164" s="129">
        <f>AE202</f>
        <v>3490012515880.0776</v>
      </c>
      <c r="AU164" s="129">
        <f>AE203</f>
        <v>3712639889818.9297</v>
      </c>
      <c r="AV164" s="129">
        <f>AE204</f>
        <v>3841621231523.5313</v>
      </c>
      <c r="AW164" s="129">
        <f>AE205</f>
        <v>3865064950370.4106</v>
      </c>
    </row>
    <row r="165" spans="1:49" ht="20.100000000000001" customHeight="1" x14ac:dyDescent="0.25">
      <c r="J165" s="4"/>
      <c r="K165" s="129" t="str">
        <f t="shared" si="37"/>
        <v/>
      </c>
      <c r="Y165" s="129">
        <f>C147</f>
        <v>1811111.111111111</v>
      </c>
      <c r="Z165" s="129">
        <f>C170</f>
        <v>1577040.6228977139</v>
      </c>
      <c r="AA165" s="129">
        <f t="shared" si="38"/>
        <v>-234070.4882133971</v>
      </c>
      <c r="AB165" s="129">
        <f>Z165^2</f>
        <v>2487057126269.6094</v>
      </c>
      <c r="AC165" s="129">
        <f>AA165^2</f>
        <v>54788993452.458069</v>
      </c>
      <c r="AD165" s="146">
        <v>1</v>
      </c>
      <c r="AE165" s="129">
        <f>AB165</f>
        <v>2487057126269.6094</v>
      </c>
    </row>
    <row r="166" spans="1:49" ht="20.100000000000001" customHeight="1" x14ac:dyDescent="0.25">
      <c r="B166" s="178" t="s">
        <v>413</v>
      </c>
      <c r="C166" s="178"/>
      <c r="D166" s="34">
        <f>SUMSQ(D147:D164)</f>
        <v>200835743399.40909</v>
      </c>
      <c r="J166" s="4"/>
      <c r="K166" s="129" t="str">
        <f t="shared" si="37"/>
        <v/>
      </c>
      <c r="Y166" s="129">
        <f>C148</f>
        <v>1811111.111111111</v>
      </c>
      <c r="Z166" s="129">
        <f>C171</f>
        <v>1650736.7130004563</v>
      </c>
      <c r="AA166" s="129">
        <f t="shared" si="38"/>
        <v>160374.39811065467</v>
      </c>
      <c r="AB166" s="129">
        <f t="shared" ref="AB166:AB205" si="39">Z166^2</f>
        <v>2724931695647.5508</v>
      </c>
      <c r="AC166" s="129">
        <f t="shared" ref="AC166:AC205" si="40">AA166^2</f>
        <v>25719947569.354755</v>
      </c>
      <c r="AD166" s="146">
        <v>1</v>
      </c>
      <c r="AE166" s="129">
        <f t="shared" ref="AE166:AE205" si="41">AB166</f>
        <v>2724931695647.5508</v>
      </c>
    </row>
    <row r="167" spans="1:49" ht="20.100000000000001" customHeight="1" x14ac:dyDescent="0.25">
      <c r="J167" s="4"/>
      <c r="K167" s="129" t="str">
        <f t="shared" si="37"/>
        <v/>
      </c>
      <c r="Y167" s="129">
        <f>C149</f>
        <v>1811111.111111111</v>
      </c>
      <c r="Z167" s="129">
        <f>C172</f>
        <v>1697457.5265831933</v>
      </c>
      <c r="AA167" s="129">
        <f t="shared" si="38"/>
        <v>113653.58452791767</v>
      </c>
      <c r="AB167" s="129">
        <f t="shared" si="39"/>
        <v>2881362054553.9326</v>
      </c>
      <c r="AC167" s="129">
        <f t="shared" si="40"/>
        <v>12917137276.044527</v>
      </c>
      <c r="AD167" s="146">
        <v>1</v>
      </c>
      <c r="AE167" s="129">
        <f t="shared" si="41"/>
        <v>2881362054553.9326</v>
      </c>
      <c r="AG167" s="129" t="e" cm="1">
        <f t="array" ref="AG167">MMULT(AF163:AW164,AD165:AE205)</f>
        <v>#REF!</v>
      </c>
    </row>
    <row r="168" spans="1:49" ht="20.100000000000001" customHeight="1" x14ac:dyDescent="0.25">
      <c r="J168" s="4"/>
      <c r="AD168" s="146"/>
    </row>
    <row r="169" spans="1:49" ht="20.100000000000001" customHeight="1" x14ac:dyDescent="0.25">
      <c r="A169" s="27" t="str">
        <f t="shared" ref="A169:A187" si="42">A10</f>
        <v>Itens da amostra</v>
      </c>
      <c r="B169" s="27" t="s">
        <v>100</v>
      </c>
      <c r="C169" s="27" t="s">
        <v>101</v>
      </c>
      <c r="D169" s="27" t="s">
        <v>3</v>
      </c>
      <c r="F169" s="27" t="s">
        <v>111</v>
      </c>
      <c r="G169" s="27" t="s">
        <v>349</v>
      </c>
      <c r="J169" s="4"/>
      <c r="AD169" s="146"/>
    </row>
    <row r="170" spans="1:49" ht="20.100000000000001" customHeight="1" x14ac:dyDescent="0.25">
      <c r="A170" s="33">
        <f t="shared" si="42"/>
        <v>1</v>
      </c>
      <c r="B170" s="19">
        <f>G11</f>
        <v>1580000</v>
      </c>
      <c r="C170" s="19">
        <f t="shared" ref="C170:C187" si="43">$C$87+($C$88*B11)+($C$89*C11)+($C$90*D11)+($C$91*E11)+($C$92*F11)</f>
        <v>1577040.6228977139</v>
      </c>
      <c r="D170" s="19">
        <f>B170-C170</f>
        <v>2959.3771022860892</v>
      </c>
      <c r="F170" s="19">
        <f>D170/$B$76</f>
        <v>0.86018961443078312</v>
      </c>
      <c r="G170" s="36">
        <f>D170/B170</f>
        <v>1.8730234824595501E-3</v>
      </c>
      <c r="J170" s="4"/>
      <c r="AD170" s="146"/>
    </row>
    <row r="171" spans="1:49" ht="20.100000000000001" customHeight="1" x14ac:dyDescent="0.25">
      <c r="A171" s="33">
        <f t="shared" si="42"/>
        <v>2</v>
      </c>
      <c r="B171" s="19">
        <f t="shared" ref="B171:B187" si="44">G12</f>
        <v>1650000</v>
      </c>
      <c r="C171" s="19">
        <f t="shared" si="43"/>
        <v>1650736.7130004563</v>
      </c>
      <c r="D171" s="20">
        <f t="shared" ref="D171:D187" si="45">B171-C171</f>
        <v>-736.71300045633689</v>
      </c>
      <c r="F171" s="20">
        <f t="shared" ref="F171:F187" si="46">D171/$B$76</f>
        <v>-0.21413724912554907</v>
      </c>
      <c r="G171" s="22">
        <f t="shared" ref="G171:G187" si="47">D171/B171</f>
        <v>-4.4649272754929511E-4</v>
      </c>
      <c r="J171" s="4"/>
      <c r="AD171" s="146"/>
    </row>
    <row r="172" spans="1:49" ht="20.100000000000001" customHeight="1" x14ac:dyDescent="0.25">
      <c r="A172" s="33">
        <f t="shared" si="42"/>
        <v>3</v>
      </c>
      <c r="B172" s="19">
        <f t="shared" si="44"/>
        <v>1700000</v>
      </c>
      <c r="C172" s="19">
        <f t="shared" si="43"/>
        <v>1697457.5265831933</v>
      </c>
      <c r="D172" s="20">
        <f t="shared" si="45"/>
        <v>2542.4734168066643</v>
      </c>
      <c r="F172" s="20">
        <f t="shared" si="46"/>
        <v>0.73900998504516291</v>
      </c>
      <c r="G172" s="22">
        <f t="shared" si="47"/>
        <v>1.4955725981215672E-3</v>
      </c>
      <c r="J172" s="4"/>
      <c r="AD172" s="146"/>
    </row>
    <row r="173" spans="1:49" ht="20.100000000000001" customHeight="1" x14ac:dyDescent="0.25">
      <c r="A173" s="33">
        <f t="shared" si="42"/>
        <v>4</v>
      </c>
      <c r="B173" s="19">
        <f t="shared" si="44"/>
        <v>1700000</v>
      </c>
      <c r="C173" s="19">
        <f t="shared" si="43"/>
        <v>1704921.8110903257</v>
      </c>
      <c r="D173" s="20">
        <f t="shared" si="45"/>
        <v>-4921.8110903257038</v>
      </c>
      <c r="F173" s="20">
        <f t="shared" si="46"/>
        <v>-1.4306019941892285</v>
      </c>
      <c r="G173" s="22">
        <f t="shared" si="47"/>
        <v>-2.8951829943092374E-3</v>
      </c>
      <c r="J173" s="4"/>
      <c r="AD173" s="146"/>
    </row>
    <row r="174" spans="1:49" ht="20.100000000000001" customHeight="1" x14ac:dyDescent="0.25">
      <c r="A174" s="33">
        <f t="shared" si="42"/>
        <v>5</v>
      </c>
      <c r="B174" s="19">
        <f t="shared" si="44"/>
        <v>1950000</v>
      </c>
      <c r="C174" s="19">
        <f t="shared" si="43"/>
        <v>1955526.8454932196</v>
      </c>
      <c r="D174" s="20">
        <f t="shared" si="45"/>
        <v>-5526.84549321956</v>
      </c>
      <c r="F174" s="20">
        <f t="shared" si="46"/>
        <v>-1.606464782794502</v>
      </c>
      <c r="G174" s="22">
        <f t="shared" si="47"/>
        <v>-2.8342797401125948E-3</v>
      </c>
      <c r="J174" s="4"/>
      <c r="AD174" s="146"/>
    </row>
    <row r="175" spans="1:49" ht="20.100000000000001" customHeight="1" x14ac:dyDescent="0.25">
      <c r="A175" s="33">
        <f t="shared" si="42"/>
        <v>6</v>
      </c>
      <c r="B175" s="19">
        <f t="shared" si="44"/>
        <v>1740000</v>
      </c>
      <c r="C175" s="19">
        <f t="shared" si="43"/>
        <v>1742480.7578811867</v>
      </c>
      <c r="D175" s="20">
        <f t="shared" si="45"/>
        <v>-2480.7578811866697</v>
      </c>
      <c r="F175" s="20">
        <f t="shared" si="46"/>
        <v>-0.72107139156603406</v>
      </c>
      <c r="G175" s="22">
        <f t="shared" si="47"/>
        <v>-1.4257229202222239E-3</v>
      </c>
      <c r="J175" s="4"/>
      <c r="AD175" s="146"/>
    </row>
    <row r="176" spans="1:49" ht="20.100000000000001" customHeight="1" x14ac:dyDescent="0.25">
      <c r="A176" s="33">
        <f t="shared" si="42"/>
        <v>7</v>
      </c>
      <c r="B176" s="19">
        <f t="shared" si="44"/>
        <v>1770000</v>
      </c>
      <c r="C176" s="19">
        <f t="shared" si="43"/>
        <v>1771831.0511431012</v>
      </c>
      <c r="D176" s="20">
        <f t="shared" si="45"/>
        <v>-1831.0511431011837</v>
      </c>
      <c r="F176" s="20">
        <f t="shared" si="46"/>
        <v>-0.53222388440139667</v>
      </c>
      <c r="G176" s="22">
        <f t="shared" si="47"/>
        <v>-1.0344921712436067E-3</v>
      </c>
      <c r="J176" s="4"/>
      <c r="AD176" s="146"/>
    </row>
    <row r="177" spans="1:31" ht="20.100000000000001" customHeight="1" x14ac:dyDescent="0.25">
      <c r="A177" s="33">
        <f t="shared" si="42"/>
        <v>8</v>
      </c>
      <c r="B177" s="19">
        <f t="shared" si="44"/>
        <v>1780000</v>
      </c>
      <c r="C177" s="19">
        <f t="shared" si="43"/>
        <v>1777362.5685468407</v>
      </c>
      <c r="D177" s="20">
        <f t="shared" si="45"/>
        <v>2637.4314531593118</v>
      </c>
      <c r="F177" s="20">
        <f t="shared" si="46"/>
        <v>0.76661103548722709</v>
      </c>
      <c r="G177" s="22">
        <f t="shared" si="47"/>
        <v>1.4817030635726472E-3</v>
      </c>
      <c r="J177" s="4"/>
      <c r="AD177" s="146"/>
    </row>
    <row r="178" spans="1:31" ht="20.100000000000001" customHeight="1" x14ac:dyDescent="0.25">
      <c r="A178" s="33">
        <f t="shared" si="42"/>
        <v>9</v>
      </c>
      <c r="B178" s="19">
        <f t="shared" si="44"/>
        <v>1800000</v>
      </c>
      <c r="C178" s="19">
        <f t="shared" si="43"/>
        <v>1799043.8519183057</v>
      </c>
      <c r="D178" s="20">
        <f t="shared" si="45"/>
        <v>956.14808169426396</v>
      </c>
      <c r="F178" s="20">
        <f t="shared" si="46"/>
        <v>0.27791951525744152</v>
      </c>
      <c r="G178" s="22">
        <f t="shared" si="47"/>
        <v>5.3119337871903552E-4</v>
      </c>
      <c r="J178" s="4"/>
      <c r="AD178" s="146"/>
    </row>
    <row r="179" spans="1:31" ht="20.100000000000001" customHeight="1" x14ac:dyDescent="0.25">
      <c r="A179" s="33">
        <f t="shared" si="42"/>
        <v>10</v>
      </c>
      <c r="B179" s="19">
        <f t="shared" si="44"/>
        <v>1830000</v>
      </c>
      <c r="C179" s="19">
        <f t="shared" si="43"/>
        <v>1827850.3826839251</v>
      </c>
      <c r="D179" s="20">
        <f t="shared" si="45"/>
        <v>2149.6173160749022</v>
      </c>
      <c r="F179" s="20">
        <f t="shared" si="46"/>
        <v>0.62482016531783335</v>
      </c>
      <c r="G179" s="22">
        <f t="shared" si="47"/>
        <v>1.1746542710791815E-3</v>
      </c>
      <c r="J179" s="4"/>
      <c r="AD179" s="146"/>
    </row>
    <row r="180" spans="1:31" ht="20.100000000000001" customHeight="1" x14ac:dyDescent="0.25">
      <c r="A180" s="33">
        <f t="shared" si="42"/>
        <v>11</v>
      </c>
      <c r="B180" s="19">
        <f t="shared" si="44"/>
        <v>1830000</v>
      </c>
      <c r="C180" s="19">
        <f t="shared" si="43"/>
        <v>1830836.0964867782</v>
      </c>
      <c r="D180" s="20">
        <f t="shared" si="45"/>
        <v>-836.09648677823134</v>
      </c>
      <c r="F180" s="20">
        <f t="shared" si="46"/>
        <v>-0.2430246263759773</v>
      </c>
      <c r="G180" s="22">
        <f t="shared" si="47"/>
        <v>-4.5688332610832312E-4</v>
      </c>
      <c r="J180" s="4"/>
      <c r="AD180" s="146"/>
    </row>
    <row r="181" spans="1:31" ht="20.100000000000001" customHeight="1" x14ac:dyDescent="0.25">
      <c r="A181" s="33">
        <f t="shared" si="42"/>
        <v>12</v>
      </c>
      <c r="B181" s="19">
        <f t="shared" si="44"/>
        <v>1840000</v>
      </c>
      <c r="C181" s="19">
        <f t="shared" si="43"/>
        <v>1844271.8085996164</v>
      </c>
      <c r="D181" s="20">
        <f t="shared" si="45"/>
        <v>-4271.8085996164009</v>
      </c>
      <c r="F181" s="20">
        <f t="shared" si="46"/>
        <v>-1.2416685218614318</v>
      </c>
      <c r="G181" s="22">
        <f t="shared" si="47"/>
        <v>-2.3216351084871744E-3</v>
      </c>
      <c r="J181" s="4"/>
      <c r="AD181" s="146"/>
    </row>
    <row r="182" spans="1:31" ht="20.100000000000001" customHeight="1" x14ac:dyDescent="0.25">
      <c r="A182" s="33">
        <f t="shared" si="42"/>
        <v>13</v>
      </c>
      <c r="B182" s="19">
        <f t="shared" si="44"/>
        <v>1840000</v>
      </c>
      <c r="C182" s="19">
        <f t="shared" si="43"/>
        <v>1840478.6192209641</v>
      </c>
      <c r="D182" s="20">
        <f t="shared" si="45"/>
        <v>-478.61922096414492</v>
      </c>
      <c r="F182" s="20">
        <f t="shared" si="46"/>
        <v>-0.13911822282542935</v>
      </c>
      <c r="G182" s="22">
        <f t="shared" si="47"/>
        <v>-2.6011914182833961E-4</v>
      </c>
      <c r="J182" s="4"/>
      <c r="AD182" s="146"/>
    </row>
    <row r="183" spans="1:31" ht="20.100000000000001" customHeight="1" x14ac:dyDescent="0.25">
      <c r="A183" s="33">
        <f t="shared" si="42"/>
        <v>14</v>
      </c>
      <c r="B183" s="19">
        <f t="shared" si="44"/>
        <v>1860000</v>
      </c>
      <c r="C183" s="19">
        <f t="shared" si="43"/>
        <v>1859200.3776138809</v>
      </c>
      <c r="D183" s="20">
        <f t="shared" si="45"/>
        <v>799.62238611909561</v>
      </c>
      <c r="F183" s="20">
        <f t="shared" si="46"/>
        <v>0.23242285394269904</v>
      </c>
      <c r="G183" s="22">
        <f t="shared" si="47"/>
        <v>4.2990450866618046E-4</v>
      </c>
      <c r="J183" s="4"/>
      <c r="AD183" s="146"/>
    </row>
    <row r="184" spans="1:31" ht="20.100000000000001" customHeight="1" x14ac:dyDescent="0.25">
      <c r="A184" s="33">
        <f t="shared" si="42"/>
        <v>15</v>
      </c>
      <c r="B184" s="19">
        <f t="shared" si="44"/>
        <v>1870000</v>
      </c>
      <c r="C184" s="19">
        <f t="shared" si="43"/>
        <v>1868157.5190224398</v>
      </c>
      <c r="D184" s="20">
        <f t="shared" si="45"/>
        <v>1842.4809775601607</v>
      </c>
      <c r="F184" s="20">
        <f t="shared" si="46"/>
        <v>0.53554614599782524</v>
      </c>
      <c r="G184" s="22">
        <f t="shared" si="47"/>
        <v>9.8528394521933725E-4</v>
      </c>
      <c r="J184" s="4"/>
      <c r="AD184" s="146"/>
    </row>
    <row r="185" spans="1:31" ht="20.100000000000001" customHeight="1" x14ac:dyDescent="0.25">
      <c r="A185" s="33">
        <f t="shared" si="42"/>
        <v>16</v>
      </c>
      <c r="B185" s="19">
        <f t="shared" si="44"/>
        <v>1930000</v>
      </c>
      <c r="C185" s="19">
        <f t="shared" si="43"/>
        <v>1926821.1878165887</v>
      </c>
      <c r="D185" s="20">
        <f t="shared" si="45"/>
        <v>3178.8121834113263</v>
      </c>
      <c r="F185" s="20">
        <f t="shared" si="46"/>
        <v>0.92397188052992041</v>
      </c>
      <c r="G185" s="22">
        <f t="shared" si="47"/>
        <v>1.647052944772708E-3</v>
      </c>
      <c r="J185" s="4"/>
      <c r="AD185" s="146"/>
    </row>
    <row r="186" spans="1:31" ht="20.100000000000001" customHeight="1" x14ac:dyDescent="0.25">
      <c r="A186" s="33">
        <f t="shared" si="42"/>
        <v>17</v>
      </c>
      <c r="B186" s="19">
        <f t="shared" si="44"/>
        <v>1960000</v>
      </c>
      <c r="C186" s="19">
        <f t="shared" si="43"/>
        <v>1960005.416197499</v>
      </c>
      <c r="D186" s="20">
        <f t="shared" si="45"/>
        <v>-5.4161974990274757</v>
      </c>
      <c r="F186" s="20">
        <f t="shared" si="46"/>
        <v>-1.574303198727333E-3</v>
      </c>
      <c r="G186" s="22">
        <f t="shared" si="47"/>
        <v>-2.7633660709323855E-6</v>
      </c>
      <c r="J186" s="4"/>
      <c r="AD186" s="146"/>
    </row>
    <row r="187" spans="1:31" ht="20.100000000000001" customHeight="1" x14ac:dyDescent="0.25">
      <c r="A187" s="33">
        <f t="shared" si="42"/>
        <v>18</v>
      </c>
      <c r="B187" s="19">
        <f t="shared" si="44"/>
        <v>1970000</v>
      </c>
      <c r="C187" s="19">
        <f t="shared" si="43"/>
        <v>1965976.8438032048</v>
      </c>
      <c r="D187" s="20">
        <f t="shared" si="45"/>
        <v>4023.1561967951711</v>
      </c>
      <c r="F187" s="20">
        <f t="shared" si="46"/>
        <v>1.1693937805502095</v>
      </c>
      <c r="G187" s="22">
        <f t="shared" si="47"/>
        <v>2.0422112674087162E-3</v>
      </c>
      <c r="J187" s="4"/>
      <c r="AD187" s="146"/>
    </row>
    <row r="188" spans="1:31" ht="20.100000000000001" customHeight="1" x14ac:dyDescent="0.25">
      <c r="J188" s="4"/>
      <c r="AD188" s="146"/>
    </row>
    <row r="189" spans="1:31" ht="20.100000000000001" customHeight="1" x14ac:dyDescent="0.25">
      <c r="B189" s="178" t="s">
        <v>414</v>
      </c>
      <c r="C189" s="178"/>
      <c r="D189" s="34">
        <f>SUMSQ(D170:D187)</f>
        <v>142034378.38715297</v>
      </c>
      <c r="J189" s="4"/>
      <c r="AD189" s="146"/>
    </row>
    <row r="190" spans="1:31" ht="20.100000000000001" customHeight="1" x14ac:dyDescent="0.25">
      <c r="J190" s="4"/>
      <c r="AD190" s="146"/>
    </row>
    <row r="191" spans="1:31" ht="20.100000000000001" customHeight="1" x14ac:dyDescent="0.25">
      <c r="J191" s="4"/>
      <c r="AD191" s="146"/>
    </row>
    <row r="192" spans="1:31" ht="20.100000000000001" customHeight="1" x14ac:dyDescent="0.25">
      <c r="A192" s="1" t="str">
        <f>A10</f>
        <v>Itens da amostra</v>
      </c>
      <c r="B192" s="14" t="s">
        <v>100</v>
      </c>
      <c r="C192" s="27" t="s">
        <v>95</v>
      </c>
      <c r="D192" s="14" t="s">
        <v>3</v>
      </c>
      <c r="Y192" s="129">
        <f t="shared" ref="Y192:Y205" si="48">C151</f>
        <v>1811111.111111111</v>
      </c>
      <c r="Z192" s="129">
        <f t="shared" ref="Z192:Z205" si="49">C174</f>
        <v>1955526.8454932196</v>
      </c>
      <c r="AA192" s="129">
        <f t="shared" ref="AA192:AA205" si="50">D151</f>
        <v>-144415.73438210855</v>
      </c>
      <c r="AB192" s="129">
        <f t="shared" si="39"/>
        <v>3824085243444.6621</v>
      </c>
      <c r="AC192" s="129">
        <f t="shared" si="40"/>
        <v>20855904337.12373</v>
      </c>
      <c r="AD192" s="146">
        <v>1</v>
      </c>
      <c r="AE192" s="129">
        <f t="shared" si="41"/>
        <v>3824085243444.6621</v>
      </c>
    </row>
    <row r="193" spans="1:33" ht="20.100000000000001" customHeight="1" x14ac:dyDescent="0.25">
      <c r="A193" s="1">
        <f t="shared" ref="A193:A210" si="51">A11</f>
        <v>1</v>
      </c>
      <c r="B193" s="20">
        <f>G11</f>
        <v>1580000</v>
      </c>
      <c r="C193" s="20">
        <f t="shared" ref="C193:C210" si="52">AVERAGE($C$147:$C$164)</f>
        <v>1811111.1111111117</v>
      </c>
      <c r="D193" s="20">
        <f>B193-C193</f>
        <v>-231111.11111111171</v>
      </c>
      <c r="Y193" s="129">
        <f t="shared" si="48"/>
        <v>1811111.111111111</v>
      </c>
      <c r="Z193" s="129">
        <f t="shared" si="49"/>
        <v>1742480.7578811867</v>
      </c>
      <c r="AA193" s="129">
        <f t="shared" si="50"/>
        <v>68630.353229924338</v>
      </c>
      <c r="AB193" s="129">
        <f t="shared" si="39"/>
        <v>3036239191586.1948</v>
      </c>
      <c r="AC193" s="129">
        <f t="shared" si="40"/>
        <v>4710125384.4641857</v>
      </c>
      <c r="AD193" s="146">
        <v>1</v>
      </c>
      <c r="AE193" s="129">
        <f t="shared" si="41"/>
        <v>3036239191586.1948</v>
      </c>
      <c r="AG193" s="129" t="e" cm="1">
        <f t="array" ref="AG193">MINVERSE(_xlfn.ANCHORARRAY(AG167))</f>
        <v>#REF!</v>
      </c>
    </row>
    <row r="194" spans="1:33" ht="20.100000000000001" customHeight="1" x14ac:dyDescent="0.25">
      <c r="A194" s="1">
        <f t="shared" si="51"/>
        <v>2</v>
      </c>
      <c r="B194" s="20">
        <f t="shared" ref="B194:B210" si="53">G12</f>
        <v>1650000</v>
      </c>
      <c r="C194" s="20">
        <f t="shared" si="52"/>
        <v>1811111.1111111117</v>
      </c>
      <c r="D194" s="20">
        <f t="shared" ref="D194:D210" si="54">B194-C194</f>
        <v>-161111.11111111171</v>
      </c>
      <c r="Y194" s="129">
        <f t="shared" si="48"/>
        <v>1811111.111111111</v>
      </c>
      <c r="Z194" s="129">
        <f t="shared" si="49"/>
        <v>1771831.0511431012</v>
      </c>
      <c r="AA194" s="129">
        <f t="shared" si="50"/>
        <v>39280.059968009824</v>
      </c>
      <c r="AB194" s="129">
        <f t="shared" si="39"/>
        <v>3139385273794.8667</v>
      </c>
      <c r="AC194" s="129">
        <f t="shared" si="40"/>
        <v>1542923111.0904479</v>
      </c>
      <c r="AD194" s="146">
        <v>1</v>
      </c>
      <c r="AE194" s="129">
        <f t="shared" si="41"/>
        <v>3139385273794.8667</v>
      </c>
    </row>
    <row r="195" spans="1:33" ht="20.100000000000001" customHeight="1" x14ac:dyDescent="0.25">
      <c r="A195" s="1">
        <f t="shared" si="51"/>
        <v>3</v>
      </c>
      <c r="B195" s="20">
        <f t="shared" si="53"/>
        <v>1700000</v>
      </c>
      <c r="C195" s="20">
        <f t="shared" si="52"/>
        <v>1811111.1111111117</v>
      </c>
      <c r="D195" s="20">
        <f t="shared" si="54"/>
        <v>-111111.11111111171</v>
      </c>
      <c r="Y195" s="129">
        <f t="shared" si="48"/>
        <v>1811111.111111111</v>
      </c>
      <c r="Z195" s="129">
        <f t="shared" si="49"/>
        <v>1777362.5685468407</v>
      </c>
      <c r="AA195" s="129">
        <f t="shared" si="50"/>
        <v>33748.542564270319</v>
      </c>
      <c r="AB195" s="129">
        <f t="shared" si="39"/>
        <v>3159017700071.4229</v>
      </c>
      <c r="AC195" s="129">
        <f t="shared" si="40"/>
        <v>1138964125.2123654</v>
      </c>
      <c r="AD195" s="146">
        <v>1</v>
      </c>
      <c r="AE195" s="129">
        <f t="shared" si="41"/>
        <v>3159017700071.4229</v>
      </c>
    </row>
    <row r="196" spans="1:33" ht="20.100000000000001" customHeight="1" x14ac:dyDescent="0.25">
      <c r="A196" s="1">
        <f t="shared" si="51"/>
        <v>4</v>
      </c>
      <c r="B196" s="20">
        <f t="shared" si="53"/>
        <v>1700000</v>
      </c>
      <c r="C196" s="20">
        <f t="shared" si="52"/>
        <v>1811111.1111111117</v>
      </c>
      <c r="D196" s="20">
        <f t="shared" si="54"/>
        <v>-111111.11111111171</v>
      </c>
      <c r="Y196" s="129">
        <f t="shared" si="48"/>
        <v>1811111.111111111</v>
      </c>
      <c r="Z196" s="129">
        <f t="shared" si="49"/>
        <v>1799043.8519183057</v>
      </c>
      <c r="AA196" s="129">
        <f t="shared" si="50"/>
        <v>12067.259192805272</v>
      </c>
      <c r="AB196" s="129">
        <f t="shared" si="39"/>
        <v>3236558781125.0547</v>
      </c>
      <c r="AC196" s="129">
        <f t="shared" si="40"/>
        <v>145618744.42634332</v>
      </c>
      <c r="AD196" s="146">
        <v>1</v>
      </c>
      <c r="AE196" s="129">
        <f t="shared" si="41"/>
        <v>3236558781125.0547</v>
      </c>
      <c r="AG196" s="147" t="e" cm="1">
        <f t="array" ref="AG196">MMULT(AF163:AW164,AC165:AC205)</f>
        <v>#REF!</v>
      </c>
    </row>
    <row r="197" spans="1:33" ht="20.100000000000001" customHeight="1" x14ac:dyDescent="0.25">
      <c r="A197" s="1">
        <f t="shared" si="51"/>
        <v>5</v>
      </c>
      <c r="B197" s="20">
        <f t="shared" si="53"/>
        <v>1950000</v>
      </c>
      <c r="C197" s="20">
        <f t="shared" si="52"/>
        <v>1811111.1111111117</v>
      </c>
      <c r="D197" s="20">
        <f t="shared" si="54"/>
        <v>138888.88888888829</v>
      </c>
      <c r="Y197" s="129">
        <f t="shared" si="48"/>
        <v>1811111.111111111</v>
      </c>
      <c r="Z197" s="129">
        <f t="shared" si="49"/>
        <v>1827850.3826839251</v>
      </c>
      <c r="AA197" s="129">
        <f t="shared" si="50"/>
        <v>-16739.27157281409</v>
      </c>
      <c r="AB197" s="129">
        <f t="shared" si="39"/>
        <v>3341037021477.7715</v>
      </c>
      <c r="AC197" s="129">
        <f t="shared" si="40"/>
        <v>280203212.78842193</v>
      </c>
      <c r="AD197" s="146">
        <v>1</v>
      </c>
      <c r="AE197" s="129">
        <f t="shared" si="41"/>
        <v>3341037021477.7715</v>
      </c>
    </row>
    <row r="198" spans="1:33" ht="20.100000000000001" customHeight="1" x14ac:dyDescent="0.25">
      <c r="A198" s="1">
        <f t="shared" si="51"/>
        <v>6</v>
      </c>
      <c r="B198" s="20">
        <f t="shared" si="53"/>
        <v>1740000</v>
      </c>
      <c r="C198" s="20">
        <f t="shared" si="52"/>
        <v>1811111.1111111117</v>
      </c>
      <c r="D198" s="20">
        <f t="shared" si="54"/>
        <v>-71111.111111111706</v>
      </c>
      <c r="Y198" s="129">
        <f t="shared" si="48"/>
        <v>1811111.111111111</v>
      </c>
      <c r="Z198" s="129">
        <f t="shared" si="49"/>
        <v>1830836.0964867782</v>
      </c>
      <c r="AA198" s="129">
        <f t="shared" si="50"/>
        <v>-19724.985375667224</v>
      </c>
      <c r="AB198" s="129">
        <f t="shared" si="39"/>
        <v>3351960812198.9434</v>
      </c>
      <c r="AC198" s="129">
        <f t="shared" si="40"/>
        <v>389075048.07028586</v>
      </c>
      <c r="AD198" s="146">
        <v>1</v>
      </c>
      <c r="AE198" s="129">
        <f t="shared" si="41"/>
        <v>3351960812198.9434</v>
      </c>
    </row>
    <row r="199" spans="1:33" ht="20.100000000000001" customHeight="1" x14ac:dyDescent="0.25">
      <c r="A199" s="1">
        <f t="shared" si="51"/>
        <v>7</v>
      </c>
      <c r="B199" s="20">
        <f t="shared" si="53"/>
        <v>1770000</v>
      </c>
      <c r="C199" s="20">
        <f t="shared" si="52"/>
        <v>1811111.1111111117</v>
      </c>
      <c r="D199" s="20">
        <f t="shared" si="54"/>
        <v>-41111.111111111706</v>
      </c>
      <c r="Y199" s="129">
        <f t="shared" si="48"/>
        <v>1811111.111111111</v>
      </c>
      <c r="Z199" s="129">
        <f t="shared" si="49"/>
        <v>1844271.8085996164</v>
      </c>
      <c r="AA199" s="129">
        <f t="shared" si="50"/>
        <v>-33160.697488505393</v>
      </c>
      <c r="AB199" s="129">
        <f t="shared" si="39"/>
        <v>3401338503995.3003</v>
      </c>
      <c r="AC199" s="129">
        <f t="shared" si="40"/>
        <v>1099631857.9241679</v>
      </c>
      <c r="AD199" s="146">
        <v>1</v>
      </c>
      <c r="AE199" s="129">
        <f t="shared" si="41"/>
        <v>3401338503995.3003</v>
      </c>
      <c r="AG199" s="129" t="e" cm="1">
        <f t="array" ref="AG199">MMULT(_xlfn.ANCHORARRAY(AG193),_xlfn.ANCHORARRAY(AG196))</f>
        <v>#REF!</v>
      </c>
    </row>
    <row r="200" spans="1:33" ht="20.100000000000001" customHeight="1" x14ac:dyDescent="0.25">
      <c r="A200" s="1">
        <f t="shared" si="51"/>
        <v>8</v>
      </c>
      <c r="B200" s="20">
        <f t="shared" si="53"/>
        <v>1780000</v>
      </c>
      <c r="C200" s="20">
        <f t="shared" si="52"/>
        <v>1811111.1111111117</v>
      </c>
      <c r="D200" s="20">
        <f t="shared" si="54"/>
        <v>-31111.111111111706</v>
      </c>
      <c r="I200" s="11"/>
      <c r="J200" s="11"/>
      <c r="Y200" s="129">
        <f t="shared" si="48"/>
        <v>1811111.111111111</v>
      </c>
      <c r="Z200" s="129">
        <f t="shared" si="49"/>
        <v>1840478.6192209641</v>
      </c>
      <c r="AA200" s="129">
        <f t="shared" si="50"/>
        <v>-29367.508109853137</v>
      </c>
      <c r="AB200" s="129">
        <f t="shared" si="39"/>
        <v>3387361547809.5068</v>
      </c>
      <c r="AC200" s="129">
        <f t="shared" si="40"/>
        <v>862450532.58228981</v>
      </c>
      <c r="AD200" s="146">
        <v>1</v>
      </c>
      <c r="AE200" s="129">
        <f t="shared" si="41"/>
        <v>3387361547809.5068</v>
      </c>
      <c r="AG200" s="148"/>
    </row>
    <row r="201" spans="1:33" ht="20.100000000000001" customHeight="1" x14ac:dyDescent="0.25">
      <c r="A201" s="1">
        <f t="shared" si="51"/>
        <v>9</v>
      </c>
      <c r="B201" s="20">
        <f t="shared" si="53"/>
        <v>1800000</v>
      </c>
      <c r="C201" s="20">
        <f t="shared" si="52"/>
        <v>1811111.1111111117</v>
      </c>
      <c r="D201" s="20">
        <f t="shared" si="54"/>
        <v>-11111.111111111706</v>
      </c>
      <c r="Y201" s="129">
        <f t="shared" si="48"/>
        <v>1811111.111111111</v>
      </c>
      <c r="Z201" s="129">
        <f t="shared" si="49"/>
        <v>1859200.3776138809</v>
      </c>
      <c r="AA201" s="129">
        <f t="shared" si="50"/>
        <v>-48089.266502769897</v>
      </c>
      <c r="AB201" s="129">
        <f t="shared" si="39"/>
        <v>3456626044119.5972</v>
      </c>
      <c r="AC201" s="129">
        <f t="shared" si="40"/>
        <v>2312577552.7744269</v>
      </c>
      <c r="AD201" s="146">
        <v>1</v>
      </c>
      <c r="AE201" s="129">
        <f t="shared" si="41"/>
        <v>3456626044119.5972</v>
      </c>
    </row>
    <row r="202" spans="1:33" ht="20.100000000000001" customHeight="1" x14ac:dyDescent="0.25">
      <c r="A202" s="1">
        <f t="shared" si="51"/>
        <v>10</v>
      </c>
      <c r="B202" s="20">
        <f t="shared" si="53"/>
        <v>1830000</v>
      </c>
      <c r="C202" s="20">
        <f t="shared" si="52"/>
        <v>1811111.1111111117</v>
      </c>
      <c r="D202" s="20">
        <f t="shared" si="54"/>
        <v>18888.888888888294</v>
      </c>
      <c r="Y202" s="129">
        <f t="shared" si="48"/>
        <v>1811111.111111111</v>
      </c>
      <c r="Z202" s="129">
        <f t="shared" si="49"/>
        <v>1868157.5190224398</v>
      </c>
      <c r="AA202" s="129">
        <f t="shared" si="50"/>
        <v>-57046.407911328832</v>
      </c>
      <c r="AB202" s="129">
        <f t="shared" si="39"/>
        <v>3490012515880.0776</v>
      </c>
      <c r="AC202" s="129">
        <f t="shared" si="40"/>
        <v>3254292655.5857205</v>
      </c>
      <c r="AD202" s="146">
        <v>1</v>
      </c>
      <c r="AE202" s="129">
        <f t="shared" si="41"/>
        <v>3490012515880.0776</v>
      </c>
    </row>
    <row r="203" spans="1:33" ht="20.100000000000001" customHeight="1" x14ac:dyDescent="0.25">
      <c r="A203" s="1">
        <f t="shared" si="51"/>
        <v>11</v>
      </c>
      <c r="B203" s="20">
        <f t="shared" si="53"/>
        <v>1830000</v>
      </c>
      <c r="C203" s="20">
        <f t="shared" si="52"/>
        <v>1811111.1111111117</v>
      </c>
      <c r="D203" s="20">
        <f t="shared" si="54"/>
        <v>18888.888888888294</v>
      </c>
      <c r="Y203" s="129">
        <f t="shared" si="48"/>
        <v>1811111.111111111</v>
      </c>
      <c r="Z203" s="129">
        <f t="shared" si="49"/>
        <v>1926821.1878165887</v>
      </c>
      <c r="AA203" s="129">
        <f t="shared" si="50"/>
        <v>-115710.07670547767</v>
      </c>
      <c r="AB203" s="129">
        <f t="shared" si="39"/>
        <v>3712639889818.9297</v>
      </c>
      <c r="AC203" s="129">
        <f t="shared" si="40"/>
        <v>13388821851.187525</v>
      </c>
      <c r="AD203" s="146">
        <v>1</v>
      </c>
      <c r="AE203" s="129">
        <f t="shared" si="41"/>
        <v>3712639889818.9297</v>
      </c>
    </row>
    <row r="204" spans="1:33" ht="20.100000000000001" customHeight="1" x14ac:dyDescent="0.25">
      <c r="A204" s="1">
        <f t="shared" si="51"/>
        <v>12</v>
      </c>
      <c r="B204" s="20">
        <f t="shared" si="53"/>
        <v>1840000</v>
      </c>
      <c r="C204" s="20">
        <f t="shared" si="52"/>
        <v>1811111.1111111117</v>
      </c>
      <c r="D204" s="20">
        <f t="shared" si="54"/>
        <v>28888.888888888294</v>
      </c>
      <c r="Y204" s="129">
        <f t="shared" si="48"/>
        <v>1811111.111111111</v>
      </c>
      <c r="Z204" s="129">
        <f t="shared" si="49"/>
        <v>1960005.416197499</v>
      </c>
      <c r="AA204" s="129">
        <f t="shared" si="50"/>
        <v>-148894.30508638802</v>
      </c>
      <c r="AB204" s="129">
        <f t="shared" si="39"/>
        <v>3841621231523.5313</v>
      </c>
      <c r="AC204" s="129">
        <f t="shared" si="40"/>
        <v>22169514087.158394</v>
      </c>
      <c r="AD204" s="146">
        <v>1</v>
      </c>
      <c r="AE204" s="129">
        <f t="shared" si="41"/>
        <v>3841621231523.5313</v>
      </c>
    </row>
    <row r="205" spans="1:33" ht="20.100000000000001" customHeight="1" x14ac:dyDescent="0.25">
      <c r="A205" s="1">
        <f t="shared" si="51"/>
        <v>13</v>
      </c>
      <c r="B205" s="20">
        <f t="shared" si="53"/>
        <v>1840000</v>
      </c>
      <c r="C205" s="20">
        <f t="shared" si="52"/>
        <v>1811111.1111111117</v>
      </c>
      <c r="D205" s="20">
        <f t="shared" si="54"/>
        <v>28888.888888888294</v>
      </c>
      <c r="Y205" s="129">
        <f t="shared" si="48"/>
        <v>1811111.111111111</v>
      </c>
      <c r="Z205" s="129">
        <f t="shared" si="49"/>
        <v>1965976.8438032048</v>
      </c>
      <c r="AA205" s="129">
        <f t="shared" si="50"/>
        <v>-154865.73269209382</v>
      </c>
      <c r="AB205" s="129">
        <f t="shared" si="39"/>
        <v>3865064950370.4106</v>
      </c>
      <c r="AC205" s="129">
        <f t="shared" si="40"/>
        <v>23983395162.259056</v>
      </c>
      <c r="AD205" s="146">
        <v>1</v>
      </c>
      <c r="AE205" s="129">
        <f t="shared" si="41"/>
        <v>3865064950370.4106</v>
      </c>
    </row>
    <row r="206" spans="1:33" ht="20.100000000000001" customHeight="1" x14ac:dyDescent="0.25">
      <c r="A206" s="1">
        <f t="shared" si="51"/>
        <v>14</v>
      </c>
      <c r="B206" s="20">
        <f t="shared" si="53"/>
        <v>1860000</v>
      </c>
      <c r="C206" s="20">
        <f t="shared" si="52"/>
        <v>1811111.1111111117</v>
      </c>
      <c r="D206" s="20">
        <f t="shared" si="54"/>
        <v>48888.888888888294</v>
      </c>
      <c r="AD206" s="146"/>
    </row>
    <row r="207" spans="1:33" ht="20.100000000000001" customHeight="1" x14ac:dyDescent="0.25">
      <c r="A207" s="1">
        <f t="shared" si="51"/>
        <v>15</v>
      </c>
      <c r="B207" s="20">
        <f t="shared" si="53"/>
        <v>1870000</v>
      </c>
      <c r="C207" s="20">
        <f t="shared" si="52"/>
        <v>1811111.1111111117</v>
      </c>
      <c r="D207" s="20">
        <f t="shared" si="54"/>
        <v>58888.888888888294</v>
      </c>
      <c r="AD207" s="146"/>
    </row>
    <row r="208" spans="1:33" ht="20.100000000000001" customHeight="1" x14ac:dyDescent="0.25">
      <c r="A208" s="1">
        <f t="shared" si="51"/>
        <v>16</v>
      </c>
      <c r="B208" s="20">
        <f t="shared" si="53"/>
        <v>1930000</v>
      </c>
      <c r="C208" s="20">
        <f t="shared" si="52"/>
        <v>1811111.1111111117</v>
      </c>
      <c r="D208" s="20">
        <f t="shared" si="54"/>
        <v>118888.88888888829</v>
      </c>
      <c r="AD208" s="136"/>
    </row>
    <row r="209" spans="1:9" ht="20.100000000000001" customHeight="1" x14ac:dyDescent="0.25">
      <c r="A209" s="1">
        <f t="shared" si="51"/>
        <v>17</v>
      </c>
      <c r="B209" s="20">
        <f t="shared" si="53"/>
        <v>1960000</v>
      </c>
      <c r="C209" s="20">
        <f t="shared" si="52"/>
        <v>1811111.1111111117</v>
      </c>
      <c r="D209" s="20">
        <f t="shared" si="54"/>
        <v>148888.88888888829</v>
      </c>
    </row>
    <row r="210" spans="1:9" ht="20.100000000000001" customHeight="1" x14ac:dyDescent="0.25">
      <c r="A210" s="1">
        <f t="shared" si="51"/>
        <v>18</v>
      </c>
      <c r="B210" s="20">
        <f t="shared" si="53"/>
        <v>1970000</v>
      </c>
      <c r="C210" s="20">
        <f t="shared" si="52"/>
        <v>1811111.1111111117</v>
      </c>
      <c r="D210" s="20">
        <f t="shared" si="54"/>
        <v>158888.88888888829</v>
      </c>
    </row>
    <row r="212" spans="1:9" ht="20.100000000000001" customHeight="1" x14ac:dyDescent="0.25">
      <c r="B212" s="178" t="s">
        <v>415</v>
      </c>
      <c r="C212" s="178"/>
      <c r="D212" s="34">
        <f>SUMSQ(D193:D210)</f>
        <v>200977777777.7778</v>
      </c>
    </row>
    <row r="213" spans="1:9" ht="20.100000000000001" customHeight="1" x14ac:dyDescent="0.25">
      <c r="B213" s="15"/>
      <c r="C213" s="15"/>
      <c r="D213" s="15"/>
    </row>
    <row r="215" spans="1:9" ht="20.100000000000001" customHeight="1" x14ac:dyDescent="0.25">
      <c r="A215" s="164" t="s">
        <v>397</v>
      </c>
      <c r="B215" s="164"/>
      <c r="C215" s="164"/>
      <c r="D215" s="164"/>
      <c r="E215" s="164"/>
      <c r="F215" s="164"/>
      <c r="G215" s="164"/>
      <c r="H215" s="164"/>
      <c r="I215" s="164"/>
    </row>
    <row r="218" spans="1:9" ht="20.100000000000001" customHeight="1" x14ac:dyDescent="0.25">
      <c r="A218" s="177" t="s">
        <v>59</v>
      </c>
      <c r="B218" s="177"/>
      <c r="C218" s="177"/>
      <c r="D218" s="177"/>
      <c r="E218" s="177"/>
      <c r="F218" s="177"/>
      <c r="G218" s="6"/>
      <c r="H218" s="177"/>
      <c r="I218" s="177"/>
    </row>
    <row r="220" spans="1:9" ht="20.100000000000001" customHeight="1" x14ac:dyDescent="0.25">
      <c r="A220" s="177" t="s">
        <v>390</v>
      </c>
      <c r="B220" s="177"/>
      <c r="C220" s="177"/>
      <c r="D220" s="177"/>
      <c r="E220" s="177"/>
      <c r="F220" s="177"/>
      <c r="G220" s="177"/>
      <c r="H220" s="177"/>
      <c r="I220" s="177"/>
    </row>
    <row r="222" spans="1:9" ht="20.100000000000001" customHeight="1" x14ac:dyDescent="0.25">
      <c r="A222" s="175" t="s">
        <v>142</v>
      </c>
      <c r="B222" s="175"/>
      <c r="C222" s="175"/>
      <c r="D222" s="175"/>
      <c r="E222" s="175"/>
      <c r="F222" s="175"/>
      <c r="G222" s="175"/>
      <c r="H222" s="175"/>
      <c r="I222" s="175"/>
    </row>
    <row r="223" spans="1:9" ht="20.100000000000001" customHeight="1" x14ac:dyDescent="0.25">
      <c r="A223" s="175"/>
      <c r="B223" s="175"/>
      <c r="C223" s="175"/>
      <c r="D223" s="175"/>
      <c r="E223" s="175"/>
      <c r="F223" s="175"/>
      <c r="G223" s="175"/>
      <c r="H223" s="175"/>
      <c r="I223" s="175"/>
    </row>
    <row r="224" spans="1:9" ht="20.100000000000001" customHeight="1" x14ac:dyDescent="0.25">
      <c r="A224" s="175"/>
      <c r="B224" s="175"/>
      <c r="C224" s="175"/>
      <c r="D224" s="175"/>
      <c r="E224" s="175"/>
      <c r="F224" s="175"/>
      <c r="G224" s="175"/>
      <c r="H224" s="175"/>
      <c r="I224" s="175"/>
    </row>
    <row r="225" spans="1:9" ht="20.100000000000001" customHeight="1" x14ac:dyDescent="0.25">
      <c r="A225" s="175"/>
      <c r="B225" s="175"/>
      <c r="C225" s="175"/>
      <c r="D225" s="175"/>
      <c r="E225" s="175"/>
      <c r="F225" s="175"/>
      <c r="G225" s="175"/>
      <c r="H225" s="175"/>
      <c r="I225" s="175"/>
    </row>
    <row r="226" spans="1:9" ht="20.100000000000001" customHeight="1" x14ac:dyDescent="0.25">
      <c r="A226" s="175"/>
      <c r="B226" s="175"/>
      <c r="C226" s="175"/>
      <c r="D226" s="175"/>
      <c r="E226" s="175"/>
      <c r="F226" s="175"/>
      <c r="G226" s="175"/>
      <c r="H226" s="175"/>
      <c r="I226" s="175"/>
    </row>
    <row r="232" spans="1:9" ht="20.100000000000001" customHeight="1" x14ac:dyDescent="0.25">
      <c r="I232" s="29"/>
    </row>
    <row r="238" spans="1:9" ht="20.100000000000001" customHeight="1" x14ac:dyDescent="0.25">
      <c r="B238" s="2"/>
      <c r="C238" s="2"/>
      <c r="D238" s="2"/>
      <c r="E238" s="2"/>
      <c r="F238" s="2"/>
      <c r="G238" s="29"/>
      <c r="H238" s="29"/>
    </row>
    <row r="248" spans="1:9" ht="20.100000000000001" customHeight="1" x14ac:dyDescent="0.25">
      <c r="A248" s="164" t="s">
        <v>87</v>
      </c>
      <c r="B248" s="164"/>
      <c r="C248" s="164"/>
      <c r="D248" s="164"/>
      <c r="E248" s="164"/>
      <c r="F248" s="164"/>
    </row>
    <row r="251" spans="1:9" ht="20.100000000000001" customHeight="1" x14ac:dyDescent="0.25">
      <c r="A251" s="177" t="s">
        <v>145</v>
      </c>
      <c r="B251" s="177"/>
      <c r="C251" s="177"/>
      <c r="D251" s="177"/>
      <c r="E251" s="177"/>
      <c r="F251" s="177"/>
      <c r="G251" s="6"/>
      <c r="H251" s="177"/>
      <c r="I251" s="177"/>
    </row>
    <row r="252" spans="1:9" ht="20.100000000000001" customHeight="1" x14ac:dyDescent="0.25">
      <c r="I252" s="29"/>
    </row>
    <row r="253" spans="1:9" ht="39.950000000000003" customHeight="1" x14ac:dyDescent="0.25">
      <c r="A253" s="97" t="str">
        <f t="shared" ref="A253:A271" si="55">A10</f>
        <v>Itens da amostra</v>
      </c>
      <c r="B253" s="97" t="s">
        <v>3</v>
      </c>
      <c r="C253" s="97" t="s">
        <v>348</v>
      </c>
      <c r="D253" s="97" t="s">
        <v>398</v>
      </c>
      <c r="E253" s="97" t="s">
        <v>349</v>
      </c>
      <c r="F253" s="97" t="s">
        <v>396</v>
      </c>
      <c r="G253" s="97" t="s">
        <v>168</v>
      </c>
      <c r="H253" s="97" t="s">
        <v>399</v>
      </c>
      <c r="I253" s="97" t="s">
        <v>400</v>
      </c>
    </row>
    <row r="254" spans="1:9" ht="20.100000000000001" customHeight="1" x14ac:dyDescent="0.25">
      <c r="A254" s="119">
        <f t="shared" si="55"/>
        <v>1</v>
      </c>
      <c r="B254" s="127">
        <f>D170</f>
        <v>2959.3771022860892</v>
      </c>
      <c r="C254" s="99">
        <f t="shared" ref="C254:C271" si="56">B254/$B$76</f>
        <v>0.86018961443078312</v>
      </c>
      <c r="D254" s="99">
        <f>C254*(($B$84/$B$83)^(1/2))</f>
        <v>1.0238304277388846</v>
      </c>
      <c r="E254" s="100">
        <f t="shared" ref="E254:E271" si="57">B254/C147</f>
        <v>1.6340118969677794E-3</v>
      </c>
      <c r="F254" s="99">
        <f>B254/(($D$83*(1-G254))^(1/2))</f>
        <v>1.2533163357761097</v>
      </c>
      <c r="G254" s="99">
        <f>V91</f>
        <v>0.52895002087516629</v>
      </c>
      <c r="H254" s="99">
        <f t="shared" ref="H254:I254" si="58">W91</f>
        <v>8.0477059104333826</v>
      </c>
      <c r="I254" s="99">
        <f t="shared" si="58"/>
        <v>0.29398000975479044</v>
      </c>
    </row>
    <row r="255" spans="1:9" ht="20.100000000000001" customHeight="1" x14ac:dyDescent="0.25">
      <c r="A255" s="119">
        <f t="shared" si="55"/>
        <v>2</v>
      </c>
      <c r="B255" s="128">
        <f t="shared" ref="B255:B271" si="59">D171</f>
        <v>-736.71300045633689</v>
      </c>
      <c r="C255" s="35">
        <f t="shared" si="56"/>
        <v>-0.21413724912554907</v>
      </c>
      <c r="D255" s="35">
        <f t="shared" ref="D255:D271" si="60">C255*(($B$84/$B$83)^(1/2))</f>
        <v>-0.25487430641919312</v>
      </c>
      <c r="E255" s="100">
        <f t="shared" si="57"/>
        <v>-4.067740493317198E-4</v>
      </c>
      <c r="F255" s="99">
        <f t="shared" ref="F255:F271" si="61">B255/(($D$83*(1-G255))^(1/2))</f>
        <v>-0.27075122393845891</v>
      </c>
      <c r="G255" s="99">
        <f t="shared" ref="G255:G271" si="62">V92</f>
        <v>0.37447657006194585</v>
      </c>
      <c r="H255" s="99">
        <f t="shared" ref="H255:H271" si="63">W92</f>
        <v>5.4216572466086355</v>
      </c>
      <c r="I255" s="99">
        <f t="shared" ref="I255:I271" si="64">X92</f>
        <v>7.314264738741705E-3</v>
      </c>
    </row>
    <row r="256" spans="1:9" ht="20.100000000000001" customHeight="1" x14ac:dyDescent="0.25">
      <c r="A256" s="119">
        <f t="shared" si="55"/>
        <v>3</v>
      </c>
      <c r="B256" s="128">
        <f t="shared" si="59"/>
        <v>2542.4734168066643</v>
      </c>
      <c r="C256" s="35">
        <f t="shared" si="56"/>
        <v>0.73900998504516291</v>
      </c>
      <c r="D256" s="35">
        <f t="shared" si="60"/>
        <v>0.87959781936309211</v>
      </c>
      <c r="E256" s="100">
        <f t="shared" si="57"/>
        <v>1.4038196779914099E-3</v>
      </c>
      <c r="F256" s="99">
        <f t="shared" si="61"/>
        <v>0.86512270596014518</v>
      </c>
      <c r="G256" s="99">
        <f t="shared" si="62"/>
        <v>0.27029857992530476</v>
      </c>
      <c r="H256" s="99">
        <f t="shared" si="63"/>
        <v>3.6506314142857366</v>
      </c>
      <c r="I256" s="99">
        <f t="shared" si="64"/>
        <v>4.6206464910593936E-2</v>
      </c>
    </row>
    <row r="257" spans="1:11" ht="20.100000000000001" customHeight="1" x14ac:dyDescent="0.25">
      <c r="A257" s="119">
        <f t="shared" si="55"/>
        <v>4</v>
      </c>
      <c r="B257" s="128">
        <f t="shared" si="59"/>
        <v>-4921.8110903257038</v>
      </c>
      <c r="C257" s="35">
        <f t="shared" si="56"/>
        <v>-1.4306019941892285</v>
      </c>
      <c r="D257" s="35">
        <f t="shared" si="60"/>
        <v>-1.7027569585388416</v>
      </c>
      <c r="E257" s="100">
        <f t="shared" si="57"/>
        <v>-2.7175644057013089E-3</v>
      </c>
      <c r="F257" s="99">
        <f t="shared" si="61"/>
        <v>-1.6555205247232285</v>
      </c>
      <c r="G257" s="99">
        <f t="shared" si="62"/>
        <v>0.25326155099958997</v>
      </c>
      <c r="H257" s="99">
        <f t="shared" si="63"/>
        <v>3.361001922548585</v>
      </c>
      <c r="I257" s="99">
        <f t="shared" si="64"/>
        <v>0.15492397704775127</v>
      </c>
      <c r="J257" s="29"/>
    </row>
    <row r="258" spans="1:11" ht="20.100000000000001" customHeight="1" x14ac:dyDescent="0.25">
      <c r="A258" s="119">
        <f t="shared" si="55"/>
        <v>5</v>
      </c>
      <c r="B258" s="128">
        <f t="shared" si="59"/>
        <v>-5526.84549321956</v>
      </c>
      <c r="C258" s="35">
        <f t="shared" si="56"/>
        <v>-1.606464782794502</v>
      </c>
      <c r="D258" s="35">
        <f t="shared" si="60"/>
        <v>-1.9120755448835951</v>
      </c>
      <c r="E258" s="100">
        <f t="shared" si="57"/>
        <v>-3.0516324809187756E-3</v>
      </c>
      <c r="F258" s="99">
        <f t="shared" si="61"/>
        <v>-1.8334574410077822</v>
      </c>
      <c r="G258" s="99">
        <f t="shared" si="62"/>
        <v>0.23228371716085461</v>
      </c>
      <c r="H258" s="99">
        <f t="shared" si="63"/>
        <v>3.004378747290084</v>
      </c>
      <c r="I258" s="99">
        <f t="shared" si="64"/>
        <v>0.16951511625713056</v>
      </c>
    </row>
    <row r="259" spans="1:11" ht="20.100000000000001" customHeight="1" x14ac:dyDescent="0.25">
      <c r="A259" s="119">
        <f t="shared" si="55"/>
        <v>6</v>
      </c>
      <c r="B259" s="128">
        <f t="shared" si="59"/>
        <v>-2480.7578811866697</v>
      </c>
      <c r="C259" s="35">
        <f t="shared" si="56"/>
        <v>-0.72107139156603406</v>
      </c>
      <c r="D259" s="35">
        <f t="shared" si="60"/>
        <v>-0.85824662245643812</v>
      </c>
      <c r="E259" s="100">
        <f t="shared" si="57"/>
        <v>-1.3697436153791429E-3</v>
      </c>
      <c r="F259" s="99">
        <f t="shared" si="61"/>
        <v>-1.0584508360599061</v>
      </c>
      <c r="G259" s="99">
        <f t="shared" si="62"/>
        <v>0.53589617256534527</v>
      </c>
      <c r="H259" s="99">
        <f t="shared" si="63"/>
        <v>8.1657904891664241</v>
      </c>
      <c r="I259" s="99">
        <f t="shared" si="64"/>
        <v>0.21560341498708749</v>
      </c>
    </row>
    <row r="260" spans="1:11" ht="20.100000000000001" customHeight="1" x14ac:dyDescent="0.25">
      <c r="A260" s="119">
        <f t="shared" si="55"/>
        <v>7</v>
      </c>
      <c r="B260" s="128">
        <f t="shared" si="59"/>
        <v>-1831.0511431011837</v>
      </c>
      <c r="C260" s="35">
        <f t="shared" si="56"/>
        <v>-0.53222388440139667</v>
      </c>
      <c r="D260" s="35">
        <f t="shared" si="60"/>
        <v>-0.63347312973560632</v>
      </c>
      <c r="E260" s="100">
        <f t="shared" si="57"/>
        <v>-1.0110098336141506E-3</v>
      </c>
      <c r="F260" s="99">
        <f t="shared" si="61"/>
        <v>-0.6948846116334535</v>
      </c>
      <c r="G260" s="99">
        <f t="shared" si="62"/>
        <v>0.41337126525665818</v>
      </c>
      <c r="H260" s="99">
        <f t="shared" si="63"/>
        <v>6.0828670649187453</v>
      </c>
      <c r="I260" s="99">
        <f t="shared" si="64"/>
        <v>5.6708882619201199E-2</v>
      </c>
    </row>
    <row r="261" spans="1:11" ht="20.100000000000001" customHeight="1" x14ac:dyDescent="0.25">
      <c r="A261" s="119">
        <f t="shared" si="55"/>
        <v>8</v>
      </c>
      <c r="B261" s="128">
        <f t="shared" si="59"/>
        <v>2637.4314531593118</v>
      </c>
      <c r="C261" s="35">
        <f t="shared" si="56"/>
        <v>0.76661103548722709</v>
      </c>
      <c r="D261" s="35">
        <f t="shared" si="60"/>
        <v>0.9124496404105259</v>
      </c>
      <c r="E261" s="100">
        <f t="shared" si="57"/>
        <v>1.4562504956094359E-3</v>
      </c>
      <c r="F261" s="99">
        <f t="shared" si="61"/>
        <v>1.0508677762751821</v>
      </c>
      <c r="G261" s="99">
        <f t="shared" si="62"/>
        <v>0.46782559500555632</v>
      </c>
      <c r="H261" s="99">
        <f t="shared" si="63"/>
        <v>7.0085906706500127</v>
      </c>
      <c r="I261" s="99">
        <f t="shared" si="64"/>
        <v>0.16179865054080717</v>
      </c>
    </row>
    <row r="262" spans="1:11" ht="20.100000000000001" customHeight="1" x14ac:dyDescent="0.25">
      <c r="A262" s="119">
        <f t="shared" si="55"/>
        <v>9</v>
      </c>
      <c r="B262" s="128">
        <f t="shared" si="59"/>
        <v>956.14808169426396</v>
      </c>
      <c r="C262" s="35">
        <f t="shared" si="56"/>
        <v>0.27791951525744152</v>
      </c>
      <c r="D262" s="35">
        <f t="shared" si="60"/>
        <v>0.33079038785105686</v>
      </c>
      <c r="E262" s="100">
        <f t="shared" si="57"/>
        <v>5.2793452363486971E-4</v>
      </c>
      <c r="F262" s="99">
        <f t="shared" si="61"/>
        <v>0.35934160575823865</v>
      </c>
      <c r="G262" s="99">
        <f t="shared" si="62"/>
        <v>0.40183213374968729</v>
      </c>
      <c r="H262" s="99">
        <f t="shared" si="63"/>
        <v>5.8867018293002396</v>
      </c>
      <c r="I262" s="99">
        <f t="shared" si="64"/>
        <v>1.4457238398433455E-2</v>
      </c>
    </row>
    <row r="263" spans="1:11" ht="20.100000000000001" customHeight="1" x14ac:dyDescent="0.25">
      <c r="A263" s="119">
        <f t="shared" si="55"/>
        <v>10</v>
      </c>
      <c r="B263" s="128">
        <f t="shared" si="59"/>
        <v>2149.6173160749022</v>
      </c>
      <c r="C263" s="35">
        <f t="shared" si="56"/>
        <v>0.62482016531783335</v>
      </c>
      <c r="D263" s="35">
        <f t="shared" si="60"/>
        <v>0.74368474855460309</v>
      </c>
      <c r="E263" s="100">
        <f t="shared" si="57"/>
        <v>1.1869052665444246E-3</v>
      </c>
      <c r="F263" s="99">
        <f t="shared" si="61"/>
        <v>0.72282023991769884</v>
      </c>
      <c r="G263" s="99">
        <f t="shared" si="62"/>
        <v>0.25277831825907315</v>
      </c>
      <c r="H263" s="99">
        <f t="shared" si="63"/>
        <v>3.3527869659597993</v>
      </c>
      <c r="I263" s="99">
        <f t="shared" si="64"/>
        <v>2.945775965243503E-2</v>
      </c>
      <c r="J263" s="8"/>
    </row>
    <row r="264" spans="1:11" ht="20.100000000000001" customHeight="1" x14ac:dyDescent="0.25">
      <c r="A264" s="119">
        <f t="shared" si="55"/>
        <v>11</v>
      </c>
      <c r="B264" s="128">
        <f t="shared" si="59"/>
        <v>-836.09648677823134</v>
      </c>
      <c r="C264" s="35">
        <f t="shared" si="56"/>
        <v>-0.2430246263759773</v>
      </c>
      <c r="D264" s="35">
        <f t="shared" si="60"/>
        <v>-0.2892571626062348</v>
      </c>
      <c r="E264" s="100">
        <f t="shared" si="57"/>
        <v>-4.616483669327658E-4</v>
      </c>
      <c r="F264" s="99">
        <f t="shared" si="61"/>
        <v>-0.27498542801737602</v>
      </c>
      <c r="G264" s="99">
        <f t="shared" si="62"/>
        <v>0.21894573633891748</v>
      </c>
      <c r="H264" s="99">
        <f t="shared" si="63"/>
        <v>2.7776330733171526</v>
      </c>
      <c r="I264" s="99">
        <f t="shared" si="64"/>
        <v>3.532835332744596E-3</v>
      </c>
      <c r="J264" s="104"/>
    </row>
    <row r="265" spans="1:11" ht="20.100000000000001" customHeight="1" x14ac:dyDescent="0.25">
      <c r="A265" s="119">
        <f t="shared" si="55"/>
        <v>12</v>
      </c>
      <c r="B265" s="128">
        <f t="shared" si="59"/>
        <v>-4271.8085996164009</v>
      </c>
      <c r="C265" s="35">
        <f t="shared" si="56"/>
        <v>-1.2416685218614318</v>
      </c>
      <c r="D265" s="35">
        <f t="shared" si="60"/>
        <v>-1.4778811468080015</v>
      </c>
      <c r="E265" s="100">
        <f t="shared" si="57"/>
        <v>-2.3586673249415711E-3</v>
      </c>
      <c r="F265" s="99">
        <f t="shared" si="61"/>
        <v>-1.3215677839469024</v>
      </c>
      <c r="G265" s="99">
        <f t="shared" si="62"/>
        <v>0.11726071222677051</v>
      </c>
      <c r="H265" s="99">
        <f t="shared" si="63"/>
        <v>1.0489876634106543</v>
      </c>
      <c r="I265" s="99">
        <f t="shared" si="64"/>
        <v>3.8667643667361383E-2</v>
      </c>
      <c r="J265" s="104"/>
    </row>
    <row r="266" spans="1:11" ht="20.100000000000001" customHeight="1" x14ac:dyDescent="0.25">
      <c r="A266" s="119">
        <f t="shared" si="55"/>
        <v>13</v>
      </c>
      <c r="B266" s="128">
        <f t="shared" si="59"/>
        <v>-478.61922096414492</v>
      </c>
      <c r="C266" s="35">
        <f t="shared" si="56"/>
        <v>-0.13911822282542935</v>
      </c>
      <c r="D266" s="35">
        <f t="shared" si="60"/>
        <v>-0.16558380523564667</v>
      </c>
      <c r="E266" s="100">
        <f t="shared" si="57"/>
        <v>-2.6426828151394503E-4</v>
      </c>
      <c r="F266" s="99">
        <f t="shared" si="61"/>
        <v>-0.24082097499445271</v>
      </c>
      <c r="G266" s="99">
        <f t="shared" si="62"/>
        <v>0.66628216187229661</v>
      </c>
      <c r="H266" s="99">
        <f t="shared" si="63"/>
        <v>10.382352307384597</v>
      </c>
      <c r="I266" s="99">
        <f t="shared" si="64"/>
        <v>1.9298170320554035E-2</v>
      </c>
      <c r="J266" s="104"/>
      <c r="K266" s="129" t="str">
        <f t="shared" ref="K266:K283" si="65">IF(I254&gt;1,"Ponto influenciante","")</f>
        <v/>
      </c>
    </row>
    <row r="267" spans="1:11" ht="20.100000000000001" customHeight="1" x14ac:dyDescent="0.25">
      <c r="A267" s="119">
        <f t="shared" si="55"/>
        <v>14</v>
      </c>
      <c r="B267" s="128">
        <f t="shared" si="59"/>
        <v>799.62238611909561</v>
      </c>
      <c r="C267" s="35">
        <f t="shared" si="56"/>
        <v>0.23242285394269904</v>
      </c>
      <c r="D267" s="35">
        <f t="shared" si="60"/>
        <v>0.27663852943157557</v>
      </c>
      <c r="E267" s="100">
        <f t="shared" si="57"/>
        <v>4.4150929294919391E-4</v>
      </c>
      <c r="F267" s="99">
        <f t="shared" si="61"/>
        <v>0.24517434523842974</v>
      </c>
      <c r="G267" s="99">
        <f t="shared" si="62"/>
        <v>0.101314755742822</v>
      </c>
      <c r="H267" s="99">
        <f t="shared" si="63"/>
        <v>0.77790640318352966</v>
      </c>
      <c r="I267" s="99">
        <f t="shared" si="64"/>
        <v>1.1294418832289766E-3</v>
      </c>
      <c r="J267" s="104"/>
      <c r="K267" s="129" t="str">
        <f t="shared" si="65"/>
        <v/>
      </c>
    </row>
    <row r="268" spans="1:11" ht="20.100000000000001" customHeight="1" x14ac:dyDescent="0.25">
      <c r="A268" s="119">
        <f t="shared" si="55"/>
        <v>15</v>
      </c>
      <c r="B268" s="128">
        <f t="shared" si="59"/>
        <v>1842.4809775601607</v>
      </c>
      <c r="C268" s="35">
        <f t="shared" si="56"/>
        <v>0.53554614599782524</v>
      </c>
      <c r="D268" s="35">
        <f t="shared" si="60"/>
        <v>0.6374274119709048</v>
      </c>
      <c r="E268" s="100">
        <f t="shared" si="57"/>
        <v>1.017320785155917E-3</v>
      </c>
      <c r="F268" s="99">
        <f t="shared" si="61"/>
        <v>0.57775518541780468</v>
      </c>
      <c r="G268" s="99">
        <f t="shared" si="62"/>
        <v>0.14077660684983923</v>
      </c>
      <c r="H268" s="99">
        <f t="shared" si="63"/>
        <v>1.4487578720028225</v>
      </c>
      <c r="I268" s="99">
        <f t="shared" si="64"/>
        <v>9.1150877561177474E-3</v>
      </c>
      <c r="J268" s="104"/>
      <c r="K268" s="129" t="str">
        <f t="shared" si="65"/>
        <v/>
      </c>
    </row>
    <row r="269" spans="1:11" ht="20.100000000000001" customHeight="1" x14ac:dyDescent="0.25">
      <c r="A269" s="119">
        <f t="shared" si="55"/>
        <v>16</v>
      </c>
      <c r="B269" s="128">
        <f t="shared" si="59"/>
        <v>3178.8121834113263</v>
      </c>
      <c r="C269" s="35">
        <f t="shared" si="56"/>
        <v>0.92397188052992041</v>
      </c>
      <c r="D269" s="35">
        <f t="shared" si="60"/>
        <v>1.099746509131762</v>
      </c>
      <c r="E269" s="100">
        <f t="shared" si="57"/>
        <v>1.7551723712087078E-3</v>
      </c>
      <c r="F269" s="99">
        <f t="shared" si="61"/>
        <v>1.2725123287442224</v>
      </c>
      <c r="G269" s="99">
        <f t="shared" si="62"/>
        <v>0.47277801554383436</v>
      </c>
      <c r="H269" s="99">
        <f t="shared" si="63"/>
        <v>7.0927818198007397</v>
      </c>
      <c r="I269" s="99">
        <f t="shared" si="64"/>
        <v>0.2420117816804537</v>
      </c>
      <c r="J269" s="104"/>
      <c r="K269" s="129" t="str">
        <f t="shared" si="65"/>
        <v/>
      </c>
    </row>
    <row r="270" spans="1:11" ht="20.100000000000001" customHeight="1" x14ac:dyDescent="0.25">
      <c r="A270" s="119">
        <f t="shared" si="55"/>
        <v>17</v>
      </c>
      <c r="B270" s="128">
        <f t="shared" si="59"/>
        <v>-5.4161974990274757</v>
      </c>
      <c r="C270" s="35">
        <f t="shared" si="56"/>
        <v>-1.574303198727333E-3</v>
      </c>
      <c r="D270" s="35">
        <f t="shared" si="60"/>
        <v>-1.8737956030895533E-3</v>
      </c>
      <c r="E270" s="100">
        <f t="shared" si="57"/>
        <v>-2.9905384963955389E-6</v>
      </c>
      <c r="F270" s="99">
        <f t="shared" si="61"/>
        <v>-1.8228671320238289E-3</v>
      </c>
      <c r="G270" s="99">
        <f t="shared" si="62"/>
        <v>0.25412383844696546</v>
      </c>
      <c r="H270" s="99">
        <f t="shared" si="63"/>
        <v>3.3756608091539682</v>
      </c>
      <c r="I270" s="99">
        <f t="shared" si="64"/>
        <v>1.8868503535749147E-7</v>
      </c>
      <c r="J270" s="104"/>
      <c r="K270" s="129" t="str">
        <f t="shared" si="65"/>
        <v/>
      </c>
    </row>
    <row r="271" spans="1:11" ht="20.100000000000001" customHeight="1" x14ac:dyDescent="0.25">
      <c r="A271" s="119">
        <f t="shared" si="55"/>
        <v>18</v>
      </c>
      <c r="B271" s="128">
        <f t="shared" si="59"/>
        <v>4023.1561967951711</v>
      </c>
      <c r="C271" s="35">
        <f t="shared" si="56"/>
        <v>1.1693937805502095</v>
      </c>
      <c r="D271" s="35">
        <f t="shared" si="60"/>
        <v>1.3918569980970774</v>
      </c>
      <c r="E271" s="100">
        <f t="shared" si="57"/>
        <v>2.2213745871875177E-3</v>
      </c>
      <c r="F271" s="99">
        <f t="shared" si="61"/>
        <v>1.3952476301371828</v>
      </c>
      <c r="G271" s="99">
        <f t="shared" si="62"/>
        <v>0.29754424911935445</v>
      </c>
      <c r="H271" s="99">
        <f t="shared" si="63"/>
        <v>4.1138077905845813</v>
      </c>
      <c r="I271" s="99">
        <f t="shared" si="64"/>
        <v>0.13743075268151447</v>
      </c>
      <c r="J271" s="104"/>
      <c r="K271" s="129" t="str">
        <f t="shared" si="65"/>
        <v/>
      </c>
    </row>
    <row r="272" spans="1:11" ht="20.100000000000001" customHeight="1" x14ac:dyDescent="0.25">
      <c r="J272" s="104"/>
      <c r="K272" s="129" t="str">
        <f t="shared" si="65"/>
        <v/>
      </c>
    </row>
    <row r="273" spans="11:11" ht="20.100000000000001" customHeight="1" x14ac:dyDescent="0.25">
      <c r="K273" s="129" t="str">
        <f t="shared" si="65"/>
        <v/>
      </c>
    </row>
    <row r="274" spans="11:11" ht="20.100000000000001" customHeight="1" x14ac:dyDescent="0.25">
      <c r="K274" s="129" t="str">
        <f t="shared" si="65"/>
        <v/>
      </c>
    </row>
    <row r="275" spans="11:11" ht="20.100000000000001" customHeight="1" x14ac:dyDescent="0.25">
      <c r="K275" s="129" t="str">
        <f t="shared" si="65"/>
        <v/>
      </c>
    </row>
    <row r="276" spans="11:11" ht="20.100000000000001" customHeight="1" x14ac:dyDescent="0.25">
      <c r="K276" s="129" t="str">
        <f t="shared" si="65"/>
        <v/>
      </c>
    </row>
    <row r="277" spans="11:11" ht="20.100000000000001" customHeight="1" x14ac:dyDescent="0.25">
      <c r="K277" s="129" t="str">
        <f t="shared" si="65"/>
        <v/>
      </c>
    </row>
    <row r="278" spans="11:11" ht="20.100000000000001" customHeight="1" x14ac:dyDescent="0.25">
      <c r="K278" s="129" t="str">
        <f t="shared" si="65"/>
        <v/>
      </c>
    </row>
    <row r="279" spans="11:11" ht="20.100000000000001" customHeight="1" x14ac:dyDescent="0.25">
      <c r="K279" s="129" t="str">
        <f t="shared" si="65"/>
        <v/>
      </c>
    </row>
    <row r="280" spans="11:11" ht="20.100000000000001" customHeight="1" x14ac:dyDescent="0.25">
      <c r="K280" s="129" t="str">
        <f t="shared" si="65"/>
        <v/>
      </c>
    </row>
    <row r="281" spans="11:11" ht="20.100000000000001" customHeight="1" x14ac:dyDescent="0.25">
      <c r="K281" s="129" t="str">
        <f t="shared" si="65"/>
        <v/>
      </c>
    </row>
    <row r="282" spans="11:11" ht="20.100000000000001" customHeight="1" x14ac:dyDescent="0.25">
      <c r="K282" s="129" t="str">
        <f t="shared" si="65"/>
        <v/>
      </c>
    </row>
    <row r="283" spans="11:11" ht="20.100000000000001" customHeight="1" x14ac:dyDescent="0.25">
      <c r="K283" s="129" t="str">
        <f t="shared" si="65"/>
        <v/>
      </c>
    </row>
    <row r="292" spans="1:13" ht="20.100000000000001" customHeight="1" x14ac:dyDescent="0.25">
      <c r="A292" s="175" t="s">
        <v>409</v>
      </c>
      <c r="B292" s="175"/>
      <c r="C292" s="175"/>
      <c r="D292" s="175"/>
      <c r="E292" s="175"/>
      <c r="F292" s="175"/>
      <c r="G292" s="175"/>
      <c r="H292" s="175"/>
      <c r="I292" s="175"/>
    </row>
    <row r="293" spans="1:13" ht="20.100000000000001" customHeight="1" x14ac:dyDescent="0.25">
      <c r="A293" s="164" t="s">
        <v>401</v>
      </c>
      <c r="B293" s="164"/>
      <c r="C293" s="164"/>
      <c r="D293" s="164"/>
      <c r="E293" s="164"/>
      <c r="F293" s="164"/>
      <c r="G293" s="164"/>
      <c r="H293" s="164"/>
      <c r="I293" s="164"/>
    </row>
    <row r="294" spans="1:13" ht="20.100000000000001" customHeight="1" x14ac:dyDescent="0.25">
      <c r="A294" s="184" t="s">
        <v>402</v>
      </c>
      <c r="B294" s="184"/>
      <c r="C294" s="184"/>
      <c r="D294" s="184"/>
      <c r="E294" s="184"/>
      <c r="F294" s="184"/>
      <c r="G294" s="184"/>
      <c r="H294" s="184"/>
      <c r="I294" s="184"/>
    </row>
    <row r="296" spans="1:13" ht="20.100000000000001" customHeight="1" x14ac:dyDescent="0.25">
      <c r="L296" s="214"/>
      <c r="M296" s="214"/>
    </row>
    <row r="297" spans="1:13" ht="20.100000000000001" customHeight="1" x14ac:dyDescent="0.25">
      <c r="A297" s="201" t="s">
        <v>146</v>
      </c>
      <c r="B297" s="201"/>
      <c r="C297" s="201"/>
      <c r="D297" s="201"/>
      <c r="E297" s="201"/>
      <c r="F297" s="201"/>
      <c r="G297" s="201"/>
      <c r="H297" s="201"/>
      <c r="I297" s="201"/>
      <c r="J297" s="15"/>
      <c r="L297" s="214"/>
      <c r="M297" s="214"/>
    </row>
    <row r="298" spans="1:13" ht="20.100000000000001" customHeight="1" x14ac:dyDescent="0.25">
      <c r="I298" s="29"/>
      <c r="J298" s="29"/>
      <c r="L298" s="214"/>
      <c r="M298" s="214"/>
    </row>
    <row r="299" spans="1:13" ht="20.100000000000001" customHeight="1" x14ac:dyDescent="0.25">
      <c r="A299" s="208" t="str">
        <f>IF(F82&lt;=0.05,R309,R310)</f>
        <v>O nível de significância do modelo atingiu 0,00%. Esse nível de significância é inferior ao valor máximo admitido para a rejeição da hipótese nula do molode; portanto, o modelo é aceito.</v>
      </c>
      <c r="B299" s="208"/>
      <c r="C299" s="208"/>
      <c r="D299" s="208"/>
      <c r="E299" s="208"/>
      <c r="F299" s="208"/>
      <c r="G299" s="208"/>
      <c r="H299" s="208"/>
      <c r="I299" s="208"/>
      <c r="J299" s="101"/>
      <c r="L299" s="214"/>
      <c r="M299" s="214"/>
    </row>
    <row r="300" spans="1:13" ht="20.100000000000001" customHeight="1" x14ac:dyDescent="0.25">
      <c r="A300" s="164" t="s">
        <v>78</v>
      </c>
      <c r="B300" s="164"/>
      <c r="C300" s="164"/>
      <c r="D300" s="164"/>
      <c r="E300" s="164"/>
      <c r="F300" s="164"/>
      <c r="G300" s="101"/>
      <c r="H300" s="101"/>
      <c r="I300" s="101"/>
      <c r="J300" s="101"/>
      <c r="L300" s="214"/>
      <c r="M300" s="214"/>
    </row>
    <row r="301" spans="1:13" ht="20.100000000000001" customHeight="1" x14ac:dyDescent="0.25">
      <c r="L301" s="214"/>
      <c r="M301" s="214"/>
    </row>
    <row r="302" spans="1:13" ht="20.100000000000001" customHeight="1" x14ac:dyDescent="0.25">
      <c r="G302" s="191" t="s">
        <v>151</v>
      </c>
      <c r="H302" s="191"/>
      <c r="I302" s="36">
        <v>0.05</v>
      </c>
      <c r="L302" s="214"/>
      <c r="M302" s="214"/>
    </row>
    <row r="303" spans="1:13" ht="20.100000000000001" customHeight="1" x14ac:dyDescent="0.25">
      <c r="G303" s="174" t="s">
        <v>366</v>
      </c>
      <c r="H303" s="174"/>
      <c r="I303" s="36">
        <f>F82</f>
        <v>1.82516972440223E-18</v>
      </c>
      <c r="L303" s="214"/>
      <c r="M303" s="214"/>
    </row>
    <row r="304" spans="1:13" ht="20.100000000000001" customHeight="1" x14ac:dyDescent="0.25">
      <c r="L304" s="214"/>
      <c r="M304" s="214"/>
    </row>
    <row r="305" spans="7:18" ht="20.100000000000001" customHeight="1" x14ac:dyDescent="0.25">
      <c r="G305" s="191" t="s">
        <v>153</v>
      </c>
      <c r="H305" s="191"/>
      <c r="I305" s="110">
        <f>B71</f>
        <v>18</v>
      </c>
      <c r="L305" s="214"/>
      <c r="M305" s="214"/>
    </row>
    <row r="306" spans="7:18" ht="20.100000000000001" customHeight="1" x14ac:dyDescent="0.25">
      <c r="G306" s="191" t="s">
        <v>369</v>
      </c>
      <c r="H306" s="191"/>
      <c r="I306" s="110">
        <f>B72</f>
        <v>5</v>
      </c>
      <c r="L306" s="214"/>
      <c r="M306" s="214"/>
    </row>
    <row r="307" spans="7:18" ht="20.100000000000001" customHeight="1" x14ac:dyDescent="0.25">
      <c r="G307" s="191" t="s">
        <v>120</v>
      </c>
      <c r="H307" s="191"/>
      <c r="I307" s="110">
        <f>I305-I306-1</f>
        <v>12</v>
      </c>
      <c r="L307" s="214"/>
      <c r="M307" s="214"/>
    </row>
    <row r="308" spans="7:18" ht="20.100000000000001" customHeight="1" x14ac:dyDescent="0.25">
      <c r="G308" s="191" t="s">
        <v>367</v>
      </c>
      <c r="H308" s="191"/>
      <c r="I308" s="111">
        <f>_xlfn.F.INV.RT(I302,I306,I307)</f>
        <v>3.1058752390841229</v>
      </c>
      <c r="L308" s="214"/>
      <c r="M308" s="214"/>
    </row>
    <row r="309" spans="7:18" ht="20.100000000000001" customHeight="1" x14ac:dyDescent="0.25">
      <c r="G309" s="191" t="s">
        <v>368</v>
      </c>
      <c r="H309" s="191"/>
      <c r="I309" s="112">
        <f>E82</f>
        <v>3393.5853392109425</v>
      </c>
      <c r="L309" s="214"/>
      <c r="M309" s="214"/>
      <c r="R309" s="129" t="str">
        <f>CONCATENATE("O nível de significância do modelo atingiu ",TEXT(F82,"0,00%"),".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310" spans="7:18" ht="20.100000000000001" customHeight="1" x14ac:dyDescent="0.25">
      <c r="I310" s="113"/>
      <c r="L310" s="214"/>
      <c r="M310" s="214"/>
      <c r="R310" s="129" t="str">
        <f>CONCATENATE("O nível de significância do modelo atingiu ",TEXT(F82,"0,00%"),".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311" spans="7:18" ht="20.100000000000001" customHeight="1" x14ac:dyDescent="0.25">
      <c r="G311" s="114" t="s">
        <v>25</v>
      </c>
      <c r="H311" s="204" t="str">
        <f>IF(I309&gt;I308,"O ponto percentual atingido é maior que o ponto crítico","O ponto percentual atingido é menor que o ponto crítico")</f>
        <v>O ponto percentual atingido é maior que o ponto crítico</v>
      </c>
      <c r="I311" s="204"/>
      <c r="L311" s="214"/>
      <c r="M311" s="214"/>
    </row>
    <row r="312" spans="7:18" ht="20.100000000000001" customHeight="1" x14ac:dyDescent="0.25">
      <c r="G312" s="115" t="s">
        <v>163</v>
      </c>
      <c r="H312" s="203" t="str">
        <f>IF(I309&gt;I308,"Rejeita-se a hipótese nula","Não se pode rejeitar a hipótese nula")</f>
        <v>Rejeita-se a hipótese nula</v>
      </c>
      <c r="I312" s="203"/>
      <c r="L312" s="214"/>
      <c r="M312" s="214"/>
    </row>
    <row r="313" spans="7:18" ht="20.100000000000001" customHeight="1" x14ac:dyDescent="0.25">
      <c r="L313" s="214"/>
      <c r="M313" s="214"/>
    </row>
    <row r="314" spans="7:18" ht="20.100000000000001" customHeight="1" x14ac:dyDescent="0.25">
      <c r="L314" s="214"/>
      <c r="M314" s="214"/>
    </row>
    <row r="315" spans="7:18" ht="20.100000000000001" customHeight="1" x14ac:dyDescent="0.25">
      <c r="L315" s="214"/>
      <c r="M315" s="214"/>
    </row>
    <row r="316" spans="7:18" ht="20.100000000000001" customHeight="1" x14ac:dyDescent="0.25">
      <c r="L316" s="214"/>
      <c r="M316" s="214"/>
    </row>
    <row r="317" spans="7:18" ht="20.100000000000001" customHeight="1" x14ac:dyDescent="0.25">
      <c r="L317" s="214"/>
      <c r="M317" s="214"/>
    </row>
    <row r="318" spans="7:18" ht="20.100000000000001" customHeight="1" x14ac:dyDescent="0.25">
      <c r="L318" s="214"/>
      <c r="M318" s="214"/>
    </row>
    <row r="319" spans="7:18" ht="20.100000000000001" customHeight="1" x14ac:dyDescent="0.25">
      <c r="L319" s="214"/>
      <c r="M319" s="214"/>
    </row>
    <row r="322" spans="1:9" ht="20.100000000000001" customHeight="1" x14ac:dyDescent="0.25">
      <c r="A322" s="201" t="s">
        <v>147</v>
      </c>
      <c r="B322" s="201"/>
      <c r="C322" s="201"/>
      <c r="D322" s="201"/>
      <c r="E322" s="201"/>
      <c r="F322" s="201"/>
      <c r="G322" s="201"/>
      <c r="H322" s="201"/>
      <c r="I322" s="201"/>
    </row>
    <row r="324" spans="1:9" ht="20.100000000000001" customHeight="1" x14ac:dyDescent="0.25">
      <c r="A324" s="164" t="s">
        <v>195</v>
      </c>
      <c r="B324" s="164"/>
      <c r="C324" s="164"/>
    </row>
    <row r="326" spans="1:9" ht="20.100000000000001" customHeight="1" x14ac:dyDescent="0.25">
      <c r="G326" s="34" t="s">
        <v>154</v>
      </c>
      <c r="H326" s="34"/>
    </row>
    <row r="328" spans="1:9" ht="20.100000000000001" customHeight="1" x14ac:dyDescent="0.25">
      <c r="G328" s="1" t="s">
        <v>392</v>
      </c>
    </row>
    <row r="329" spans="1:9" ht="20.100000000000001" customHeight="1" x14ac:dyDescent="0.25">
      <c r="G329" s="1" t="s">
        <v>393</v>
      </c>
    </row>
    <row r="330" spans="1:9" ht="20.100000000000001" customHeight="1" x14ac:dyDescent="0.25">
      <c r="I330" s="7"/>
    </row>
    <row r="331" spans="1:9" ht="20.100000000000001" customHeight="1" x14ac:dyDescent="0.25">
      <c r="G331" s="19" t="s">
        <v>155</v>
      </c>
      <c r="H331" s="19" t="s">
        <v>157</v>
      </c>
    </row>
    <row r="332" spans="1:9" ht="20.100000000000001" customHeight="1" x14ac:dyDescent="0.25">
      <c r="G332" s="20" t="s">
        <v>156</v>
      </c>
      <c r="H332" s="20" t="s">
        <v>158</v>
      </c>
      <c r="I332" s="7"/>
    </row>
    <row r="333" spans="1:9" ht="20.100000000000001" customHeight="1" x14ac:dyDescent="0.25">
      <c r="G333" s="20" t="s">
        <v>394</v>
      </c>
      <c r="H333" s="20" t="s">
        <v>159</v>
      </c>
    </row>
    <row r="337" spans="1:9" ht="20.100000000000001" customHeight="1" x14ac:dyDescent="0.25">
      <c r="I337" s="29"/>
    </row>
    <row r="346" spans="1:9" ht="20.100000000000001" customHeight="1" x14ac:dyDescent="0.25">
      <c r="A346" s="164" t="s">
        <v>151</v>
      </c>
      <c r="B346" s="164"/>
      <c r="C346" s="37">
        <v>0.3</v>
      </c>
    </row>
    <row r="347" spans="1:9" ht="20.100000000000001" customHeight="1" x14ac:dyDescent="0.25">
      <c r="A347" s="186" t="s">
        <v>153</v>
      </c>
      <c r="B347" s="186"/>
      <c r="C347" s="38">
        <f>B71</f>
        <v>18</v>
      </c>
    </row>
    <row r="348" spans="1:9" ht="20.100000000000001" customHeight="1" x14ac:dyDescent="0.25">
      <c r="A348" s="174" t="s">
        <v>99</v>
      </c>
      <c r="B348" s="174"/>
      <c r="C348" s="18">
        <f>B73</f>
        <v>6</v>
      </c>
    </row>
    <row r="349" spans="1:9" ht="20.100000000000001" customHeight="1" x14ac:dyDescent="0.25">
      <c r="A349" s="186" t="s">
        <v>120</v>
      </c>
      <c r="B349" s="186"/>
      <c r="C349" s="38">
        <f>B74</f>
        <v>12</v>
      </c>
    </row>
    <row r="350" spans="1:9" ht="20.100000000000001" customHeight="1" x14ac:dyDescent="0.25">
      <c r="A350" s="174" t="s">
        <v>162</v>
      </c>
      <c r="B350" s="174"/>
      <c r="C350" s="39">
        <f>_xlfn.T.INV.2T(C346,C349)</f>
        <v>1.0832114204565071</v>
      </c>
    </row>
    <row r="351" spans="1:9" ht="20.100000000000001" customHeight="1" x14ac:dyDescent="0.25">
      <c r="A351" s="19"/>
      <c r="B351" s="19"/>
      <c r="C351" s="19"/>
      <c r="D351" s="19"/>
      <c r="E351" s="19"/>
      <c r="F351" s="19"/>
      <c r="G351" s="19"/>
      <c r="H351" s="19"/>
      <c r="I351" s="19"/>
    </row>
    <row r="352" spans="1:9" ht="20.100000000000001" customHeight="1" x14ac:dyDescent="0.25">
      <c r="A352" s="196" t="s">
        <v>22</v>
      </c>
      <c r="B352" s="196" t="s">
        <v>73</v>
      </c>
      <c r="C352" s="196" t="s">
        <v>1</v>
      </c>
      <c r="D352" s="196" t="s">
        <v>162</v>
      </c>
      <c r="E352" s="196" t="s">
        <v>161</v>
      </c>
      <c r="F352" s="196" t="s">
        <v>152</v>
      </c>
      <c r="G352" s="196"/>
      <c r="H352" s="196" t="s">
        <v>163</v>
      </c>
      <c r="I352" s="196"/>
    </row>
    <row r="353" spans="1:9" ht="20.100000000000001" customHeight="1" x14ac:dyDescent="0.25">
      <c r="A353" s="197"/>
      <c r="B353" s="197"/>
      <c r="C353" s="197"/>
      <c r="D353" s="197"/>
      <c r="E353" s="197"/>
      <c r="F353" s="197"/>
      <c r="G353" s="197"/>
      <c r="H353" s="197"/>
      <c r="I353" s="197"/>
    </row>
    <row r="354" spans="1:9" ht="20.100000000000001" customHeight="1" x14ac:dyDescent="0.25">
      <c r="A354" s="1" t="str">
        <f>B10</f>
        <v>Área privativa</v>
      </c>
      <c r="B354" s="1">
        <f t="shared" ref="B354:C358" si="66">C88</f>
        <v>1492.8569014264685</v>
      </c>
      <c r="C354" s="1">
        <f t="shared" si="66"/>
        <v>77.749731500648579</v>
      </c>
      <c r="D354" s="10">
        <f>$C$350</f>
        <v>1.0832114204565071</v>
      </c>
      <c r="E354" s="10">
        <f t="shared" ref="E354:E358" si="67">ABS(B354/C354)</f>
        <v>19.200798158563611</v>
      </c>
      <c r="F354" s="198" t="str">
        <f>IF(E354&gt;D354,"O ponto calculado é maior que o ponto crítico","O ponto calculado é menor que o ponto crítico")</f>
        <v>O ponto calculado é maior que o ponto crítico</v>
      </c>
      <c r="G354" s="198"/>
      <c r="H354" s="198" t="str">
        <f t="shared" ref="H354:H358" si="68">IF(E354&gt;D354,"Rejeita-se a hipótese nula","Não se pode rejeitar a hipótese nula")</f>
        <v>Rejeita-se a hipótese nula</v>
      </c>
      <c r="I354" s="198"/>
    </row>
    <row r="355" spans="1:9" ht="20.100000000000001" customHeight="1" x14ac:dyDescent="0.25">
      <c r="A355" s="40" t="str">
        <f>C10</f>
        <v>Total de quartos</v>
      </c>
      <c r="B355" s="40">
        <f t="shared" si="66"/>
        <v>52692.241188443033</v>
      </c>
      <c r="C355" s="40">
        <f t="shared" si="66"/>
        <v>1962.991287549715</v>
      </c>
      <c r="D355" s="41">
        <f>$C$350</f>
        <v>1.0832114204565071</v>
      </c>
      <c r="E355" s="41">
        <f t="shared" si="67"/>
        <v>26.8428298804197</v>
      </c>
      <c r="F355" s="187" t="str">
        <f t="shared" ref="F355:F358" si="69">IF(E355&gt;D355,"O ponto calculado é maior que o ponto crítico","O ponto calculado é menor que o ponto crítico")</f>
        <v>O ponto calculado é maior que o ponto crítico</v>
      </c>
      <c r="G355" s="187"/>
      <c r="H355" s="187" t="str">
        <f t="shared" si="68"/>
        <v>Rejeita-se a hipótese nula</v>
      </c>
      <c r="I355" s="187"/>
    </row>
    <row r="356" spans="1:9" ht="20.100000000000001" customHeight="1" x14ac:dyDescent="0.25">
      <c r="A356" s="20" t="str">
        <f>D10</f>
        <v>Suítes</v>
      </c>
      <c r="B356" s="20">
        <f t="shared" si="66"/>
        <v>66469.329850809183</v>
      </c>
      <c r="C356" s="20">
        <f t="shared" si="66"/>
        <v>2087.240811082967</v>
      </c>
      <c r="D356" s="32">
        <f>$C$350</f>
        <v>1.0832114204565071</v>
      </c>
      <c r="E356" s="32">
        <f t="shared" si="67"/>
        <v>31.845549156506529</v>
      </c>
      <c r="F356" s="209" t="str">
        <f t="shared" si="69"/>
        <v>O ponto calculado é maior que o ponto crítico</v>
      </c>
      <c r="G356" s="209"/>
      <c r="H356" s="209" t="str">
        <f t="shared" si="68"/>
        <v>Rejeita-se a hipótese nula</v>
      </c>
      <c r="I356" s="209"/>
    </row>
    <row r="357" spans="1:9" ht="20.100000000000001" customHeight="1" x14ac:dyDescent="0.25">
      <c r="A357" s="40" t="str">
        <f>E10</f>
        <v>Vagas na garagem</v>
      </c>
      <c r="B357" s="40">
        <f t="shared" si="66"/>
        <v>50487.81413708441</v>
      </c>
      <c r="C357" s="40">
        <f t="shared" si="66"/>
        <v>2431.9549050061137</v>
      </c>
      <c r="D357" s="41">
        <f>$C$350</f>
        <v>1.0832114204565071</v>
      </c>
      <c r="E357" s="41">
        <f t="shared" si="67"/>
        <v>20.76017693961208</v>
      </c>
      <c r="F357" s="187" t="str">
        <f t="shared" si="69"/>
        <v>O ponto calculado é maior que o ponto crítico</v>
      </c>
      <c r="G357" s="187"/>
      <c r="H357" s="187" t="str">
        <f t="shared" si="68"/>
        <v>Rejeita-se a hipótese nula</v>
      </c>
      <c r="I357" s="187"/>
    </row>
    <row r="358" spans="1:9" ht="20.100000000000001" customHeight="1" x14ac:dyDescent="0.25">
      <c r="A358" s="20" t="str">
        <f>F10</f>
        <v>Piscina</v>
      </c>
      <c r="B358" s="20">
        <f t="shared" si="66"/>
        <v>81160.374609874561</v>
      </c>
      <c r="C358" s="20">
        <f t="shared" si="66"/>
        <v>2454.280771723144</v>
      </c>
      <c r="D358" s="32">
        <f>$C$350</f>
        <v>1.0832114204565071</v>
      </c>
      <c r="E358" s="32">
        <f t="shared" si="67"/>
        <v>33.068903747671904</v>
      </c>
      <c r="F358" s="209" t="str">
        <f t="shared" si="69"/>
        <v>O ponto calculado é maior que o ponto crítico</v>
      </c>
      <c r="G358" s="209"/>
      <c r="H358" s="209" t="str">
        <f t="shared" si="68"/>
        <v>Rejeita-se a hipótese nula</v>
      </c>
      <c r="I358" s="209"/>
    </row>
    <row r="361" spans="1:9" ht="20.100000000000001" customHeight="1" x14ac:dyDescent="0.25">
      <c r="A361" s="201" t="s">
        <v>55</v>
      </c>
      <c r="B361" s="201"/>
      <c r="C361" s="201"/>
      <c r="D361" s="201"/>
      <c r="E361" s="201"/>
      <c r="F361" s="201"/>
      <c r="G361" s="201"/>
      <c r="H361" s="201"/>
      <c r="I361" s="201"/>
    </row>
    <row r="363" spans="1:9" ht="20.100000000000001" customHeight="1" x14ac:dyDescent="0.25">
      <c r="A363" s="184" t="s">
        <v>395</v>
      </c>
      <c r="B363" s="184"/>
      <c r="C363" s="184"/>
      <c r="D363" s="184"/>
      <c r="E363" s="184"/>
      <c r="F363" s="184"/>
      <c r="G363" s="184"/>
      <c r="H363" s="184"/>
      <c r="I363" s="184"/>
    </row>
    <row r="364" spans="1:9" ht="20.100000000000001" customHeight="1" x14ac:dyDescent="0.25">
      <c r="A364" s="184"/>
      <c r="B364" s="184"/>
      <c r="C364" s="184"/>
      <c r="D364" s="184"/>
      <c r="E364" s="184"/>
      <c r="F364" s="184"/>
      <c r="G364" s="184"/>
      <c r="H364" s="184"/>
      <c r="I364" s="184"/>
    </row>
    <row r="365" spans="1:9" ht="20.100000000000001" customHeight="1" x14ac:dyDescent="0.25">
      <c r="A365" s="184"/>
      <c r="B365" s="184"/>
      <c r="C365" s="184"/>
      <c r="D365" s="184"/>
      <c r="E365" s="184"/>
      <c r="F365" s="184"/>
      <c r="G365" s="184"/>
      <c r="H365" s="184"/>
      <c r="I365" s="184"/>
    </row>
    <row r="366" spans="1:9" ht="20.100000000000001" customHeight="1" x14ac:dyDescent="0.25">
      <c r="A366" s="184"/>
      <c r="B366" s="184"/>
      <c r="C366" s="184"/>
      <c r="D366" s="184"/>
      <c r="E366" s="184"/>
      <c r="F366" s="184"/>
      <c r="G366" s="184"/>
      <c r="H366" s="184"/>
      <c r="I366" s="184"/>
    </row>
    <row r="367" spans="1:9" ht="20.100000000000001" customHeight="1" x14ac:dyDescent="0.25">
      <c r="A367" s="184"/>
      <c r="B367" s="184"/>
      <c r="C367" s="184"/>
      <c r="D367" s="184"/>
      <c r="E367" s="184"/>
      <c r="F367" s="184"/>
      <c r="G367" s="184"/>
      <c r="H367" s="184"/>
      <c r="I367" s="184"/>
    </row>
    <row r="369" spans="8:8" ht="20.100000000000001" customHeight="1" x14ac:dyDescent="0.25">
      <c r="H369" s="14"/>
    </row>
    <row r="388" spans="1:11" ht="20.100000000000001" customHeight="1" x14ac:dyDescent="0.25">
      <c r="K388" s="129" t="str">
        <f>IF(E354&lt;D354,"A hipótese nula não pode ser rejeitada","")</f>
        <v/>
      </c>
    </row>
    <row r="389" spans="1:11" ht="20.100000000000001" customHeight="1" x14ac:dyDescent="0.25">
      <c r="K389" s="129" t="str">
        <f>IF(E355&lt;D355,"A hipótese nula não pode ser rejeitada","")</f>
        <v/>
      </c>
    </row>
    <row r="390" spans="1:11" ht="20.100000000000001" customHeight="1" x14ac:dyDescent="0.25">
      <c r="K390" s="129" t="str">
        <f>IF(E356&lt;D356,"A hipótese nula não pode ser rejeitada","")</f>
        <v/>
      </c>
    </row>
    <row r="391" spans="1:11" ht="20.100000000000001" customHeight="1" x14ac:dyDescent="0.25">
      <c r="A391" s="164" t="s">
        <v>56</v>
      </c>
      <c r="B391" s="164"/>
      <c r="C391" s="164"/>
      <c r="D391" s="164"/>
      <c r="E391" s="164"/>
      <c r="F391" s="164"/>
      <c r="G391" s="164"/>
      <c r="H391" s="164"/>
      <c r="I391" s="164"/>
      <c r="K391" s="129" t="str">
        <f>IF(E357&lt;D357,"A hipótese nula não pode ser rejeitada","")</f>
        <v/>
      </c>
    </row>
    <row r="392" spans="1:11" ht="20.100000000000001" customHeight="1" x14ac:dyDescent="0.25">
      <c r="K392" s="129" t="str">
        <f>IF(E358&lt;D358,"A hipótese nula não pode ser rejeitada","")</f>
        <v/>
      </c>
    </row>
    <row r="393" spans="1:11" ht="20.100000000000001" customHeight="1" x14ac:dyDescent="0.25">
      <c r="A393" s="201" t="s">
        <v>172</v>
      </c>
      <c r="B393" s="201"/>
      <c r="C393" s="201"/>
      <c r="D393" s="201"/>
      <c r="E393" s="201"/>
      <c r="F393" s="201"/>
      <c r="G393" s="201"/>
      <c r="H393" s="201"/>
      <c r="I393" s="201"/>
      <c r="J393" s="15"/>
    </row>
    <row r="395" spans="1:11" ht="20.100000000000001" customHeight="1" x14ac:dyDescent="0.25">
      <c r="A395" s="184" t="s">
        <v>391</v>
      </c>
      <c r="B395" s="184"/>
      <c r="C395" s="184"/>
      <c r="D395" s="184"/>
      <c r="E395" s="184"/>
      <c r="F395" s="184"/>
      <c r="G395" s="184"/>
      <c r="H395" s="184"/>
      <c r="I395" s="184"/>
      <c r="J395" s="29"/>
    </row>
    <row r="396" spans="1:11" ht="20.100000000000001" customHeight="1" x14ac:dyDescent="0.25">
      <c r="A396" s="184"/>
      <c r="B396" s="184"/>
      <c r="C396" s="184"/>
      <c r="D396" s="184"/>
      <c r="E396" s="184"/>
      <c r="F396" s="184"/>
      <c r="G396" s="184"/>
      <c r="H396" s="184"/>
      <c r="I396" s="184"/>
      <c r="J396" s="29"/>
    </row>
    <row r="405" spans="8:9" ht="20.100000000000001" customHeight="1" x14ac:dyDescent="0.25">
      <c r="H405" s="4"/>
    </row>
    <row r="406" spans="8:9" ht="20.100000000000001" customHeight="1" x14ac:dyDescent="0.25">
      <c r="H406" s="4"/>
    </row>
    <row r="407" spans="8:9" ht="20.100000000000001" customHeight="1" x14ac:dyDescent="0.25">
      <c r="H407" s="4"/>
    </row>
    <row r="408" spans="8:9" ht="20.100000000000001" customHeight="1" x14ac:dyDescent="0.25">
      <c r="H408" s="4"/>
    </row>
    <row r="409" spans="8:9" ht="20.100000000000001" customHeight="1" x14ac:dyDescent="0.25">
      <c r="H409" s="4"/>
    </row>
    <row r="410" spans="8:9" ht="20.100000000000001" customHeight="1" x14ac:dyDescent="0.25">
      <c r="H410" s="4"/>
    </row>
    <row r="416" spans="8:9" ht="20.100000000000001" customHeight="1" x14ac:dyDescent="0.25">
      <c r="I416" s="7"/>
    </row>
    <row r="418" spans="1:9" ht="20.100000000000001" customHeight="1" x14ac:dyDescent="0.25">
      <c r="A418" s="164" t="s">
        <v>192</v>
      </c>
      <c r="B418" s="164"/>
      <c r="C418" s="164"/>
      <c r="D418" s="164"/>
      <c r="E418" s="164"/>
      <c r="F418" s="164"/>
      <c r="G418" s="164"/>
      <c r="H418" s="164"/>
      <c r="I418" s="164"/>
    </row>
    <row r="419" spans="1:9" ht="20.100000000000001" customHeight="1" x14ac:dyDescent="0.25">
      <c r="I419" s="26"/>
    </row>
    <row r="420" spans="1:9" ht="20.100000000000001" customHeight="1" x14ac:dyDescent="0.25">
      <c r="I420" s="26"/>
    </row>
    <row r="421" spans="1:9" ht="20.100000000000001" customHeight="1" x14ac:dyDescent="0.25">
      <c r="A421" s="201" t="s">
        <v>148</v>
      </c>
      <c r="B421" s="201"/>
      <c r="C421" s="201"/>
      <c r="D421" s="201"/>
      <c r="E421" s="201"/>
      <c r="F421" s="201"/>
      <c r="G421" s="201"/>
      <c r="H421" s="201"/>
      <c r="I421" s="201"/>
    </row>
    <row r="422" spans="1:9" ht="20.100000000000001" customHeight="1" x14ac:dyDescent="0.25">
      <c r="I422" s="26"/>
    </row>
    <row r="423" spans="1:9" ht="20.100000000000001" customHeight="1" x14ac:dyDescent="0.25">
      <c r="A423" s="184" t="s">
        <v>143</v>
      </c>
      <c r="B423" s="184"/>
      <c r="C423" s="184"/>
      <c r="D423" s="184"/>
      <c r="E423" s="184"/>
      <c r="F423" s="184"/>
      <c r="G423" s="184"/>
      <c r="H423" s="184"/>
      <c r="I423" s="184"/>
    </row>
    <row r="424" spans="1:9" ht="20.100000000000001" customHeight="1" x14ac:dyDescent="0.25">
      <c r="A424" s="184"/>
      <c r="B424" s="184"/>
      <c r="C424" s="184"/>
      <c r="D424" s="184"/>
      <c r="E424" s="184"/>
      <c r="F424" s="184"/>
      <c r="G424" s="184"/>
      <c r="H424" s="184"/>
      <c r="I424" s="184"/>
    </row>
    <row r="425" spans="1:9" ht="20.100000000000001" customHeight="1" x14ac:dyDescent="0.25">
      <c r="A425" s="184"/>
      <c r="B425" s="184"/>
      <c r="C425" s="184"/>
      <c r="D425" s="184"/>
      <c r="E425" s="184"/>
      <c r="F425" s="184"/>
      <c r="G425" s="184"/>
      <c r="H425" s="184"/>
      <c r="I425" s="184"/>
    </row>
    <row r="426" spans="1:9" ht="20.100000000000001" customHeight="1" x14ac:dyDescent="0.25">
      <c r="A426" s="184"/>
      <c r="B426" s="184"/>
      <c r="C426" s="184"/>
      <c r="D426" s="184"/>
      <c r="E426" s="184"/>
      <c r="F426" s="184"/>
      <c r="G426" s="184"/>
      <c r="H426" s="184"/>
      <c r="I426" s="184"/>
    </row>
    <row r="448" spans="1:9" ht="20.100000000000001" customHeight="1" x14ac:dyDescent="0.25">
      <c r="A448" s="206" t="s">
        <v>173</v>
      </c>
      <c r="B448" s="206"/>
      <c r="C448" s="206"/>
      <c r="D448" s="206"/>
      <c r="E448" s="206"/>
      <c r="F448" s="206"/>
      <c r="G448" s="206"/>
      <c r="H448" s="206"/>
      <c r="I448" s="206"/>
    </row>
    <row r="449" spans="1:9" ht="20.100000000000001" customHeight="1" x14ac:dyDescent="0.25">
      <c r="A449" s="206"/>
      <c r="B449" s="206"/>
      <c r="C449" s="206"/>
      <c r="D449" s="206"/>
      <c r="E449" s="206"/>
      <c r="F449" s="206"/>
      <c r="G449" s="206"/>
      <c r="H449" s="206"/>
      <c r="I449" s="206"/>
    </row>
    <row r="450" spans="1:9" ht="20.100000000000001" customHeight="1" x14ac:dyDescent="0.25">
      <c r="A450" s="206"/>
      <c r="B450" s="206"/>
      <c r="C450" s="206"/>
      <c r="D450" s="206"/>
      <c r="E450" s="206"/>
      <c r="F450" s="206"/>
      <c r="G450" s="206"/>
      <c r="H450" s="206"/>
      <c r="I450" s="206"/>
    </row>
    <row r="451" spans="1:9" ht="20.100000000000001" customHeight="1" x14ac:dyDescent="0.25">
      <c r="I451" s="7"/>
    </row>
    <row r="453" spans="1:9" ht="20.100000000000001" customHeight="1" x14ac:dyDescent="0.25">
      <c r="A453" s="201" t="s">
        <v>15</v>
      </c>
      <c r="B453" s="201"/>
      <c r="C453" s="201"/>
      <c r="D453" s="201"/>
      <c r="E453" s="201"/>
      <c r="F453" s="201"/>
      <c r="G453" s="201"/>
      <c r="H453" s="201"/>
      <c r="I453" s="201"/>
    </row>
    <row r="455" spans="1:9" ht="20.100000000000001" customHeight="1" x14ac:dyDescent="0.25">
      <c r="A455" s="164" t="s">
        <v>110</v>
      </c>
      <c r="B455" s="164"/>
      <c r="C455" s="164"/>
      <c r="D455" s="164"/>
      <c r="E455" s="164"/>
      <c r="F455" s="164"/>
      <c r="G455" s="164"/>
      <c r="H455" s="164"/>
      <c r="I455" s="164"/>
    </row>
    <row r="456" spans="1:9" ht="20.100000000000001" customHeight="1" x14ac:dyDescent="0.25">
      <c r="A456" s="164" t="s">
        <v>16</v>
      </c>
      <c r="B456" s="164"/>
      <c r="C456" s="164"/>
      <c r="D456" s="164"/>
      <c r="E456" s="164"/>
      <c r="F456" s="164"/>
      <c r="G456" s="164"/>
      <c r="H456" s="164"/>
      <c r="I456" s="164"/>
    </row>
    <row r="457" spans="1:9" ht="20.100000000000001" customHeight="1" x14ac:dyDescent="0.25">
      <c r="A457" s="164" t="s">
        <v>18</v>
      </c>
      <c r="B457" s="164"/>
      <c r="C457" s="164"/>
      <c r="D457" s="164"/>
      <c r="E457" s="164"/>
      <c r="F457" s="164"/>
      <c r="G457" s="164"/>
      <c r="H457" s="164"/>
      <c r="I457" s="164"/>
    </row>
    <row r="458" spans="1:9" ht="20.100000000000001" customHeight="1" x14ac:dyDescent="0.25">
      <c r="A458" s="29"/>
      <c r="B458" s="29"/>
      <c r="C458" s="29"/>
      <c r="D458" s="29"/>
      <c r="E458" s="29"/>
      <c r="F458" s="29"/>
    </row>
    <row r="459" spans="1:9" ht="20.100000000000001" customHeight="1" x14ac:dyDescent="0.25">
      <c r="C459" s="17" t="str">
        <f t="shared" ref="C459:G468" si="70">B10</f>
        <v>Área privativa</v>
      </c>
      <c r="D459" s="17" t="str">
        <f t="shared" si="70"/>
        <v>Total de quartos</v>
      </c>
      <c r="E459" s="17" t="str">
        <f t="shared" si="70"/>
        <v>Suítes</v>
      </c>
      <c r="F459" s="17" t="str">
        <f t="shared" si="70"/>
        <v>Vagas na garagem</v>
      </c>
      <c r="G459" s="17" t="str">
        <f t="shared" si="70"/>
        <v>Piscina</v>
      </c>
    </row>
    <row r="460" spans="1:9" ht="20.100000000000001" customHeight="1" x14ac:dyDescent="0.25">
      <c r="C460" s="4">
        <f t="shared" si="70"/>
        <v>94</v>
      </c>
      <c r="D460" s="42">
        <f t="shared" si="70"/>
        <v>2</v>
      </c>
      <c r="E460" s="42">
        <f t="shared" si="70"/>
        <v>1</v>
      </c>
      <c r="F460" s="42">
        <f t="shared" si="70"/>
        <v>1</v>
      </c>
      <c r="G460" s="42">
        <f t="shared" si="70"/>
        <v>0</v>
      </c>
    </row>
    <row r="461" spans="1:9" ht="20.100000000000001" customHeight="1" x14ac:dyDescent="0.25">
      <c r="C461" s="43">
        <f t="shared" si="70"/>
        <v>89</v>
      </c>
      <c r="D461" s="44">
        <f t="shared" si="70"/>
        <v>2</v>
      </c>
      <c r="E461" s="44">
        <f t="shared" si="70"/>
        <v>1</v>
      </c>
      <c r="F461" s="44">
        <f t="shared" si="70"/>
        <v>1</v>
      </c>
      <c r="G461" s="44">
        <f t="shared" si="70"/>
        <v>1</v>
      </c>
    </row>
    <row r="462" spans="1:9" ht="20.100000000000001" customHeight="1" x14ac:dyDescent="0.25">
      <c r="C462" s="4">
        <f t="shared" si="70"/>
        <v>85</v>
      </c>
      <c r="D462" s="42">
        <f t="shared" si="70"/>
        <v>3</v>
      </c>
      <c r="E462" s="42">
        <f t="shared" si="70"/>
        <v>1</v>
      </c>
      <c r="F462" s="42">
        <f t="shared" si="70"/>
        <v>1</v>
      </c>
      <c r="G462" s="42">
        <f t="shared" si="70"/>
        <v>1</v>
      </c>
    </row>
    <row r="463" spans="1:9" ht="20.100000000000001" customHeight="1" x14ac:dyDescent="0.25">
      <c r="C463" s="43">
        <f t="shared" si="70"/>
        <v>90</v>
      </c>
      <c r="D463" s="44">
        <f t="shared" si="70"/>
        <v>3</v>
      </c>
      <c r="E463" s="44">
        <f t="shared" si="70"/>
        <v>1</v>
      </c>
      <c r="F463" s="44">
        <f t="shared" si="70"/>
        <v>1</v>
      </c>
      <c r="G463" s="44">
        <f t="shared" si="70"/>
        <v>1</v>
      </c>
    </row>
    <row r="464" spans="1:9" ht="20.100000000000001" customHeight="1" x14ac:dyDescent="0.25">
      <c r="C464" s="4">
        <f t="shared" si="70"/>
        <v>135</v>
      </c>
      <c r="D464" s="42">
        <f t="shared" si="70"/>
        <v>3</v>
      </c>
      <c r="E464" s="42">
        <f t="shared" si="70"/>
        <v>3</v>
      </c>
      <c r="F464" s="42">
        <f t="shared" si="70"/>
        <v>2</v>
      </c>
      <c r="G464" s="42">
        <f t="shared" si="70"/>
        <v>1</v>
      </c>
    </row>
    <row r="465" spans="1:7" ht="20.100000000000001" customHeight="1" x14ac:dyDescent="0.25">
      <c r="C465" s="43">
        <f t="shared" si="70"/>
        <v>125</v>
      </c>
      <c r="D465" s="44">
        <f t="shared" si="70"/>
        <v>3</v>
      </c>
      <c r="E465" s="44">
        <f t="shared" si="70"/>
        <v>2</v>
      </c>
      <c r="F465" s="44">
        <f t="shared" si="70"/>
        <v>1</v>
      </c>
      <c r="G465" s="44">
        <f t="shared" si="70"/>
        <v>0</v>
      </c>
    </row>
    <row r="466" spans="1:7" ht="20.100000000000001" customHeight="1" x14ac:dyDescent="0.25">
      <c r="C466" s="4">
        <f t="shared" si="70"/>
        <v>101</v>
      </c>
      <c r="D466" s="42">
        <f t="shared" si="70"/>
        <v>3</v>
      </c>
      <c r="E466" s="42">
        <f t="shared" si="70"/>
        <v>1</v>
      </c>
      <c r="F466" s="42">
        <f t="shared" si="70"/>
        <v>2</v>
      </c>
      <c r="G466" s="42">
        <f t="shared" si="70"/>
        <v>1</v>
      </c>
    </row>
    <row r="467" spans="1:7" ht="20.100000000000001" customHeight="1" x14ac:dyDescent="0.25">
      <c r="C467" s="43">
        <f t="shared" si="70"/>
        <v>94</v>
      </c>
      <c r="D467" s="44">
        <f t="shared" si="70"/>
        <v>3</v>
      </c>
      <c r="E467" s="44">
        <f t="shared" si="70"/>
        <v>2</v>
      </c>
      <c r="F467" s="44">
        <f t="shared" si="70"/>
        <v>1</v>
      </c>
      <c r="G467" s="44">
        <f t="shared" si="70"/>
        <v>1</v>
      </c>
    </row>
    <row r="468" spans="1:7" ht="20.100000000000001" customHeight="1" x14ac:dyDescent="0.25">
      <c r="C468" s="4">
        <f t="shared" si="70"/>
        <v>110</v>
      </c>
      <c r="D468" s="42">
        <f t="shared" si="70"/>
        <v>2</v>
      </c>
      <c r="E468" s="42">
        <f t="shared" si="70"/>
        <v>2</v>
      </c>
      <c r="F468" s="42">
        <f t="shared" si="70"/>
        <v>2</v>
      </c>
      <c r="G468" s="42">
        <f t="shared" si="70"/>
        <v>1</v>
      </c>
    </row>
    <row r="469" spans="1:7" ht="20.100000000000001" customHeight="1" x14ac:dyDescent="0.25">
      <c r="C469" s="43">
        <f t="shared" ref="C469:G477" si="71">B20</f>
        <v>94</v>
      </c>
      <c r="D469" s="44">
        <f t="shared" si="71"/>
        <v>3</v>
      </c>
      <c r="E469" s="44">
        <f t="shared" si="71"/>
        <v>2</v>
      </c>
      <c r="F469" s="44">
        <f t="shared" si="71"/>
        <v>2</v>
      </c>
      <c r="G469" s="44">
        <f t="shared" si="71"/>
        <v>1</v>
      </c>
    </row>
    <row r="470" spans="1:7" ht="20.100000000000001" customHeight="1" x14ac:dyDescent="0.25">
      <c r="C470" s="4">
        <f t="shared" si="71"/>
        <v>96</v>
      </c>
      <c r="D470" s="42">
        <f t="shared" si="71"/>
        <v>3</v>
      </c>
      <c r="E470" s="42">
        <f t="shared" si="71"/>
        <v>2</v>
      </c>
      <c r="F470" s="42">
        <f t="shared" si="71"/>
        <v>2</v>
      </c>
      <c r="G470" s="42">
        <f t="shared" si="71"/>
        <v>1</v>
      </c>
    </row>
    <row r="471" spans="1:7" ht="20.100000000000001" customHeight="1" x14ac:dyDescent="0.25">
      <c r="C471" s="43">
        <f t="shared" si="71"/>
        <v>105</v>
      </c>
      <c r="D471" s="44">
        <f t="shared" si="71"/>
        <v>3</v>
      </c>
      <c r="E471" s="44">
        <f t="shared" si="71"/>
        <v>2</v>
      </c>
      <c r="F471" s="44">
        <f t="shared" si="71"/>
        <v>2</v>
      </c>
      <c r="G471" s="44">
        <f t="shared" si="71"/>
        <v>1</v>
      </c>
    </row>
    <row r="472" spans="1:7" ht="20.100000000000001" customHeight="1" x14ac:dyDescent="0.25">
      <c r="C472" s="4">
        <f t="shared" si="71"/>
        <v>112.3</v>
      </c>
      <c r="D472" s="42">
        <f t="shared" si="71"/>
        <v>3</v>
      </c>
      <c r="E472" s="42">
        <f t="shared" si="71"/>
        <v>3</v>
      </c>
      <c r="F472" s="42">
        <f t="shared" si="71"/>
        <v>2</v>
      </c>
      <c r="G472" s="42">
        <f t="shared" si="71"/>
        <v>0</v>
      </c>
    </row>
    <row r="473" spans="1:7" ht="20.100000000000001" customHeight="1" x14ac:dyDescent="0.25">
      <c r="C473" s="43">
        <f t="shared" si="71"/>
        <v>115</v>
      </c>
      <c r="D473" s="44">
        <f t="shared" si="71"/>
        <v>3</v>
      </c>
      <c r="E473" s="44">
        <f t="shared" si="71"/>
        <v>2</v>
      </c>
      <c r="F473" s="44">
        <f t="shared" si="71"/>
        <v>2</v>
      </c>
      <c r="G473" s="44">
        <f t="shared" si="71"/>
        <v>1</v>
      </c>
    </row>
    <row r="474" spans="1:7" ht="20.100000000000001" customHeight="1" x14ac:dyDescent="0.25">
      <c r="C474" s="4">
        <f t="shared" si="71"/>
        <v>121</v>
      </c>
      <c r="D474" s="42">
        <f t="shared" si="71"/>
        <v>3</v>
      </c>
      <c r="E474" s="42">
        <f t="shared" si="71"/>
        <v>2</v>
      </c>
      <c r="F474" s="42">
        <f t="shared" si="71"/>
        <v>2</v>
      </c>
      <c r="G474" s="42">
        <f t="shared" si="71"/>
        <v>1</v>
      </c>
    </row>
    <row r="475" spans="1:7" ht="20.100000000000001" customHeight="1" x14ac:dyDescent="0.25">
      <c r="C475" s="43">
        <f t="shared" si="71"/>
        <v>125</v>
      </c>
      <c r="D475" s="44">
        <f t="shared" si="71"/>
        <v>4</v>
      </c>
      <c r="E475" s="44">
        <f t="shared" si="71"/>
        <v>2</v>
      </c>
      <c r="F475" s="44">
        <f t="shared" si="71"/>
        <v>2</v>
      </c>
      <c r="G475" s="44">
        <f t="shared" si="71"/>
        <v>1</v>
      </c>
    </row>
    <row r="476" spans="1:7" ht="20.100000000000001" customHeight="1" x14ac:dyDescent="0.25">
      <c r="C476" s="4">
        <f t="shared" si="71"/>
        <v>138</v>
      </c>
      <c r="D476" s="42">
        <f t="shared" si="71"/>
        <v>3</v>
      </c>
      <c r="E476" s="42">
        <f t="shared" si="71"/>
        <v>3</v>
      </c>
      <c r="F476" s="42">
        <f t="shared" si="71"/>
        <v>2</v>
      </c>
      <c r="G476" s="42">
        <f t="shared" si="71"/>
        <v>1</v>
      </c>
    </row>
    <row r="477" spans="1:7" ht="20.100000000000001" customHeight="1" x14ac:dyDescent="0.25">
      <c r="C477" s="43">
        <f t="shared" si="71"/>
        <v>142</v>
      </c>
      <c r="D477" s="44">
        <f t="shared" si="71"/>
        <v>3</v>
      </c>
      <c r="E477" s="44">
        <f t="shared" si="71"/>
        <v>3</v>
      </c>
      <c r="F477" s="44">
        <f t="shared" si="71"/>
        <v>2</v>
      </c>
      <c r="G477" s="44">
        <f t="shared" si="71"/>
        <v>1</v>
      </c>
    </row>
    <row r="479" spans="1:7" ht="20.100000000000001" customHeight="1" x14ac:dyDescent="0.25">
      <c r="A479" s="19" t="s">
        <v>98</v>
      </c>
      <c r="B479" s="19"/>
      <c r="C479" s="19"/>
      <c r="D479" s="19"/>
      <c r="E479" s="19"/>
      <c r="F479" s="19"/>
      <c r="G479" s="19"/>
    </row>
    <row r="481" spans="1:9" ht="20.100000000000001" customHeight="1" x14ac:dyDescent="0.25">
      <c r="B481" s="1" t="s">
        <v>96</v>
      </c>
      <c r="C481" s="1">
        <f>MIN(B11:B28)</f>
        <v>85</v>
      </c>
      <c r="D481" s="13">
        <f t="shared" ref="D481:G481" si="72">MIN(C11:C28)</f>
        <v>2</v>
      </c>
      <c r="E481" s="13">
        <f t="shared" si="72"/>
        <v>1</v>
      </c>
      <c r="F481" s="13">
        <f t="shared" si="72"/>
        <v>1</v>
      </c>
      <c r="G481" s="13">
        <f t="shared" si="72"/>
        <v>0</v>
      </c>
      <c r="H481" s="188" t="s">
        <v>109</v>
      </c>
    </row>
    <row r="482" spans="1:9" ht="20.100000000000001" customHeight="1" x14ac:dyDescent="0.25">
      <c r="B482" s="20" t="s">
        <v>97</v>
      </c>
      <c r="C482" s="20">
        <f>MAX(B11:B28)</f>
        <v>142</v>
      </c>
      <c r="D482" s="21">
        <f t="shared" ref="D482:G482" si="73">MAX(C11:C28)</f>
        <v>4</v>
      </c>
      <c r="E482" s="21">
        <f t="shared" si="73"/>
        <v>3</v>
      </c>
      <c r="F482" s="21">
        <f t="shared" si="73"/>
        <v>2</v>
      </c>
      <c r="G482" s="21">
        <f t="shared" si="73"/>
        <v>1</v>
      </c>
      <c r="H482" s="188"/>
    </row>
    <row r="483" spans="1:9" ht="20.100000000000001" customHeight="1" x14ac:dyDescent="0.25">
      <c r="D483" s="13"/>
      <c r="E483" s="13"/>
      <c r="F483" s="13"/>
      <c r="G483" s="205" t="s">
        <v>108</v>
      </c>
      <c r="H483" s="188"/>
      <c r="I483" s="188"/>
    </row>
    <row r="484" spans="1:9" ht="20.100000000000001" customHeight="1" x14ac:dyDescent="0.25">
      <c r="D484" s="13"/>
      <c r="E484" s="13"/>
      <c r="F484" s="13"/>
      <c r="G484" s="188" t="s">
        <v>194</v>
      </c>
      <c r="H484" s="188"/>
      <c r="I484" s="188"/>
    </row>
    <row r="485" spans="1:9" ht="20.100000000000001" customHeight="1" x14ac:dyDescent="0.25">
      <c r="B485" s="1" t="s">
        <v>19</v>
      </c>
      <c r="C485" s="1">
        <f>C481/2</f>
        <v>42.5</v>
      </c>
      <c r="D485" s="13">
        <f>ROUNDUP(D481/2,0)</f>
        <v>1</v>
      </c>
      <c r="E485" s="13">
        <f>ROUNDUP(E481/2,0)</f>
        <v>1</v>
      </c>
      <c r="F485" s="13">
        <f>ROUNDUP(F481/2,0)</f>
        <v>1</v>
      </c>
      <c r="G485" s="13">
        <f>G481</f>
        <v>0</v>
      </c>
    </row>
    <row r="486" spans="1:9" ht="20.100000000000001" customHeight="1" x14ac:dyDescent="0.25">
      <c r="B486" s="20" t="s">
        <v>20</v>
      </c>
      <c r="C486" s="20">
        <f>C482*2</f>
        <v>284</v>
      </c>
      <c r="D486" s="21">
        <f>D482*2</f>
        <v>8</v>
      </c>
      <c r="E486" s="21">
        <f>E482*2</f>
        <v>6</v>
      </c>
      <c r="F486" s="21">
        <f>F482*2</f>
        <v>4</v>
      </c>
      <c r="G486" s="21">
        <f>G482</f>
        <v>1</v>
      </c>
    </row>
    <row r="489" spans="1:9" ht="20.100000000000001" customHeight="1" x14ac:dyDescent="0.25">
      <c r="A489" s="201" t="s">
        <v>58</v>
      </c>
      <c r="B489" s="201"/>
      <c r="C489" s="201"/>
      <c r="D489" s="201"/>
      <c r="E489" s="201"/>
      <c r="F489" s="201"/>
      <c r="G489" s="201"/>
      <c r="H489" s="201"/>
      <c r="I489" s="201"/>
    </row>
    <row r="491" spans="1:9" ht="20.100000000000001" customHeight="1" x14ac:dyDescent="0.25">
      <c r="B491" s="19"/>
      <c r="C491" s="27" t="str">
        <f>B10</f>
        <v>Área privativa</v>
      </c>
      <c r="D491" s="27" t="str">
        <f>C10</f>
        <v>Total de quartos</v>
      </c>
      <c r="E491" s="27" t="str">
        <f>D10</f>
        <v>Suítes</v>
      </c>
      <c r="F491" s="27" t="str">
        <f>E10</f>
        <v>Vagas na garagem</v>
      </c>
      <c r="G491" s="27" t="str">
        <f>F10</f>
        <v>Piscina</v>
      </c>
    </row>
    <row r="492" spans="1:9" ht="20.100000000000001" customHeight="1" x14ac:dyDescent="0.25">
      <c r="B492" s="20" t="s">
        <v>94</v>
      </c>
      <c r="C492" s="20">
        <f>B43</f>
        <v>105.72</v>
      </c>
      <c r="D492" s="21">
        <f>B44</f>
        <v>3</v>
      </c>
      <c r="E492" s="21">
        <f>B45</f>
        <v>2</v>
      </c>
      <c r="F492" s="21">
        <f>B46</f>
        <v>2</v>
      </c>
      <c r="G492" s="21">
        <f>B47</f>
        <v>1</v>
      </c>
    </row>
    <row r="493" spans="1:9" ht="20.100000000000001" customHeight="1" x14ac:dyDescent="0.25">
      <c r="B493" s="19" t="s">
        <v>45</v>
      </c>
      <c r="C493" s="47" t="str">
        <f>IF(OR(C492&lt;C481,C492&gt;C482),"Extrapolou","Não extrapolou")</f>
        <v>Não extrapolou</v>
      </c>
      <c r="D493" s="47" t="str">
        <f t="shared" ref="D493:G493" si="74">IF(OR(D492&lt;D481,D492&gt;D482),"Extrapolou","Não extrapolou")</f>
        <v>Não extrapolou</v>
      </c>
      <c r="E493" s="47" t="str">
        <f t="shared" si="74"/>
        <v>Não extrapolou</v>
      </c>
      <c r="F493" s="47" t="str">
        <f t="shared" si="74"/>
        <v>Não extrapolou</v>
      </c>
      <c r="G493" s="47" t="str">
        <f t="shared" si="74"/>
        <v>Não extrapolou</v>
      </c>
    </row>
    <row r="494" spans="1:9" ht="20.100000000000001" customHeight="1" x14ac:dyDescent="0.25">
      <c r="B494" s="20" t="s">
        <v>93</v>
      </c>
      <c r="C494" s="47" t="str">
        <f>IF(OR(C492&lt;C485,C492&gt;C486),"Inadmissível","Admissível")</f>
        <v>Admissível</v>
      </c>
      <c r="D494" s="47" t="str">
        <f t="shared" ref="D494:G494" si="75">IF(OR(D492&lt;D485,D492&gt;D486),"Inadmissível","Admissível")</f>
        <v>Admissível</v>
      </c>
      <c r="E494" s="47" t="str">
        <f t="shared" si="75"/>
        <v>Admissível</v>
      </c>
      <c r="F494" s="47" t="str">
        <f t="shared" si="75"/>
        <v>Admissível</v>
      </c>
      <c r="G494" s="47" t="str">
        <f t="shared" si="75"/>
        <v>Admissível</v>
      </c>
    </row>
    <row r="497" spans="1:9" ht="20.100000000000001" customHeight="1" x14ac:dyDescent="0.25">
      <c r="A497" s="201" t="s">
        <v>21</v>
      </c>
      <c r="B497" s="201"/>
      <c r="C497" s="201"/>
      <c r="D497" s="201"/>
      <c r="E497" s="201"/>
      <c r="F497" s="201"/>
      <c r="G497" s="201"/>
      <c r="H497" s="201"/>
      <c r="I497" s="201"/>
    </row>
    <row r="499" spans="1:9" ht="20.100000000000001" customHeight="1" x14ac:dyDescent="0.25">
      <c r="E499" s="27" t="s">
        <v>22</v>
      </c>
      <c r="F499" s="27" t="s">
        <v>94</v>
      </c>
      <c r="G499" s="27" t="s">
        <v>23</v>
      </c>
      <c r="H499" s="27"/>
      <c r="I499" s="27" t="s">
        <v>24</v>
      </c>
    </row>
    <row r="500" spans="1:9" ht="20.100000000000001" customHeight="1" x14ac:dyDescent="0.25">
      <c r="E500" s="19" t="str">
        <f>B10</f>
        <v>Área privativa</v>
      </c>
      <c r="F500" s="19">
        <f>B43</f>
        <v>105.72</v>
      </c>
      <c r="G500" s="19">
        <f>C88</f>
        <v>1492.8569014264685</v>
      </c>
      <c r="H500" s="19"/>
      <c r="I500" s="19">
        <f>F500*G500</f>
        <v>157824.83161880626</v>
      </c>
    </row>
    <row r="501" spans="1:9" ht="20.100000000000001" customHeight="1" x14ac:dyDescent="0.25">
      <c r="E501" s="1" t="str">
        <f>C10</f>
        <v>Total de quartos</v>
      </c>
      <c r="F501" s="21">
        <f>B44</f>
        <v>3</v>
      </c>
      <c r="G501" s="1">
        <f>C89</f>
        <v>52692.241188443033</v>
      </c>
      <c r="I501" s="20">
        <f t="shared" ref="I501:I504" si="76">F501*G501</f>
        <v>158076.7235653291</v>
      </c>
    </row>
    <row r="502" spans="1:9" ht="20.100000000000001" customHeight="1" x14ac:dyDescent="0.25">
      <c r="E502" s="20" t="str">
        <f>D10</f>
        <v>Suítes</v>
      </c>
      <c r="F502" s="21">
        <f>B45</f>
        <v>2</v>
      </c>
      <c r="G502" s="20">
        <f>C90</f>
        <v>66469.329850809183</v>
      </c>
      <c r="H502" s="20"/>
      <c r="I502" s="20">
        <f t="shared" si="76"/>
        <v>132938.65970161837</v>
      </c>
    </row>
    <row r="503" spans="1:9" ht="20.100000000000001" customHeight="1" x14ac:dyDescent="0.25">
      <c r="E503" s="20" t="str">
        <f>E10</f>
        <v>Vagas na garagem</v>
      </c>
      <c r="F503" s="21">
        <f>B46</f>
        <v>2</v>
      </c>
      <c r="G503" s="20">
        <f>C91</f>
        <v>50487.81413708441</v>
      </c>
      <c r="H503" s="20"/>
      <c r="I503" s="20">
        <f t="shared" si="76"/>
        <v>100975.62827416882</v>
      </c>
    </row>
    <row r="504" spans="1:9" ht="20.100000000000001" customHeight="1" x14ac:dyDescent="0.25">
      <c r="E504" s="20" t="str">
        <f>F10</f>
        <v>Piscina</v>
      </c>
      <c r="F504" s="21">
        <f>B47</f>
        <v>1</v>
      </c>
      <c r="G504" s="20">
        <f>C92</f>
        <v>81160.374609874561</v>
      </c>
      <c r="H504" s="20"/>
      <c r="I504" s="20">
        <f t="shared" si="76"/>
        <v>81160.374609874561</v>
      </c>
    </row>
    <row r="506" spans="1:9" ht="20.100000000000001" customHeight="1" x14ac:dyDescent="0.25">
      <c r="G506" s="19" t="s">
        <v>86</v>
      </c>
      <c r="H506" s="19"/>
      <c r="I506" s="19">
        <f>SUM(I500:I504)</f>
        <v>630976.21776979708</v>
      </c>
    </row>
    <row r="508" spans="1:9" ht="20.100000000000001" customHeight="1" x14ac:dyDescent="0.25">
      <c r="G508" s="19" t="s">
        <v>5</v>
      </c>
      <c r="H508" s="19"/>
      <c r="I508" s="19">
        <f>C87</f>
        <v>1214370.4477988463</v>
      </c>
    </row>
    <row r="510" spans="1:9" ht="20.100000000000001" customHeight="1" x14ac:dyDescent="0.25">
      <c r="G510" s="19" t="s">
        <v>25</v>
      </c>
      <c r="H510" s="19"/>
      <c r="I510" s="19">
        <f>I506+I508</f>
        <v>1845346.6655686432</v>
      </c>
    </row>
    <row r="513" spans="1:9" ht="20.100000000000001" customHeight="1" x14ac:dyDescent="0.25">
      <c r="A513" s="201" t="s">
        <v>79</v>
      </c>
      <c r="B513" s="201"/>
      <c r="C513" s="201"/>
      <c r="D513" s="201"/>
      <c r="E513" s="201"/>
      <c r="F513" s="201"/>
      <c r="G513" s="201"/>
      <c r="H513" s="201"/>
      <c r="I513" s="201"/>
    </row>
    <row r="515" spans="1:9" ht="20.100000000000001" customHeight="1" x14ac:dyDescent="0.25">
      <c r="D515" s="19" t="s">
        <v>57</v>
      </c>
      <c r="E515" s="19" t="s">
        <v>80</v>
      </c>
      <c r="F515" s="19"/>
      <c r="G515" s="27" t="s">
        <v>81</v>
      </c>
      <c r="H515" s="27" t="s">
        <v>82</v>
      </c>
      <c r="I515" s="27" t="s">
        <v>83</v>
      </c>
    </row>
    <row r="516" spans="1:9" ht="20.100000000000001" customHeight="1" x14ac:dyDescent="0.25">
      <c r="E516" s="1" t="s">
        <v>45</v>
      </c>
      <c r="F516" s="45"/>
      <c r="G516" s="45" t="s">
        <v>179</v>
      </c>
      <c r="H516" s="120">
        <v>0.15</v>
      </c>
      <c r="I516" s="120">
        <v>0.2</v>
      </c>
    </row>
    <row r="517" spans="1:9" ht="20.100000000000001" customHeight="1" x14ac:dyDescent="0.25">
      <c r="E517" s="20" t="s">
        <v>84</v>
      </c>
      <c r="F517" s="20">
        <f>MIN(G11:G28)</f>
        <v>1580000</v>
      </c>
      <c r="G517" s="20">
        <f>F517</f>
        <v>1580000</v>
      </c>
      <c r="H517" s="20">
        <f>F517*(1-0.15)</f>
        <v>1343000</v>
      </c>
      <c r="I517" s="20">
        <f>F517*(1-0.2)</f>
        <v>1264000</v>
      </c>
    </row>
    <row r="518" spans="1:9" ht="20.100000000000001" customHeight="1" x14ac:dyDescent="0.25">
      <c r="E518" s="20" t="s">
        <v>85</v>
      </c>
      <c r="F518" s="20">
        <f>MAX(G11:G28)</f>
        <v>1970000</v>
      </c>
      <c r="G518" s="20">
        <f>F518</f>
        <v>1970000</v>
      </c>
      <c r="H518" s="20">
        <f>F518*(1+0.15)</f>
        <v>2265500</v>
      </c>
      <c r="I518" s="20">
        <f>F518*(1+0.2)</f>
        <v>2364000</v>
      </c>
    </row>
    <row r="520" spans="1:9" ht="20.100000000000001" customHeight="1" x14ac:dyDescent="0.25">
      <c r="E520" s="191" t="s">
        <v>25</v>
      </c>
      <c r="F520" s="191"/>
      <c r="G520" s="27" t="str">
        <f>IF(AND($I$510&gt;G517,$I$510&lt;G518),"Admitido","Inadmissível")</f>
        <v>Admitido</v>
      </c>
      <c r="H520" s="27" t="str">
        <f>IF(AND($I$510&gt;H517,$I$510&lt;H518),"Admitido","Inadmissível")</f>
        <v>Admitido</v>
      </c>
      <c r="I520" s="27" t="str">
        <f>IF(AND($I$510&gt;I517,$I$510&lt;I518),"Admitido","Inadmissível")</f>
        <v>Admitido</v>
      </c>
    </row>
    <row r="523" spans="1:9" ht="20.100000000000001" customHeight="1" x14ac:dyDescent="0.25">
      <c r="A523" s="201" t="s">
        <v>115</v>
      </c>
      <c r="B523" s="201"/>
      <c r="C523" s="201"/>
      <c r="D523" s="201"/>
      <c r="E523" s="201"/>
      <c r="F523" s="201"/>
      <c r="G523" s="201"/>
      <c r="H523" s="201"/>
      <c r="I523" s="201"/>
    </row>
    <row r="526" spans="1:9" ht="20.100000000000001" customHeight="1" x14ac:dyDescent="0.25">
      <c r="A526" s="199" t="s">
        <v>32</v>
      </c>
      <c r="B526" s="199"/>
      <c r="C526" s="199" t="s">
        <v>49</v>
      </c>
      <c r="D526" s="199"/>
      <c r="E526" s="199"/>
    </row>
    <row r="527" spans="1:9" ht="20.100000000000001" customHeight="1" x14ac:dyDescent="0.25">
      <c r="A527" s="199"/>
      <c r="B527" s="199"/>
      <c r="C527" s="48" t="s">
        <v>50</v>
      </c>
      <c r="D527" s="48" t="s">
        <v>51</v>
      </c>
      <c r="E527" s="48" t="s">
        <v>52</v>
      </c>
    </row>
    <row r="528" spans="1:9" ht="20.100000000000001" customHeight="1" x14ac:dyDescent="0.25">
      <c r="A528" s="200" t="s">
        <v>116</v>
      </c>
      <c r="B528" s="200"/>
      <c r="C528" s="215" t="s">
        <v>117</v>
      </c>
      <c r="D528" s="215" t="s">
        <v>118</v>
      </c>
      <c r="E528" s="215" t="s">
        <v>119</v>
      </c>
    </row>
    <row r="529" spans="1:11" ht="20.100000000000001" customHeight="1" x14ac:dyDescent="0.25">
      <c r="A529" s="200"/>
      <c r="B529" s="200"/>
      <c r="C529" s="215"/>
      <c r="D529" s="215"/>
      <c r="E529" s="215"/>
    </row>
    <row r="531" spans="1:11" ht="20.100000000000001" customHeight="1" x14ac:dyDescent="0.25">
      <c r="A531" s="19" t="s">
        <v>76</v>
      </c>
      <c r="B531" s="36">
        <v>0.8</v>
      </c>
      <c r="D531" s="19" t="s">
        <v>1</v>
      </c>
      <c r="E531" s="19">
        <f>B76</f>
        <v>3440.37762446645</v>
      </c>
      <c r="G531" s="19" t="s">
        <v>21</v>
      </c>
      <c r="H531" s="19">
        <f>I510</f>
        <v>1845346.6655686432</v>
      </c>
    </row>
    <row r="532" spans="1:11" ht="20.100000000000001" customHeight="1" x14ac:dyDescent="0.25">
      <c r="A532" s="20" t="s">
        <v>120</v>
      </c>
      <c r="B532" s="21">
        <f>B83</f>
        <v>12</v>
      </c>
      <c r="D532" s="19" t="s">
        <v>122</v>
      </c>
      <c r="E532" s="19">
        <f>AB27*E531</f>
        <v>1154.963798622756</v>
      </c>
    </row>
    <row r="533" spans="1:11" ht="20.100000000000001" customHeight="1" x14ac:dyDescent="0.25">
      <c r="A533" s="20" t="s">
        <v>121</v>
      </c>
      <c r="B533" s="32">
        <f>_xlfn.T.INV.2T(1-B531,B532)</f>
        <v>1.3562173340232055</v>
      </c>
      <c r="G533" s="19" t="s">
        <v>19</v>
      </c>
      <c r="H533" s="19">
        <f>H531-E534</f>
        <v>1843780.2836447817</v>
      </c>
    </row>
    <row r="534" spans="1:11" ht="20.100000000000001" customHeight="1" x14ac:dyDescent="0.25">
      <c r="D534" s="19" t="s">
        <v>123</v>
      </c>
      <c r="E534" s="19">
        <f>B533*E532</f>
        <v>1566.3819238614685</v>
      </c>
      <c r="G534" s="19" t="s">
        <v>20</v>
      </c>
      <c r="H534" s="19">
        <f>H531+E534</f>
        <v>1846913.0474925048</v>
      </c>
    </row>
    <row r="535" spans="1:11" ht="20.100000000000001" customHeight="1" x14ac:dyDescent="0.25">
      <c r="D535" s="20" t="s">
        <v>64</v>
      </c>
      <c r="E535" s="20">
        <f>E534*2</f>
        <v>3132.763847722937</v>
      </c>
    </row>
    <row r="536" spans="1:11" ht="20.100000000000001" customHeight="1" x14ac:dyDescent="0.25">
      <c r="G536" s="19" t="s">
        <v>124</v>
      </c>
      <c r="H536" s="50">
        <f>E535/H531</f>
        <v>1.69765600479061E-3</v>
      </c>
    </row>
    <row r="539" spans="1:11" ht="20.100000000000001" customHeight="1" x14ac:dyDescent="0.25">
      <c r="A539" s="184" t="str" cm="1">
        <f t="array" ref="A539">_xlfn.IFS(H536&lt;=0.3,K544,AND(H536&gt;0.3,H536&lt;=0.4),K545,AND(H536&gt;0.4,H536&lt;=0.5),K546,H536&gt;0.5,K547)</f>
        <v>A amplitude do intervalo de confiança de 80% em torno da estimativa de tendência central é inferior a 30%; portanto, o laudo se enquadra no grau de fundamentação III da NBR 14653-2:2011 (Item 9.2.3, tabela 5).</v>
      </c>
      <c r="B539" s="184"/>
      <c r="C539" s="184"/>
      <c r="D539" s="184"/>
      <c r="E539" s="184"/>
      <c r="F539" s="184"/>
      <c r="G539" s="184"/>
      <c r="H539" s="184"/>
      <c r="I539" s="184"/>
    </row>
    <row r="540" spans="1:11" ht="20.100000000000001" customHeight="1" x14ac:dyDescent="0.25">
      <c r="A540" s="184" t="s">
        <v>144</v>
      </c>
      <c r="B540" s="184"/>
      <c r="C540" s="184"/>
      <c r="D540" s="184"/>
      <c r="E540" s="184"/>
      <c r="F540" s="184"/>
      <c r="G540" s="184"/>
      <c r="H540" s="184"/>
      <c r="I540" s="184"/>
    </row>
    <row r="541" spans="1:11" ht="20.100000000000001" customHeight="1" x14ac:dyDescent="0.25">
      <c r="A541" s="184"/>
      <c r="B541" s="184"/>
      <c r="C541" s="184"/>
      <c r="D541" s="184"/>
      <c r="E541" s="184"/>
      <c r="F541" s="184"/>
      <c r="G541" s="184"/>
      <c r="H541" s="184"/>
      <c r="I541" s="184"/>
    </row>
    <row r="542" spans="1:11" ht="20.100000000000001" customHeight="1" x14ac:dyDescent="0.25">
      <c r="A542" s="184"/>
      <c r="B542" s="184"/>
      <c r="C542" s="184"/>
      <c r="D542" s="184"/>
      <c r="E542" s="184"/>
      <c r="F542" s="184"/>
      <c r="G542" s="184"/>
      <c r="H542" s="184"/>
      <c r="I542" s="184"/>
    </row>
    <row r="543" spans="1:11" ht="20.100000000000001" customHeight="1" x14ac:dyDescent="0.25">
      <c r="A543" s="184"/>
      <c r="B543" s="184"/>
      <c r="C543" s="184"/>
      <c r="D543" s="184"/>
      <c r="E543" s="184"/>
      <c r="F543" s="184"/>
      <c r="G543" s="184"/>
      <c r="H543" s="184"/>
      <c r="I543" s="184"/>
    </row>
    <row r="544" spans="1:11" ht="20.100000000000001" customHeight="1" x14ac:dyDescent="0.25">
      <c r="A544" s="184"/>
      <c r="B544" s="184"/>
      <c r="C544" s="184"/>
      <c r="D544" s="184"/>
      <c r="E544" s="184"/>
      <c r="F544" s="184"/>
      <c r="G544" s="184"/>
      <c r="H544" s="184"/>
      <c r="I544" s="184"/>
      <c r="J544" s="29"/>
      <c r="K544" s="149" t="s">
        <v>135</v>
      </c>
    </row>
    <row r="545" spans="1:11" ht="20.100000000000001" customHeight="1" x14ac:dyDescent="0.25">
      <c r="J545" s="29"/>
      <c r="K545" s="149" t="s">
        <v>136</v>
      </c>
    </row>
    <row r="546" spans="1:11" ht="20.100000000000001" customHeight="1" x14ac:dyDescent="0.25">
      <c r="A546" s="51" t="s">
        <v>80</v>
      </c>
      <c r="B546" s="202" t="s">
        <v>125</v>
      </c>
      <c r="C546" s="202"/>
      <c r="D546" s="202" t="s">
        <v>134</v>
      </c>
      <c r="E546" s="202"/>
      <c r="F546" s="202" t="s">
        <v>126</v>
      </c>
      <c r="G546" s="202"/>
      <c r="J546" s="29"/>
      <c r="K546" s="149" t="s">
        <v>137</v>
      </c>
    </row>
    <row r="547" spans="1:11" ht="20.100000000000001" customHeight="1" x14ac:dyDescent="0.25">
      <c r="A547" s="1" t="s">
        <v>127</v>
      </c>
      <c r="B547" s="174">
        <f>H533</f>
        <v>1843780.2836447817</v>
      </c>
      <c r="C547" s="174"/>
      <c r="D547" s="174">
        <f>H531*(1-0.15)</f>
        <v>1568544.6657333467</v>
      </c>
      <c r="E547" s="174"/>
      <c r="F547" s="174">
        <f>MAX(B547:D547)</f>
        <v>1843780.2836447817</v>
      </c>
      <c r="G547" s="174"/>
      <c r="J547" s="29"/>
      <c r="K547" s="149" t="s">
        <v>138</v>
      </c>
    </row>
    <row r="548" spans="1:11" ht="20.100000000000001" customHeight="1" x14ac:dyDescent="0.25">
      <c r="A548" s="20" t="s">
        <v>128</v>
      </c>
      <c r="B548" s="174">
        <f>H534</f>
        <v>1846913.0474925048</v>
      </c>
      <c r="C548" s="174"/>
      <c r="D548" s="174">
        <f>H531*(1+0.15)</f>
        <v>2122148.6654039398</v>
      </c>
      <c r="E548" s="174"/>
      <c r="F548" s="174">
        <f>MIN(B548:D548)</f>
        <v>1846913.0474925048</v>
      </c>
      <c r="G548" s="174"/>
      <c r="J548" s="29"/>
    </row>
    <row r="549" spans="1:11" ht="20.100000000000001" customHeight="1" x14ac:dyDescent="0.25">
      <c r="J549" s="29"/>
    </row>
    <row r="550" spans="1:11" ht="20.100000000000001" customHeight="1" x14ac:dyDescent="0.25">
      <c r="C550" s="176">
        <f>H531</f>
        <v>1845346.6655686432</v>
      </c>
      <c r="D550" s="176"/>
      <c r="E550" s="176"/>
      <c r="F550" s="176"/>
    </row>
    <row r="551" spans="1:11" ht="20.100000000000001" customHeight="1" x14ac:dyDescent="0.25">
      <c r="D551" s="52"/>
      <c r="F551" s="9"/>
    </row>
    <row r="552" spans="1:11" ht="20.100000000000001" customHeight="1" x14ac:dyDescent="0.25">
      <c r="B552" s="19">
        <f>B547</f>
        <v>1843780.2836447817</v>
      </c>
      <c r="C552" s="216" t="s">
        <v>125</v>
      </c>
      <c r="D552" s="216"/>
      <c r="E552" s="216"/>
      <c r="F552" s="216"/>
      <c r="G552" s="47">
        <f>B548</f>
        <v>1846913.0474925048</v>
      </c>
    </row>
    <row r="553" spans="1:11" ht="20.100000000000001" customHeight="1" x14ac:dyDescent="0.25">
      <c r="B553" s="14" t="s">
        <v>129</v>
      </c>
      <c r="D553" s="52"/>
      <c r="F553" s="9"/>
      <c r="G553" s="14" t="s">
        <v>130</v>
      </c>
    </row>
    <row r="554" spans="1:11" ht="20.100000000000001" customHeight="1" x14ac:dyDescent="0.25">
      <c r="B554" s="19">
        <f>F547</f>
        <v>1843780.2836447817</v>
      </c>
      <c r="C554" s="217" t="s">
        <v>126</v>
      </c>
      <c r="D554" s="217"/>
      <c r="E554" s="217"/>
      <c r="F554" s="217"/>
      <c r="G554" s="47">
        <f>F548</f>
        <v>1846913.0474925048</v>
      </c>
    </row>
    <row r="555" spans="1:11" ht="20.100000000000001" customHeight="1" x14ac:dyDescent="0.25">
      <c r="B555" s="14" t="s">
        <v>131</v>
      </c>
      <c r="F555" s="9"/>
      <c r="G555" s="14" t="s">
        <v>132</v>
      </c>
    </row>
    <row r="556" spans="1:11" ht="20.100000000000001" customHeight="1" x14ac:dyDescent="0.25">
      <c r="F556" s="9"/>
    </row>
    <row r="559" spans="1:11" ht="20.100000000000001" customHeight="1" x14ac:dyDescent="0.25">
      <c r="K559" s="149"/>
    </row>
    <row r="560" spans="1:11" ht="20.100000000000001" customHeight="1" x14ac:dyDescent="0.25">
      <c r="K560" s="149"/>
    </row>
    <row r="561" spans="4:19" ht="20.100000000000001" customHeight="1" x14ac:dyDescent="0.25">
      <c r="K561" s="149"/>
    </row>
    <row r="562" spans="4:19" ht="20.100000000000001" customHeight="1" x14ac:dyDescent="0.25">
      <c r="K562" s="149"/>
    </row>
    <row r="563" spans="4:19" ht="20.100000000000001" customHeight="1" x14ac:dyDescent="0.25">
      <c r="K563" s="149"/>
    </row>
    <row r="564" spans="4:19" ht="20.100000000000001" customHeight="1" x14ac:dyDescent="0.25">
      <c r="K564" s="149"/>
    </row>
    <row r="565" spans="4:19" ht="20.100000000000001" customHeight="1" x14ac:dyDescent="0.25">
      <c r="D565" s="178" t="s">
        <v>26</v>
      </c>
      <c r="E565" s="178"/>
      <c r="F565" s="178"/>
      <c r="G565" s="178"/>
      <c r="H565" s="178"/>
      <c r="I565" s="178"/>
    </row>
    <row r="566" spans="4:19" ht="20.100000000000001" customHeight="1" x14ac:dyDescent="0.25">
      <c r="D566" s="184" t="s">
        <v>31</v>
      </c>
      <c r="E566" s="184"/>
      <c r="F566" s="184"/>
      <c r="G566" s="184"/>
      <c r="H566" s="184"/>
      <c r="I566" s="184"/>
    </row>
    <row r="567" spans="4:19" ht="20.100000000000001" customHeight="1" x14ac:dyDescent="0.25">
      <c r="D567" s="184"/>
      <c r="E567" s="184"/>
      <c r="F567" s="184"/>
      <c r="G567" s="184"/>
      <c r="H567" s="184"/>
      <c r="I567" s="184"/>
      <c r="K567" s="149"/>
    </row>
    <row r="568" spans="4:19" ht="20.100000000000001" customHeight="1" x14ac:dyDescent="0.25">
      <c r="K568" s="149"/>
    </row>
    <row r="569" spans="4:19" ht="20.100000000000001" customHeight="1" x14ac:dyDescent="0.25">
      <c r="F569" s="191" t="s">
        <v>27</v>
      </c>
      <c r="G569" s="191"/>
      <c r="H569" s="191"/>
      <c r="I569" s="108">
        <v>4</v>
      </c>
      <c r="J569" s="182" t="str">
        <f>IF(I571&gt;0.01,"Reduzir o número de casas decimais","")</f>
        <v/>
      </c>
      <c r="K569" s="182"/>
      <c r="L569" s="149"/>
    </row>
    <row r="570" spans="4:19" ht="20.100000000000001" customHeight="1" x14ac:dyDescent="0.25">
      <c r="F570" s="174" t="s">
        <v>88</v>
      </c>
      <c r="G570" s="174"/>
      <c r="H570" s="174"/>
      <c r="I570" s="20">
        <f>I573-I510</f>
        <v>4653.3344313567504</v>
      </c>
      <c r="K570" s="149"/>
      <c r="L570" s="149"/>
    </row>
    <row r="571" spans="4:19" ht="20.100000000000001" customHeight="1" x14ac:dyDescent="0.25">
      <c r="F571" s="174" t="s">
        <v>29</v>
      </c>
      <c r="G571" s="174"/>
      <c r="H571" s="174"/>
      <c r="I571" s="22">
        <f>I570/I510</f>
        <v>2.5216586770284845E-3</v>
      </c>
      <c r="K571" s="149"/>
      <c r="L571" s="149"/>
    </row>
    <row r="572" spans="4:19" ht="20.100000000000001" customHeight="1" x14ac:dyDescent="0.25">
      <c r="J572" s="15"/>
      <c r="K572" s="149"/>
      <c r="L572" s="149"/>
    </row>
    <row r="573" spans="4:19" ht="20.100000000000001" customHeight="1" x14ac:dyDescent="0.25">
      <c r="F573" s="178" t="s">
        <v>30</v>
      </c>
      <c r="G573" s="178"/>
      <c r="H573" s="178"/>
      <c r="I573" s="34">
        <f>ROUNDUP(I510,-I569)</f>
        <v>1850000</v>
      </c>
      <c r="J573" s="29"/>
      <c r="K573" s="149"/>
      <c r="L573" s="149"/>
    </row>
    <row r="574" spans="4:19" ht="20.100000000000001" customHeight="1" x14ac:dyDescent="0.25">
      <c r="J574" s="29"/>
      <c r="L574" s="149"/>
    </row>
    <row r="575" spans="4:19" ht="20.100000000000001" customHeight="1" x14ac:dyDescent="0.25">
      <c r="K575" s="149"/>
      <c r="R575" s="129" t="s">
        <v>347</v>
      </c>
      <c r="S575" s="129" t="s">
        <v>346</v>
      </c>
    </row>
    <row r="576" spans="4:19" ht="20.100000000000001" customHeight="1" x14ac:dyDescent="0.25">
      <c r="R576" s="129">
        <f>B548-B547</f>
        <v>3132.7638477231376</v>
      </c>
      <c r="S576" s="129">
        <f>F548-F547</f>
        <v>3132.7638477231376</v>
      </c>
    </row>
    <row r="577" spans="1:26" ht="20.100000000000001" customHeight="1" x14ac:dyDescent="0.25">
      <c r="A577" s="164" t="s">
        <v>164</v>
      </c>
      <c r="B577" s="164"/>
      <c r="C577" s="164"/>
      <c r="D577" s="164"/>
      <c r="E577" s="164"/>
      <c r="F577" s="164"/>
      <c r="G577" s="164"/>
      <c r="H577" s="164"/>
      <c r="I577" s="164"/>
      <c r="K577" s="149"/>
      <c r="L577" s="149"/>
    </row>
    <row r="578" spans="1:26" ht="20.100000000000001" customHeight="1" x14ac:dyDescent="0.25">
      <c r="A578" s="164" t="s">
        <v>411</v>
      </c>
      <c r="B578" s="164"/>
      <c r="C578" s="164"/>
      <c r="D578" s="164"/>
      <c r="E578" s="164"/>
      <c r="F578" s="164"/>
      <c r="G578" s="164"/>
      <c r="H578" s="164"/>
      <c r="I578" s="164"/>
      <c r="J578" s="11"/>
      <c r="K578" s="149"/>
      <c r="L578" s="149"/>
    </row>
    <row r="579" spans="1:26" ht="20.100000000000001" customHeight="1" x14ac:dyDescent="0.25">
      <c r="A579" s="164" t="s">
        <v>377</v>
      </c>
      <c r="B579" s="164"/>
      <c r="C579" s="164"/>
      <c r="D579" s="164"/>
      <c r="E579" s="164"/>
      <c r="F579" s="164"/>
      <c r="G579" s="164"/>
      <c r="H579" s="164"/>
      <c r="I579" s="164"/>
      <c r="K579" s="149"/>
      <c r="L579" s="149"/>
    </row>
    <row r="580" spans="1:26" ht="20.100000000000001" customHeight="1" x14ac:dyDescent="0.25">
      <c r="A580" s="164" t="s">
        <v>165</v>
      </c>
      <c r="B580" s="164"/>
      <c r="C580" s="164"/>
      <c r="D580" s="164"/>
      <c r="E580" s="164"/>
      <c r="F580" s="164"/>
      <c r="G580" s="164"/>
      <c r="H580" s="164"/>
      <c r="I580" s="164"/>
      <c r="J580" s="15"/>
      <c r="K580" s="149"/>
      <c r="L580" s="149"/>
    </row>
    <row r="581" spans="1:26" ht="20.100000000000001" customHeight="1" x14ac:dyDescent="0.25">
      <c r="A581" s="164" t="s">
        <v>166</v>
      </c>
      <c r="B581" s="164"/>
      <c r="C581" s="164"/>
      <c r="D581" s="164"/>
      <c r="E581" s="164"/>
      <c r="F581" s="164"/>
      <c r="G581" s="164"/>
      <c r="H581" s="164"/>
      <c r="I581" s="164"/>
      <c r="K581" s="149"/>
      <c r="L581" s="149"/>
    </row>
    <row r="582" spans="1:26" ht="20.100000000000001" customHeight="1" x14ac:dyDescent="0.25">
      <c r="A582" s="164" t="s">
        <v>177</v>
      </c>
      <c r="B582" s="164"/>
      <c r="C582" s="164"/>
      <c r="D582" s="164"/>
      <c r="E582" s="164"/>
      <c r="F582" s="164"/>
      <c r="G582" s="164"/>
      <c r="H582" s="164"/>
      <c r="I582" s="164"/>
      <c r="K582" s="149"/>
      <c r="L582" s="149"/>
    </row>
    <row r="583" spans="1:26" ht="20.100000000000001" customHeight="1" x14ac:dyDescent="0.25">
      <c r="A583" s="164" t="s">
        <v>412</v>
      </c>
      <c r="B583" s="164"/>
      <c r="C583" s="164"/>
      <c r="D583" s="164"/>
      <c r="E583" s="164"/>
      <c r="F583" s="164"/>
      <c r="G583" s="164"/>
      <c r="H583" s="164"/>
      <c r="I583" s="164"/>
      <c r="K583" s="149"/>
      <c r="L583" s="149"/>
    </row>
    <row r="584" spans="1:26" ht="20.100000000000001" customHeight="1" x14ac:dyDescent="0.25">
      <c r="A584" s="164" t="s">
        <v>171</v>
      </c>
      <c r="B584" s="164"/>
      <c r="C584" s="164"/>
      <c r="D584" s="164"/>
      <c r="E584" s="164"/>
      <c r="F584" s="164"/>
      <c r="G584" s="164"/>
      <c r="H584" s="164"/>
      <c r="I584" s="164"/>
      <c r="K584" s="149"/>
    </row>
    <row r="585" spans="1:26" ht="20.100000000000001" customHeight="1" x14ac:dyDescent="0.25">
      <c r="A585" s="164" t="s">
        <v>167</v>
      </c>
      <c r="B585" s="164"/>
      <c r="C585" s="164"/>
      <c r="D585" s="164"/>
      <c r="E585" s="164"/>
      <c r="F585" s="164"/>
      <c r="G585" s="164"/>
      <c r="H585" s="164"/>
      <c r="I585" s="164"/>
      <c r="L585" s="149"/>
    </row>
    <row r="586" spans="1:26" ht="20.100000000000001" customHeight="1" x14ac:dyDescent="0.25">
      <c r="A586" s="164" t="s">
        <v>178</v>
      </c>
      <c r="B586" s="164"/>
      <c r="C586" s="164"/>
      <c r="D586" s="164"/>
      <c r="E586" s="164"/>
      <c r="F586" s="164"/>
      <c r="G586" s="164"/>
      <c r="H586" s="164"/>
      <c r="I586" s="164"/>
      <c r="K586" s="149"/>
      <c r="N586" s="214" t="str">
        <f>CONCATENATE("Nível máximo de significância para a rejeição da hipótese nula de cada coeficiente regressor: ",R595)</f>
        <v>Nível máximo de significância para a rejeição da hipótese nula de cada coeficiente regressor: Padronizado</v>
      </c>
      <c r="O586" s="214"/>
      <c r="P586" s="214"/>
      <c r="Q586" s="214"/>
      <c r="R586" s="214"/>
      <c r="S586" s="214"/>
    </row>
    <row r="587" spans="1:26" ht="20.100000000000001" customHeight="1" x14ac:dyDescent="0.25">
      <c r="K587" s="149"/>
      <c r="L587" s="149"/>
      <c r="N587" s="129" t="s">
        <v>196</v>
      </c>
      <c r="Z587" s="137"/>
    </row>
    <row r="588" spans="1:26" ht="20.100000000000001" customHeight="1" x14ac:dyDescent="0.25">
      <c r="K588" s="150"/>
      <c r="L588" s="149"/>
      <c r="Z588" s="137"/>
    </row>
    <row r="589" spans="1:26" ht="20.100000000000001" customHeight="1" x14ac:dyDescent="0.25">
      <c r="K589" s="150"/>
      <c r="L589" s="149"/>
      <c r="Y589" s="151"/>
      <c r="Z589" s="152"/>
    </row>
    <row r="590" spans="1:26" ht="20.100000000000001" customHeight="1" x14ac:dyDescent="0.25">
      <c r="K590" s="149"/>
      <c r="L590" s="149"/>
    </row>
    <row r="591" spans="1:26" ht="20.100000000000001" customHeight="1" x14ac:dyDescent="0.25">
      <c r="L591" s="149"/>
    </row>
    <row r="592" spans="1:26" ht="20.100000000000001" customHeight="1" x14ac:dyDescent="0.25">
      <c r="L592" s="149"/>
      <c r="N592" s="153" t="s">
        <v>61</v>
      </c>
      <c r="O592" s="153" t="s">
        <v>61</v>
      </c>
      <c r="P592" s="153" t="s">
        <v>61</v>
      </c>
      <c r="Q592" s="153" t="s">
        <v>61</v>
      </c>
      <c r="R592" s="153" t="s">
        <v>61</v>
      </c>
      <c r="S592" s="153" t="s">
        <v>61</v>
      </c>
      <c r="T592" s="153"/>
      <c r="U592" s="153" t="s">
        <v>359</v>
      </c>
      <c r="V592" s="154">
        <v>0</v>
      </c>
      <c r="W592" s="153"/>
      <c r="X592" s="155" t="s">
        <v>69</v>
      </c>
      <c r="Y592" s="137">
        <v>5000</v>
      </c>
      <c r="Z592" s="131"/>
    </row>
    <row r="593" spans="14:26" ht="20.100000000000001" customHeight="1" x14ac:dyDescent="0.25">
      <c r="U593" s="137">
        <v>7</v>
      </c>
      <c r="V593" s="137">
        <v>32</v>
      </c>
      <c r="X593" s="129" t="s">
        <v>67</v>
      </c>
      <c r="Y593" s="156">
        <f>(V593-V592)/Y592</f>
        <v>6.4000000000000003E-3</v>
      </c>
      <c r="Z593" s="130"/>
    </row>
    <row r="594" spans="14:26" ht="20.100000000000001" customHeight="1" x14ac:dyDescent="0.25">
      <c r="N594" s="129" t="s">
        <v>62</v>
      </c>
      <c r="O594" s="129">
        <v>0</v>
      </c>
      <c r="S594" s="157"/>
      <c r="T594" s="157"/>
      <c r="U594" s="137"/>
      <c r="Z594" s="130"/>
    </row>
    <row r="595" spans="14:26" ht="20.100000000000001" customHeight="1" x14ac:dyDescent="0.25">
      <c r="N595" s="129" t="s">
        <v>63</v>
      </c>
      <c r="O595" s="129">
        <v>1</v>
      </c>
      <c r="R595" s="129" t="s">
        <v>160</v>
      </c>
      <c r="S595" s="129">
        <v>1450</v>
      </c>
      <c r="U595" s="151" t="s">
        <v>353</v>
      </c>
      <c r="V595" s="129" t="s">
        <v>354</v>
      </c>
      <c r="W595" s="129" t="s">
        <v>355</v>
      </c>
      <c r="X595" s="129" t="s">
        <v>71</v>
      </c>
      <c r="Y595" s="129" t="s">
        <v>70</v>
      </c>
      <c r="Z595" s="130" t="s">
        <v>77</v>
      </c>
    </row>
    <row r="596" spans="14:26" ht="20.100000000000001" customHeight="1" x14ac:dyDescent="0.25">
      <c r="N596" s="129" t="s">
        <v>64</v>
      </c>
      <c r="O596" s="129">
        <v>4</v>
      </c>
      <c r="R596" s="129" t="s">
        <v>68</v>
      </c>
      <c r="S596" s="129">
        <v>1</v>
      </c>
      <c r="U596" s="158">
        <v>0.05</v>
      </c>
      <c r="V596" s="156">
        <f>V592</f>
        <v>0</v>
      </c>
      <c r="W596" s="159">
        <f t="shared" ref="W596:W659" si="77">_xlfn.CHISQ.DIST.RT(V596,$U$593)</f>
        <v>1</v>
      </c>
      <c r="X596" s="160">
        <f>W596-W597</f>
        <v>1.5896439720108901E-10</v>
      </c>
      <c r="Y596" s="160" t="str">
        <f t="shared" ref="Y596:Y659" si="78">IF(W596&lt;(1-$U$600),X596,"")</f>
        <v/>
      </c>
      <c r="Z596" s="160" t="str">
        <f t="shared" ref="Z596:Z659" si="79">IF(X596&lt;(1-$U$606),Y596,"")</f>
        <v/>
      </c>
    </row>
    <row r="597" spans="14:26" ht="20.100000000000001" customHeight="1" x14ac:dyDescent="0.25">
      <c r="N597" s="129" t="s">
        <v>65</v>
      </c>
      <c r="O597" s="129">
        <f>O594-(O596*O595)</f>
        <v>-4</v>
      </c>
      <c r="R597" s="129" t="s">
        <v>75</v>
      </c>
      <c r="S597" s="161">
        <v>0.3</v>
      </c>
      <c r="T597" s="161"/>
      <c r="U597" s="151" t="s">
        <v>356</v>
      </c>
      <c r="V597" s="156">
        <f t="shared" ref="V597:V660" si="80">V596+$Y$593</f>
        <v>6.4000000000000003E-3</v>
      </c>
      <c r="W597" s="159">
        <f t="shared" si="77"/>
        <v>0.9999999998410356</v>
      </c>
      <c r="X597" s="160">
        <f t="shared" ref="X597:X660" si="81">W597-W598</f>
        <v>1.6350425458000473E-9</v>
      </c>
      <c r="Y597" s="160" t="str">
        <f t="shared" si="78"/>
        <v/>
      </c>
      <c r="Z597" s="160" t="str">
        <f t="shared" si="79"/>
        <v/>
      </c>
    </row>
    <row r="598" spans="14:26" ht="20.100000000000001" customHeight="1" x14ac:dyDescent="0.25">
      <c r="N598" s="129" t="s">
        <v>66</v>
      </c>
      <c r="O598" s="129">
        <f>O594+(O595*O596)</f>
        <v>4</v>
      </c>
      <c r="R598" s="129" t="s">
        <v>76</v>
      </c>
      <c r="S598" s="161">
        <f>1-S597</f>
        <v>0.7</v>
      </c>
      <c r="T598" s="161"/>
      <c r="U598" s="158">
        <f>1-U596</f>
        <v>0.95</v>
      </c>
      <c r="V598" s="156">
        <f t="shared" si="80"/>
        <v>1.2800000000000001E-2</v>
      </c>
      <c r="W598" s="159">
        <f t="shared" si="77"/>
        <v>0.99999999820599306</v>
      </c>
      <c r="X598" s="160">
        <f t="shared" si="81"/>
        <v>5.6031180806215275E-9</v>
      </c>
      <c r="Y598" s="160" t="str">
        <f t="shared" si="78"/>
        <v/>
      </c>
      <c r="Z598" s="160" t="str">
        <f t="shared" si="79"/>
        <v/>
      </c>
    </row>
    <row r="599" spans="14:26" ht="20.100000000000001" customHeight="1" x14ac:dyDescent="0.25">
      <c r="N599" s="129" t="s">
        <v>69</v>
      </c>
      <c r="O599" s="129">
        <v>2000</v>
      </c>
      <c r="R599" s="129" t="s">
        <v>19</v>
      </c>
      <c r="S599" s="161">
        <f>S597/2</f>
        <v>0.15</v>
      </c>
      <c r="T599" s="161"/>
      <c r="U599" s="151" t="s">
        <v>357</v>
      </c>
      <c r="V599" s="156">
        <f t="shared" si="80"/>
        <v>1.9200000000000002E-2</v>
      </c>
      <c r="W599" s="159">
        <f t="shared" si="77"/>
        <v>0.99999999260287498</v>
      </c>
      <c r="X599" s="160">
        <f t="shared" si="81"/>
        <v>1.2799003079599913E-8</v>
      </c>
      <c r="Y599" s="160" t="str">
        <f t="shared" si="78"/>
        <v/>
      </c>
      <c r="Z599" s="160" t="str">
        <f t="shared" si="79"/>
        <v/>
      </c>
    </row>
    <row r="600" spans="14:26" ht="20.100000000000001" customHeight="1" x14ac:dyDescent="0.25">
      <c r="N600" s="129" t="s">
        <v>67</v>
      </c>
      <c r="O600" s="129">
        <f>(O598-O597)/O599</f>
        <v>4.0000000000000001E-3</v>
      </c>
      <c r="R600" s="129" t="s">
        <v>20</v>
      </c>
      <c r="S600" s="161">
        <f>S598+S599</f>
        <v>0.85</v>
      </c>
      <c r="T600" s="161"/>
      <c r="U600" s="158">
        <f>U598</f>
        <v>0.95</v>
      </c>
      <c r="V600" s="156">
        <f t="shared" si="80"/>
        <v>2.5600000000000001E-2</v>
      </c>
      <c r="W600" s="159">
        <f t="shared" si="77"/>
        <v>0.9999999798038719</v>
      </c>
      <c r="X600" s="160">
        <f t="shared" si="81"/>
        <v>2.3795788228753167E-8</v>
      </c>
      <c r="Y600" s="160" t="str">
        <f t="shared" si="78"/>
        <v/>
      </c>
      <c r="Z600" s="160" t="str">
        <f t="shared" si="79"/>
        <v/>
      </c>
    </row>
    <row r="601" spans="14:26" ht="20.100000000000001" customHeight="1" x14ac:dyDescent="0.25">
      <c r="V601" s="156">
        <f t="shared" si="80"/>
        <v>3.2000000000000001E-2</v>
      </c>
      <c r="W601" s="159">
        <f t="shared" si="77"/>
        <v>0.99999995600808367</v>
      </c>
      <c r="X601" s="160">
        <f t="shared" si="81"/>
        <v>3.9074811275519039E-8</v>
      </c>
      <c r="Y601" s="160" t="str">
        <f t="shared" si="78"/>
        <v/>
      </c>
      <c r="Z601" s="160" t="str">
        <f t="shared" si="79"/>
        <v/>
      </c>
    </row>
    <row r="602" spans="14:26" ht="20.100000000000001" customHeight="1" x14ac:dyDescent="0.25">
      <c r="N602" s="129" t="s">
        <v>69</v>
      </c>
      <c r="O602" s="129" t="s">
        <v>28</v>
      </c>
      <c r="P602" s="129" t="s">
        <v>149</v>
      </c>
      <c r="Q602" s="129" t="s">
        <v>74</v>
      </c>
      <c r="R602" s="129" t="s">
        <v>70</v>
      </c>
      <c r="S602" s="129" t="s">
        <v>71</v>
      </c>
      <c r="T602" s="129" t="s">
        <v>72</v>
      </c>
      <c r="U602" s="151" t="s">
        <v>77</v>
      </c>
      <c r="V602" s="156">
        <f t="shared" si="80"/>
        <v>3.8400000000000004E-2</v>
      </c>
      <c r="W602" s="159">
        <f t="shared" si="77"/>
        <v>0.99999991693327239</v>
      </c>
      <c r="X602" s="160">
        <f t="shared" si="81"/>
        <v>5.9055126566676108E-8</v>
      </c>
      <c r="Y602" s="160" t="str">
        <f t="shared" si="78"/>
        <v/>
      </c>
      <c r="Z602" s="160" t="str">
        <f t="shared" si="79"/>
        <v/>
      </c>
    </row>
    <row r="603" spans="14:26" ht="20.100000000000001" customHeight="1" x14ac:dyDescent="0.25">
      <c r="N603" s="137">
        <v>0</v>
      </c>
      <c r="O603" s="129">
        <f t="shared" ref="O603:O666" si="82">O$597+(N603*O$600)</f>
        <v>-4</v>
      </c>
      <c r="P603" s="162">
        <f t="shared" ref="P603:P666" si="83">_xlfn.NORM.DIST(O603,O$594,O$595,0)</f>
        <v>1.3383022576488537E-4</v>
      </c>
      <c r="Q603" s="162">
        <f t="shared" ref="Q603:Q666" si="84">_xlfn.NORM.DIST(O603,O$594,O$595,1)</f>
        <v>3.1671241833119857E-5</v>
      </c>
      <c r="R603" s="129">
        <f t="shared" ref="R603:R666" si="85">IF(OR(Q603&lt;$S$599,Q603&gt;$S$600),P603,"")</f>
        <v>1.3383022576488537E-4</v>
      </c>
      <c r="S603" s="129" t="str">
        <f t="shared" ref="S603:S666" si="86">IF(AND(Q603&gt;$S$599,Q603&lt;$S$600),P603,"")</f>
        <v/>
      </c>
      <c r="T603" s="129" t="str">
        <f t="shared" ref="T603:T666" si="87">IF(P603=MAX(P$603:P$2603),P603,"")</f>
        <v/>
      </c>
      <c r="U603" s="163">
        <f>F82</f>
        <v>1.82516972440223E-18</v>
      </c>
      <c r="V603" s="156">
        <f t="shared" si="80"/>
        <v>4.4800000000000006E-2</v>
      </c>
      <c r="W603" s="159">
        <f t="shared" si="77"/>
        <v>0.99999985787814583</v>
      </c>
      <c r="X603" s="160">
        <f t="shared" si="81"/>
        <v>8.4109512354935134E-8</v>
      </c>
      <c r="Y603" s="160" t="str">
        <f t="shared" si="78"/>
        <v/>
      </c>
      <c r="Z603" s="160" t="str">
        <f t="shared" si="79"/>
        <v/>
      </c>
    </row>
    <row r="604" spans="14:26" ht="20.100000000000001" customHeight="1" x14ac:dyDescent="0.25">
      <c r="N604" s="137">
        <v>1</v>
      </c>
      <c r="O604" s="129">
        <f t="shared" si="82"/>
        <v>-3.996</v>
      </c>
      <c r="P604" s="162">
        <f t="shared" si="83"/>
        <v>1.3598764346857444E-4</v>
      </c>
      <c r="Q604" s="162">
        <f t="shared" si="84"/>
        <v>3.2210866790657701E-5</v>
      </c>
      <c r="R604" s="129">
        <f t="shared" si="85"/>
        <v>1.3598764346857444E-4</v>
      </c>
      <c r="S604" s="129" t="str">
        <f t="shared" si="86"/>
        <v/>
      </c>
      <c r="T604" s="129" t="str">
        <f t="shared" si="87"/>
        <v/>
      </c>
      <c r="V604" s="156">
        <f t="shared" si="80"/>
        <v>5.1200000000000009E-2</v>
      </c>
      <c r="W604" s="159">
        <f t="shared" si="77"/>
        <v>0.99999977376863347</v>
      </c>
      <c r="X604" s="160">
        <f t="shared" si="81"/>
        <v>1.1457439441642236E-7</v>
      </c>
      <c r="Y604" s="160" t="str">
        <f t="shared" si="78"/>
        <v/>
      </c>
      <c r="Z604" s="160" t="str">
        <f t="shared" si="79"/>
        <v/>
      </c>
    </row>
    <row r="605" spans="14:26" ht="20.100000000000001" customHeight="1" x14ac:dyDescent="0.25">
      <c r="N605" s="137">
        <v>2</v>
      </c>
      <c r="O605" s="129">
        <f t="shared" si="82"/>
        <v>-3.992</v>
      </c>
      <c r="P605" s="162">
        <f t="shared" si="83"/>
        <v>1.3817762908630173E-4</v>
      </c>
      <c r="Q605" s="162">
        <f t="shared" si="84"/>
        <v>3.2759186404502981E-5</v>
      </c>
      <c r="R605" s="129">
        <f t="shared" si="85"/>
        <v>1.3817762908630173E-4</v>
      </c>
      <c r="S605" s="129" t="str">
        <f t="shared" si="86"/>
        <v/>
      </c>
      <c r="T605" s="129" t="str">
        <f t="shared" si="87"/>
        <v/>
      </c>
      <c r="U605" s="151" t="s">
        <v>358</v>
      </c>
      <c r="V605" s="156">
        <f t="shared" si="80"/>
        <v>5.7600000000000012E-2</v>
      </c>
      <c r="W605" s="159">
        <f t="shared" si="77"/>
        <v>0.99999965919423905</v>
      </c>
      <c r="X605" s="160">
        <f t="shared" si="81"/>
        <v>1.5075653569951442E-7</v>
      </c>
      <c r="Y605" s="160" t="str">
        <f t="shared" si="78"/>
        <v/>
      </c>
      <c r="Z605" s="160" t="str">
        <f t="shared" si="79"/>
        <v/>
      </c>
    </row>
    <row r="606" spans="14:26" ht="20.100000000000001" customHeight="1" x14ac:dyDescent="0.25">
      <c r="N606" s="137">
        <v>3</v>
      </c>
      <c r="O606" s="129">
        <f t="shared" si="82"/>
        <v>-3.988</v>
      </c>
      <c r="P606" s="162">
        <f t="shared" si="83"/>
        <v>1.4040063645821442E-4</v>
      </c>
      <c r="Q606" s="162">
        <f t="shared" si="84"/>
        <v>3.3316331852099976E-5</v>
      </c>
      <c r="R606" s="129">
        <f t="shared" si="85"/>
        <v>1.4040063645821442E-4</v>
      </c>
      <c r="S606" s="129" t="str">
        <f t="shared" si="86"/>
        <v/>
      </c>
      <c r="T606" s="129" t="str">
        <f t="shared" si="87"/>
        <v/>
      </c>
      <c r="U606" s="163">
        <f>1-U603</f>
        <v>1</v>
      </c>
      <c r="V606" s="156">
        <f t="shared" si="80"/>
        <v>6.4000000000000015E-2</v>
      </c>
      <c r="W606" s="159">
        <f t="shared" si="77"/>
        <v>0.99999950843770335</v>
      </c>
      <c r="X606" s="160">
        <f t="shared" si="81"/>
        <v>1.9293781561291468E-7</v>
      </c>
      <c r="Y606" s="160" t="str">
        <f t="shared" si="78"/>
        <v/>
      </c>
      <c r="Z606" s="160" t="str">
        <f t="shared" si="79"/>
        <v/>
      </c>
    </row>
    <row r="607" spans="14:26" ht="20.100000000000001" customHeight="1" x14ac:dyDescent="0.25">
      <c r="N607" s="137">
        <v>4</v>
      </c>
      <c r="O607" s="129">
        <f t="shared" si="82"/>
        <v>-3.984</v>
      </c>
      <c r="P607" s="162">
        <f t="shared" si="83"/>
        <v>1.4265712513176652E-4</v>
      </c>
      <c r="Q607" s="162">
        <f t="shared" si="84"/>
        <v>3.3882436137647771E-5</v>
      </c>
      <c r="R607" s="129">
        <f t="shared" si="85"/>
        <v>1.4265712513176652E-4</v>
      </c>
      <c r="S607" s="129" t="str">
        <f t="shared" si="86"/>
        <v/>
      </c>
      <c r="T607" s="129" t="str">
        <f t="shared" si="87"/>
        <v/>
      </c>
      <c r="V607" s="156">
        <f t="shared" si="80"/>
        <v>7.0400000000000018E-2</v>
      </c>
      <c r="W607" s="159">
        <f t="shared" si="77"/>
        <v>0.99999931549988774</v>
      </c>
      <c r="X607" s="160">
        <f t="shared" si="81"/>
        <v>2.4137879062191558E-7</v>
      </c>
      <c r="Y607" s="160" t="str">
        <f t="shared" si="78"/>
        <v/>
      </c>
      <c r="Z607" s="160" t="str">
        <f t="shared" si="79"/>
        <v/>
      </c>
    </row>
    <row r="608" spans="14:26" ht="20.100000000000001" customHeight="1" x14ac:dyDescent="0.25">
      <c r="N608" s="137">
        <v>5</v>
      </c>
      <c r="O608" s="129">
        <f t="shared" si="82"/>
        <v>-3.98</v>
      </c>
      <c r="P608" s="162">
        <f t="shared" si="83"/>
        <v>1.4494756042389106E-4</v>
      </c>
      <c r="Q608" s="162">
        <f t="shared" si="84"/>
        <v>3.4457634115053068E-5</v>
      </c>
      <c r="R608" s="129">
        <f t="shared" si="85"/>
        <v>1.4494756042389106E-4</v>
      </c>
      <c r="S608" s="129" t="str">
        <f t="shared" si="86"/>
        <v/>
      </c>
      <c r="T608" s="129" t="str">
        <f t="shared" si="87"/>
        <v/>
      </c>
      <c r="V608" s="156">
        <f t="shared" si="80"/>
        <v>7.6800000000000021E-2</v>
      </c>
      <c r="W608" s="159">
        <f t="shared" si="77"/>
        <v>0.99999907412109712</v>
      </c>
      <c r="X608" s="160">
        <f t="shared" si="81"/>
        <v>2.9632144338265221E-7</v>
      </c>
      <c r="Y608" s="160" t="str">
        <f t="shared" si="78"/>
        <v/>
      </c>
      <c r="Z608" s="160" t="str">
        <f t="shared" si="79"/>
        <v/>
      </c>
    </row>
    <row r="609" spans="14:26" ht="20.100000000000001" customHeight="1" x14ac:dyDescent="0.25">
      <c r="N609" s="137">
        <v>6</v>
      </c>
      <c r="O609" s="129">
        <f t="shared" si="82"/>
        <v>-3.976</v>
      </c>
      <c r="P609" s="162">
        <f t="shared" si="83"/>
        <v>1.4727241348370685E-4</v>
      </c>
      <c r="Q609" s="162">
        <f t="shared" si="84"/>
        <v>3.5042062511133837E-5</v>
      </c>
      <c r="R609" s="129">
        <f t="shared" si="85"/>
        <v>1.4727241348370685E-4</v>
      </c>
      <c r="S609" s="129" t="str">
        <f t="shared" si="86"/>
        <v/>
      </c>
      <c r="T609" s="129" t="str">
        <f t="shared" si="87"/>
        <v/>
      </c>
      <c r="V609" s="156">
        <f t="shared" si="80"/>
        <v>8.3200000000000024E-2</v>
      </c>
      <c r="W609" s="159">
        <f t="shared" si="77"/>
        <v>0.99999877779965374</v>
      </c>
      <c r="X609" s="160">
        <f t="shared" si="81"/>
        <v>3.5799135678082905E-7</v>
      </c>
      <c r="Y609" s="160" t="str">
        <f t="shared" si="78"/>
        <v/>
      </c>
      <c r="Z609" s="160" t="str">
        <f t="shared" si="79"/>
        <v/>
      </c>
    </row>
    <row r="610" spans="14:26" ht="20.100000000000001" customHeight="1" x14ac:dyDescent="0.25">
      <c r="N610" s="137">
        <v>7</v>
      </c>
      <c r="O610" s="129">
        <f t="shared" si="82"/>
        <v>-3.972</v>
      </c>
      <c r="P610" s="162">
        <f t="shared" si="83"/>
        <v>1.4963216135576216E-4</v>
      </c>
      <c r="Q610" s="162">
        <f t="shared" si="84"/>
        <v>3.5635859949074102E-5</v>
      </c>
      <c r="R610" s="129">
        <f t="shared" si="85"/>
        <v>1.4963216135576216E-4</v>
      </c>
      <c r="S610" s="129" t="str">
        <f t="shared" si="86"/>
        <v/>
      </c>
      <c r="T610" s="129" t="str">
        <f t="shared" si="87"/>
        <v/>
      </c>
      <c r="V610" s="156">
        <f t="shared" si="80"/>
        <v>8.9600000000000027E-2</v>
      </c>
      <c r="W610" s="159">
        <f t="shared" si="77"/>
        <v>0.99999841980829696</v>
      </c>
      <c r="X610" s="160">
        <f t="shared" si="81"/>
        <v>4.265994730801026E-7</v>
      </c>
      <c r="Y610" s="160" t="str">
        <f t="shared" si="78"/>
        <v/>
      </c>
      <c r="Z610" s="160" t="str">
        <f t="shared" si="79"/>
        <v/>
      </c>
    </row>
    <row r="611" spans="14:26" ht="20.100000000000001" customHeight="1" x14ac:dyDescent="0.25">
      <c r="N611" s="137">
        <v>8</v>
      </c>
      <c r="O611" s="129">
        <f t="shared" si="82"/>
        <v>-3.968</v>
      </c>
      <c r="P611" s="162">
        <f t="shared" si="83"/>
        <v>1.5202728704381778E-4</v>
      </c>
      <c r="Q611" s="162">
        <f t="shared" si="84"/>
        <v>3.6239166972133497E-5</v>
      </c>
      <c r="R611" s="129">
        <f t="shared" si="85"/>
        <v>1.5202728704381778E-4</v>
      </c>
      <c r="S611" s="129" t="str">
        <f t="shared" si="86"/>
        <v/>
      </c>
      <c r="T611" s="129" t="str">
        <f t="shared" si="87"/>
        <v/>
      </c>
      <c r="V611" s="156">
        <f t="shared" si="80"/>
        <v>9.600000000000003E-2</v>
      </c>
      <c r="W611" s="159">
        <f t="shared" si="77"/>
        <v>0.99999799320882388</v>
      </c>
      <c r="X611" s="160">
        <f t="shared" si="81"/>
        <v>5.0234354409539606E-7</v>
      </c>
      <c r="Y611" s="160" t="str">
        <f t="shared" si="78"/>
        <v/>
      </c>
      <c r="Z611" s="160" t="str">
        <f t="shared" si="79"/>
        <v/>
      </c>
    </row>
    <row r="612" spans="14:26" ht="20.100000000000001" customHeight="1" x14ac:dyDescent="0.25">
      <c r="N612" s="137">
        <v>9</v>
      </c>
      <c r="O612" s="129">
        <f t="shared" si="82"/>
        <v>-3.964</v>
      </c>
      <c r="P612" s="162">
        <f t="shared" si="83"/>
        <v>1.544582795751724E-4</v>
      </c>
      <c r="Q612" s="162">
        <f t="shared" si="84"/>
        <v>3.685212606761184E-5</v>
      </c>
      <c r="R612" s="129">
        <f t="shared" si="85"/>
        <v>1.544582795751724E-4</v>
      </c>
      <c r="S612" s="129" t="str">
        <f t="shared" si="86"/>
        <v/>
      </c>
      <c r="T612" s="129" t="str">
        <f t="shared" si="87"/>
        <v/>
      </c>
      <c r="V612" s="156">
        <f t="shared" si="80"/>
        <v>0.10240000000000003</v>
      </c>
      <c r="W612" s="159">
        <f t="shared" si="77"/>
        <v>0.99999749086527978</v>
      </c>
      <c r="X612" s="160">
        <f t="shared" si="81"/>
        <v>5.8540934477768758E-7</v>
      </c>
      <c r="Y612" s="160" t="str">
        <f t="shared" si="78"/>
        <v/>
      </c>
      <c r="Z612" s="160" t="str">
        <f t="shared" si="79"/>
        <v/>
      </c>
    </row>
    <row r="613" spans="14:26" ht="20.100000000000001" customHeight="1" x14ac:dyDescent="0.25">
      <c r="N613" s="137">
        <v>10</v>
      </c>
      <c r="O613" s="129">
        <f t="shared" si="82"/>
        <v>-3.96</v>
      </c>
      <c r="P613" s="162">
        <f t="shared" si="83"/>
        <v>1.5692563406553226E-4</v>
      </c>
      <c r="Q613" s="162">
        <f t="shared" si="84"/>
        <v>3.747488169107341E-5</v>
      </c>
      <c r="R613" s="129">
        <f t="shared" si="85"/>
        <v>1.5692563406553226E-4</v>
      </c>
      <c r="S613" s="129" t="str">
        <f t="shared" si="86"/>
        <v/>
      </c>
      <c r="T613" s="129" t="str">
        <f t="shared" si="87"/>
        <v/>
      </c>
      <c r="V613" s="156">
        <f t="shared" si="80"/>
        <v>0.10880000000000004</v>
      </c>
      <c r="W613" s="159">
        <f t="shared" si="77"/>
        <v>0.999996905455935</v>
      </c>
      <c r="X613" s="160">
        <f t="shared" si="81"/>
        <v>6.7597170017030805E-7</v>
      </c>
      <c r="Y613" s="160" t="str">
        <f t="shared" si="78"/>
        <v/>
      </c>
      <c r="Z613" s="160" t="str">
        <f t="shared" si="79"/>
        <v/>
      </c>
    </row>
    <row r="614" spans="14:26" ht="20.100000000000001" customHeight="1" x14ac:dyDescent="0.25">
      <c r="N614" s="137">
        <v>11</v>
      </c>
      <c r="O614" s="129">
        <f t="shared" si="82"/>
        <v>-3.956</v>
      </c>
      <c r="P614" s="162">
        <f t="shared" si="83"/>
        <v>1.594298517844273E-4</v>
      </c>
      <c r="Q614" s="162">
        <f t="shared" si="84"/>
        <v>3.8107580290831079E-5</v>
      </c>
      <c r="R614" s="129">
        <f t="shared" si="85"/>
        <v>1.594298517844273E-4</v>
      </c>
      <c r="S614" s="129" t="str">
        <f t="shared" si="86"/>
        <v/>
      </c>
      <c r="T614" s="129" t="str">
        <f t="shared" si="87"/>
        <v/>
      </c>
      <c r="V614" s="156">
        <f t="shared" si="80"/>
        <v>0.11520000000000004</v>
      </c>
      <c r="W614" s="159">
        <f t="shared" si="77"/>
        <v>0.99999622948423483</v>
      </c>
      <c r="X614" s="160">
        <f t="shared" si="81"/>
        <v>7.7419536903544639E-7</v>
      </c>
      <c r="Y614" s="160" t="str">
        <f t="shared" si="78"/>
        <v/>
      </c>
      <c r="Z614" s="160" t="str">
        <f t="shared" si="79"/>
        <v/>
      </c>
    </row>
    <row r="615" spans="14:26" ht="20.100000000000001" customHeight="1" x14ac:dyDescent="0.25">
      <c r="N615" s="137">
        <v>12</v>
      </c>
      <c r="O615" s="129">
        <f t="shared" si="82"/>
        <v>-3.952</v>
      </c>
      <c r="P615" s="162">
        <f t="shared" si="83"/>
        <v>1.6197144022117723E-4</v>
      </c>
      <c r="Q615" s="162">
        <f t="shared" si="84"/>
        <v>3.8750370332693202E-5</v>
      </c>
      <c r="R615" s="129">
        <f t="shared" si="85"/>
        <v>1.6197144022117723E-4</v>
      </c>
      <c r="S615" s="129" t="str">
        <f t="shared" si="86"/>
        <v/>
      </c>
      <c r="T615" s="129" t="str">
        <f t="shared" si="87"/>
        <v/>
      </c>
      <c r="V615" s="156">
        <f t="shared" si="80"/>
        <v>0.12160000000000004</v>
      </c>
      <c r="W615" s="159">
        <f t="shared" si="77"/>
        <v>0.9999954552888658</v>
      </c>
      <c r="X615" s="160">
        <f t="shared" si="81"/>
        <v>8.8023580613327823E-7</v>
      </c>
      <c r="Y615" s="160" t="str">
        <f t="shared" si="78"/>
        <v/>
      </c>
      <c r="Z615" s="160" t="str">
        <f t="shared" si="79"/>
        <v/>
      </c>
    </row>
    <row r="616" spans="14:26" ht="20.100000000000001" customHeight="1" x14ac:dyDescent="0.25">
      <c r="N616" s="137">
        <v>13</v>
      </c>
      <c r="O616" s="129">
        <f t="shared" si="82"/>
        <v>-3.948</v>
      </c>
      <c r="P616" s="162">
        <f t="shared" si="83"/>
        <v>1.6455091315140881E-4</v>
      </c>
      <c r="Q616" s="162">
        <f t="shared" si="84"/>
        <v>3.9403402324976057E-5</v>
      </c>
      <c r="R616" s="129">
        <f t="shared" si="85"/>
        <v>1.6455091315140881E-4</v>
      </c>
      <c r="S616" s="129" t="str">
        <f t="shared" si="86"/>
        <v/>
      </c>
      <c r="T616" s="129" t="str">
        <f t="shared" si="87"/>
        <v/>
      </c>
      <c r="V616" s="156">
        <f t="shared" si="80"/>
        <v>0.12800000000000003</v>
      </c>
      <c r="W616" s="159">
        <f t="shared" si="77"/>
        <v>0.99999457505305966</v>
      </c>
      <c r="X616" s="160">
        <f t="shared" si="81"/>
        <v>9.9423982979907066E-7</v>
      </c>
      <c r="Y616" s="160" t="str">
        <f t="shared" si="78"/>
        <v/>
      </c>
      <c r="Z616" s="160" t="str">
        <f t="shared" si="79"/>
        <v/>
      </c>
    </row>
    <row r="617" spans="14:26" ht="20.100000000000001" customHeight="1" x14ac:dyDescent="0.25">
      <c r="N617" s="137">
        <v>14</v>
      </c>
      <c r="O617" s="129">
        <f t="shared" si="82"/>
        <v>-3.944</v>
      </c>
      <c r="P617" s="162">
        <f t="shared" si="83"/>
        <v>1.671687907041271E-4</v>
      </c>
      <c r="Q617" s="162">
        <f t="shared" si="84"/>
        <v>4.0066828843782472E-5</v>
      </c>
      <c r="R617" s="129">
        <f t="shared" si="85"/>
        <v>1.671687907041271E-4</v>
      </c>
      <c r="S617" s="129" t="str">
        <f t="shared" si="86"/>
        <v/>
      </c>
      <c r="T617" s="129" t="str">
        <f t="shared" si="87"/>
        <v/>
      </c>
      <c r="V617" s="156">
        <f t="shared" si="80"/>
        <v>0.13440000000000002</v>
      </c>
      <c r="W617" s="159">
        <f t="shared" si="77"/>
        <v>0.99999358081322987</v>
      </c>
      <c r="X617" s="160">
        <f t="shared" si="81"/>
        <v>1.1163462104724076E-6</v>
      </c>
      <c r="Y617" s="160" t="str">
        <f t="shared" si="78"/>
        <v/>
      </c>
      <c r="Z617" s="160" t="str">
        <f t="shared" si="79"/>
        <v/>
      </c>
    </row>
    <row r="618" spans="14:26" ht="20.100000000000001" customHeight="1" x14ac:dyDescent="0.25">
      <c r="N618" s="137">
        <v>15</v>
      </c>
      <c r="O618" s="129">
        <f t="shared" si="82"/>
        <v>-3.94</v>
      </c>
      <c r="P618" s="162">
        <f t="shared" si="83"/>
        <v>1.6982559942934359E-4</v>
      </c>
      <c r="Q618" s="162">
        <f t="shared" si="84"/>
        <v>4.0740804558550716E-5</v>
      </c>
      <c r="R618" s="129">
        <f t="shared" si="85"/>
        <v>1.6982559942934359E-4</v>
      </c>
      <c r="S618" s="129" t="str">
        <f t="shared" si="86"/>
        <v/>
      </c>
      <c r="T618" s="129" t="str">
        <f t="shared" si="87"/>
        <v/>
      </c>
      <c r="V618" s="156">
        <f t="shared" si="80"/>
        <v>0.14080000000000001</v>
      </c>
      <c r="W618" s="159">
        <f t="shared" si="77"/>
        <v>0.99999246446701939</v>
      </c>
      <c r="X618" s="160">
        <f t="shared" si="81"/>
        <v>1.2466861908366766E-6</v>
      </c>
      <c r="Y618" s="160" t="str">
        <f t="shared" si="78"/>
        <v/>
      </c>
      <c r="Z618" s="160" t="str">
        <f t="shared" si="79"/>
        <v/>
      </c>
    </row>
    <row r="619" spans="14:26" ht="20.100000000000001" customHeight="1" x14ac:dyDescent="0.25">
      <c r="N619" s="137">
        <v>16</v>
      </c>
      <c r="O619" s="129">
        <f t="shared" si="82"/>
        <v>-3.9359999999999999</v>
      </c>
      <c r="P619" s="162">
        <f t="shared" si="83"/>
        <v>1.7252187236626288E-4</v>
      </c>
      <c r="Q619" s="162">
        <f t="shared" si="84"/>
        <v>4.1425486257874641E-5</v>
      </c>
      <c r="R619" s="129">
        <f t="shared" si="85"/>
        <v>1.7252187236626288E-4</v>
      </c>
      <c r="S619" s="129" t="str">
        <f t="shared" si="86"/>
        <v/>
      </c>
      <c r="T619" s="129" t="str">
        <f t="shared" si="87"/>
        <v/>
      </c>
      <c r="V619" s="156">
        <f t="shared" si="80"/>
        <v>0.1472</v>
      </c>
      <c r="W619" s="159">
        <f t="shared" si="77"/>
        <v>0.99999121778082856</v>
      </c>
      <c r="X619" s="160">
        <f t="shared" si="81"/>
        <v>1.3853839520017175E-6</v>
      </c>
      <c r="Y619" s="160" t="str">
        <f t="shared" si="78"/>
        <v/>
      </c>
      <c r="Z619" s="160" t="str">
        <f t="shared" si="79"/>
        <v/>
      </c>
    </row>
    <row r="620" spans="14:26" ht="20.100000000000001" customHeight="1" x14ac:dyDescent="0.25">
      <c r="N620" s="137">
        <v>17</v>
      </c>
      <c r="O620" s="129">
        <f t="shared" si="82"/>
        <v>-3.9319999999999999</v>
      </c>
      <c r="P620" s="162">
        <f t="shared" si="83"/>
        <v>1.7525814911202982E-4</v>
      </c>
      <c r="Q620" s="162">
        <f t="shared" si="84"/>
        <v>4.2121032875598028E-5</v>
      </c>
      <c r="R620" s="129">
        <f t="shared" si="85"/>
        <v>1.7525814911202982E-4</v>
      </c>
      <c r="S620" s="129" t="str">
        <f t="shared" si="86"/>
        <v/>
      </c>
      <c r="T620" s="129" t="str">
        <f t="shared" si="87"/>
        <v/>
      </c>
      <c r="V620" s="156">
        <f t="shared" si="80"/>
        <v>0.15359999999999999</v>
      </c>
      <c r="W620" s="159">
        <f t="shared" si="77"/>
        <v>0.99998983239687655</v>
      </c>
      <c r="X620" s="160">
        <f t="shared" si="81"/>
        <v>1.5325570303925673E-6</v>
      </c>
      <c r="Y620" s="160" t="str">
        <f t="shared" si="78"/>
        <v/>
      </c>
      <c r="Z620" s="160" t="str">
        <f t="shared" si="79"/>
        <v/>
      </c>
    </row>
    <row r="621" spans="14:26" ht="20.100000000000001" customHeight="1" x14ac:dyDescent="0.25">
      <c r="N621" s="137">
        <v>18</v>
      </c>
      <c r="O621" s="129">
        <f t="shared" si="82"/>
        <v>-3.9279999999999999</v>
      </c>
      <c r="P621" s="162">
        <f t="shared" si="83"/>
        <v>1.7803497589104022E-4</v>
      </c>
      <c r="Q621" s="162">
        <f t="shared" si="84"/>
        <v>4.2827605517184267E-5</v>
      </c>
      <c r="R621" s="129">
        <f t="shared" si="85"/>
        <v>1.7803497589104022E-4</v>
      </c>
      <c r="S621" s="129" t="str">
        <f t="shared" si="86"/>
        <v/>
      </c>
      <c r="T621" s="129" t="str">
        <f t="shared" si="87"/>
        <v/>
      </c>
      <c r="V621" s="156">
        <f t="shared" si="80"/>
        <v>0.15999999999999998</v>
      </c>
      <c r="W621" s="159">
        <f t="shared" si="77"/>
        <v>0.99998829983984616</v>
      </c>
      <c r="X621" s="160">
        <f t="shared" si="81"/>
        <v>1.688316695114267E-6</v>
      </c>
      <c r="Y621" s="160" t="str">
        <f t="shared" si="78"/>
        <v/>
      </c>
      <c r="Z621" s="160" t="str">
        <f t="shared" si="79"/>
        <v/>
      </c>
    </row>
    <row r="622" spans="14:26" ht="20.100000000000001" customHeight="1" x14ac:dyDescent="0.25">
      <c r="N622" s="137">
        <v>19</v>
      </c>
      <c r="O622" s="129">
        <f t="shared" si="82"/>
        <v>-3.9239999999999999</v>
      </c>
      <c r="P622" s="162">
        <f t="shared" si="83"/>
        <v>1.8085290562481758E-4</v>
      </c>
      <c r="Q622" s="162">
        <f t="shared" si="84"/>
        <v>4.3545367486365296E-5</v>
      </c>
      <c r="R622" s="129">
        <f t="shared" si="85"/>
        <v>1.8085290562481758E-4</v>
      </c>
      <c r="S622" s="129" t="str">
        <f t="shared" si="86"/>
        <v/>
      </c>
      <c r="T622" s="129" t="str">
        <f t="shared" si="87"/>
        <v/>
      </c>
      <c r="V622" s="156">
        <f t="shared" si="80"/>
        <v>0.16639999999999996</v>
      </c>
      <c r="W622" s="159">
        <f t="shared" si="77"/>
        <v>0.99998661152315105</v>
      </c>
      <c r="X622" s="160">
        <f t="shared" si="81"/>
        <v>1.8527682897895303E-6</v>
      </c>
      <c r="Y622" s="160" t="str">
        <f t="shared" si="78"/>
        <v/>
      </c>
      <c r="Z622" s="160" t="str">
        <f t="shared" si="79"/>
        <v/>
      </c>
    </row>
    <row r="623" spans="14:26" ht="20.100000000000001" customHeight="1" x14ac:dyDescent="0.25">
      <c r="N623" s="137">
        <v>20</v>
      </c>
      <c r="O623" s="129">
        <f t="shared" si="82"/>
        <v>-3.92</v>
      </c>
      <c r="P623" s="162">
        <f t="shared" si="83"/>
        <v>1.8371249800245711E-4</v>
      </c>
      <c r="Q623" s="162">
        <f t="shared" si="84"/>
        <v>4.4274484312070743E-5</v>
      </c>
      <c r="R623" s="129">
        <f t="shared" si="85"/>
        <v>1.8371249800245711E-4</v>
      </c>
      <c r="S623" s="129" t="str">
        <f t="shared" si="86"/>
        <v/>
      </c>
      <c r="T623" s="129" t="str">
        <f t="shared" si="87"/>
        <v/>
      </c>
      <c r="V623" s="156">
        <f t="shared" si="80"/>
        <v>0.17279999999999995</v>
      </c>
      <c r="W623" s="159">
        <f t="shared" si="77"/>
        <v>0.99998475875486126</v>
      </c>
      <c r="X623" s="160">
        <f t="shared" si="81"/>
        <v>2.0260115424219904E-6</v>
      </c>
      <c r="Y623" s="160" t="str">
        <f t="shared" si="78"/>
        <v/>
      </c>
      <c r="Z623" s="160" t="str">
        <f t="shared" si="79"/>
        <v/>
      </c>
    </row>
    <row r="624" spans="14:26" ht="20.100000000000001" customHeight="1" x14ac:dyDescent="0.25">
      <c r="N624" s="137">
        <v>21</v>
      </c>
      <c r="O624" s="129">
        <f t="shared" si="82"/>
        <v>-3.9159999999999999</v>
      </c>
      <c r="P624" s="162">
        <f t="shared" si="83"/>
        <v>1.8661431955163842E-4</v>
      </c>
      <c r="Q624" s="162">
        <f t="shared" si="84"/>
        <v>4.5015123775639825E-5</v>
      </c>
      <c r="R624" s="129">
        <f t="shared" si="85"/>
        <v>1.8661431955163842E-4</v>
      </c>
      <c r="S624" s="129" t="str">
        <f t="shared" si="86"/>
        <v/>
      </c>
      <c r="T624" s="129" t="str">
        <f t="shared" si="87"/>
        <v/>
      </c>
      <c r="V624" s="156">
        <f t="shared" si="80"/>
        <v>0.17919999999999994</v>
      </c>
      <c r="W624" s="159">
        <f t="shared" si="77"/>
        <v>0.99998273274331884</v>
      </c>
      <c r="X624" s="160">
        <f t="shared" si="81"/>
        <v>2.2081408517227175E-6</v>
      </c>
      <c r="Y624" s="160" t="str">
        <f t="shared" si="78"/>
        <v/>
      </c>
      <c r="Z624" s="160" t="str">
        <f t="shared" si="79"/>
        <v/>
      </c>
    </row>
    <row r="625" spans="14:26" ht="20.100000000000001" customHeight="1" x14ac:dyDescent="0.25">
      <c r="N625" s="137">
        <v>22</v>
      </c>
      <c r="O625" s="129">
        <f t="shared" si="82"/>
        <v>-3.9119999999999999</v>
      </c>
      <c r="P625" s="162">
        <f t="shared" si="83"/>
        <v>1.8955894371021315E-4</v>
      </c>
      <c r="Q625" s="162">
        <f t="shared" si="84"/>
        <v>4.5767455938319316E-5</v>
      </c>
      <c r="R625" s="129">
        <f t="shared" si="85"/>
        <v>1.8955894371021315E-4</v>
      </c>
      <c r="S625" s="129" t="str">
        <f t="shared" si="86"/>
        <v/>
      </c>
      <c r="T625" s="129" t="str">
        <f t="shared" si="87"/>
        <v/>
      </c>
      <c r="V625" s="156">
        <f t="shared" si="80"/>
        <v>0.18559999999999993</v>
      </c>
      <c r="W625" s="159">
        <f t="shared" si="77"/>
        <v>0.99998052460246711</v>
      </c>
      <c r="X625" s="160">
        <f t="shared" si="81"/>
        <v>2.3992455466803619E-6</v>
      </c>
      <c r="Y625" s="160" t="str">
        <f t="shared" si="78"/>
        <v/>
      </c>
      <c r="Z625" s="160" t="str">
        <f t="shared" si="79"/>
        <v/>
      </c>
    </row>
    <row r="626" spans="14:26" ht="20.100000000000001" customHeight="1" x14ac:dyDescent="0.25">
      <c r="N626" s="137">
        <v>23</v>
      </c>
      <c r="O626" s="129">
        <f t="shared" si="82"/>
        <v>-3.9079999999999999</v>
      </c>
      <c r="P626" s="162">
        <f t="shared" si="83"/>
        <v>1.9254695089836367E-4</v>
      </c>
      <c r="Q626" s="162">
        <f t="shared" si="84"/>
        <v>4.6531653169047453E-5</v>
      </c>
      <c r="R626" s="129">
        <f t="shared" si="85"/>
        <v>1.9254695089836367E-4</v>
      </c>
      <c r="S626" s="129" t="str">
        <f t="shared" si="86"/>
        <v/>
      </c>
      <c r="T626" s="129" t="str">
        <f t="shared" si="87"/>
        <v/>
      </c>
      <c r="V626" s="156">
        <f t="shared" si="80"/>
        <v>0.19199999999999992</v>
      </c>
      <c r="W626" s="159">
        <f t="shared" si="77"/>
        <v>0.99997812535692043</v>
      </c>
      <c r="X626" s="160">
        <f t="shared" si="81"/>
        <v>2.5994101275905734E-6</v>
      </c>
      <c r="Y626" s="160" t="str">
        <f t="shared" si="78"/>
        <v/>
      </c>
      <c r="Z626" s="160" t="str">
        <f t="shared" si="79"/>
        <v/>
      </c>
    </row>
    <row r="627" spans="14:26" ht="20.100000000000001" customHeight="1" x14ac:dyDescent="0.25">
      <c r="N627" s="137">
        <v>24</v>
      </c>
      <c r="O627" s="129">
        <f t="shared" si="82"/>
        <v>-3.9039999999999999</v>
      </c>
      <c r="P627" s="162">
        <f t="shared" si="83"/>
        <v>1.9557892859133955E-4</v>
      </c>
      <c r="Q627" s="162">
        <f t="shared" si="84"/>
        <v>4.7307890172529228E-5</v>
      </c>
      <c r="R627" s="129">
        <f t="shared" si="85"/>
        <v>1.9557892859133955E-4</v>
      </c>
      <c r="S627" s="129" t="str">
        <f t="shared" si="86"/>
        <v/>
      </c>
      <c r="T627" s="129" t="str">
        <f t="shared" si="87"/>
        <v/>
      </c>
      <c r="V627" s="156">
        <f t="shared" si="80"/>
        <v>0.19839999999999991</v>
      </c>
      <c r="W627" s="159">
        <f t="shared" si="77"/>
        <v>0.99997552594679284</v>
      </c>
      <c r="X627" s="160">
        <f t="shared" si="81"/>
        <v>2.8087144877675385E-6</v>
      </c>
      <c r="Y627" s="160" t="str">
        <f t="shared" si="78"/>
        <v/>
      </c>
      <c r="Z627" s="160" t="str">
        <f t="shared" si="79"/>
        <v/>
      </c>
    </row>
    <row r="628" spans="14:26" ht="20.100000000000001" customHeight="1" x14ac:dyDescent="0.25">
      <c r="N628" s="137">
        <v>25</v>
      </c>
      <c r="O628" s="129">
        <f t="shared" si="82"/>
        <v>-3.9</v>
      </c>
      <c r="P628" s="162">
        <f t="shared" si="83"/>
        <v>1.9865547139277272E-4</v>
      </c>
      <c r="Q628" s="162">
        <f t="shared" si="84"/>
        <v>4.8096344017602614E-5</v>
      </c>
      <c r="R628" s="129">
        <f t="shared" si="85"/>
        <v>1.9865547139277272E-4</v>
      </c>
      <c r="S628" s="129" t="str">
        <f t="shared" si="86"/>
        <v/>
      </c>
      <c r="T628" s="129" t="str">
        <f t="shared" si="87"/>
        <v/>
      </c>
      <c r="V628" s="156">
        <f t="shared" si="80"/>
        <v>0.2047999999999999</v>
      </c>
      <c r="W628" s="159">
        <f t="shared" si="77"/>
        <v>0.99997271723230508</v>
      </c>
      <c r="X628" s="160">
        <f t="shared" si="81"/>
        <v>3.0272341194903518E-6</v>
      </c>
      <c r="Y628" s="160" t="str">
        <f t="shared" si="78"/>
        <v/>
      </c>
      <c r="Z628" s="160" t="str">
        <f t="shared" si="79"/>
        <v/>
      </c>
    </row>
    <row r="629" spans="14:26" ht="20.100000000000001" customHeight="1" x14ac:dyDescent="0.25">
      <c r="N629" s="137">
        <v>26</v>
      </c>
      <c r="O629" s="129">
        <f t="shared" si="82"/>
        <v>-3.8959999999999999</v>
      </c>
      <c r="P629" s="162">
        <f t="shared" si="83"/>
        <v>2.0177718110857127E-4</v>
      </c>
      <c r="Q629" s="162">
        <f t="shared" si="84"/>
        <v>4.8897194165900415E-5</v>
      </c>
      <c r="R629" s="129">
        <f t="shared" si="85"/>
        <v>2.0177718110857127E-4</v>
      </c>
      <c r="S629" s="129" t="str">
        <f t="shared" si="86"/>
        <v/>
      </c>
      <c r="T629" s="129" t="str">
        <f t="shared" si="87"/>
        <v/>
      </c>
      <c r="V629" s="156">
        <f t="shared" si="80"/>
        <v>0.21119999999999989</v>
      </c>
      <c r="W629" s="159">
        <f t="shared" si="77"/>
        <v>0.99996968999818558</v>
      </c>
      <c r="X629" s="160">
        <f t="shared" si="81"/>
        <v>3.2550403054054655E-6</v>
      </c>
      <c r="Y629" s="160" t="str">
        <f t="shared" si="78"/>
        <v/>
      </c>
      <c r="Z629" s="160" t="str">
        <f t="shared" si="79"/>
        <v/>
      </c>
    </row>
    <row r="630" spans="14:26" ht="20.100000000000001" customHeight="1" x14ac:dyDescent="0.25">
      <c r="N630" s="137">
        <v>27</v>
      </c>
      <c r="O630" s="129">
        <f t="shared" si="82"/>
        <v>-3.8919999999999999</v>
      </c>
      <c r="P630" s="162">
        <f t="shared" si="83"/>
        <v>2.049446668213977E-4</v>
      </c>
      <c r="Q630" s="162">
        <f t="shared" si="84"/>
        <v>4.9710622500807219E-5</v>
      </c>
      <c r="R630" s="129">
        <f t="shared" si="85"/>
        <v>2.049446668213977E-4</v>
      </c>
      <c r="S630" s="129" t="str">
        <f t="shared" si="86"/>
        <v/>
      </c>
      <c r="T630" s="129" t="str">
        <f t="shared" si="87"/>
        <v/>
      </c>
      <c r="V630" s="156">
        <f t="shared" si="80"/>
        <v>0.21759999999999988</v>
      </c>
      <c r="W630" s="159">
        <f t="shared" si="77"/>
        <v>0.99996643495788018</v>
      </c>
      <c r="X630" s="160">
        <f t="shared" si="81"/>
        <v>3.4922002952741948E-6</v>
      </c>
      <c r="Y630" s="160" t="str">
        <f t="shared" si="78"/>
        <v/>
      </c>
      <c r="Z630" s="160" t="str">
        <f t="shared" si="79"/>
        <v/>
      </c>
    </row>
    <row r="631" spans="14:26" ht="20.100000000000001" customHeight="1" x14ac:dyDescent="0.25">
      <c r="N631" s="137">
        <v>28</v>
      </c>
      <c r="O631" s="129">
        <f t="shared" si="82"/>
        <v>-3.8879999999999999</v>
      </c>
      <c r="P631" s="162">
        <f t="shared" si="83"/>
        <v>2.0815854496572918E-4</v>
      </c>
      <c r="Q631" s="162">
        <f t="shared" si="84"/>
        <v>5.053681335671687E-5</v>
      </c>
      <c r="R631" s="129">
        <f t="shared" si="85"/>
        <v>2.0815854496572918E-4</v>
      </c>
      <c r="S631" s="129" t="str">
        <f t="shared" si="86"/>
        <v/>
      </c>
      <c r="T631" s="129" t="str">
        <f t="shared" si="87"/>
        <v/>
      </c>
      <c r="V631" s="156">
        <f t="shared" si="80"/>
        <v>0.22399999999999987</v>
      </c>
      <c r="W631" s="159">
        <f t="shared" si="77"/>
        <v>0.9999629427575849</v>
      </c>
      <c r="X631" s="160">
        <f t="shared" si="81"/>
        <v>3.7387774737274171E-6</v>
      </c>
      <c r="Y631" s="160" t="str">
        <f t="shared" si="78"/>
        <v/>
      </c>
      <c r="Z631" s="160" t="str">
        <f t="shared" si="79"/>
        <v/>
      </c>
    </row>
    <row r="632" spans="14:26" ht="20.100000000000001" customHeight="1" x14ac:dyDescent="0.25">
      <c r="N632" s="137">
        <v>29</v>
      </c>
      <c r="O632" s="129">
        <f t="shared" si="82"/>
        <v>-3.8839999999999999</v>
      </c>
      <c r="P632" s="162">
        <f t="shared" si="83"/>
        <v>2.1141943940350616E-4</v>
      </c>
      <c r="Q632" s="162">
        <f t="shared" si="84"/>
        <v>5.1375953548590872E-5</v>
      </c>
      <c r="R632" s="129">
        <f t="shared" si="85"/>
        <v>2.1141943940350616E-4</v>
      </c>
      <c r="S632" s="129" t="str">
        <f t="shared" si="86"/>
        <v/>
      </c>
      <c r="T632" s="129" t="str">
        <f t="shared" si="87"/>
        <v/>
      </c>
      <c r="V632" s="156">
        <f t="shared" si="80"/>
        <v>0.23039999999999985</v>
      </c>
      <c r="W632" s="159">
        <f t="shared" si="77"/>
        <v>0.99995920398011118</v>
      </c>
      <c r="X632" s="160">
        <f t="shared" si="81"/>
        <v>3.9948315143645274E-6</v>
      </c>
      <c r="Y632" s="160" t="str">
        <f t="shared" si="78"/>
        <v/>
      </c>
      <c r="Z632" s="160" t="str">
        <f t="shared" si="79"/>
        <v/>
      </c>
    </row>
    <row r="633" spans="14:26" ht="20.100000000000001" customHeight="1" x14ac:dyDescent="0.25">
      <c r="N633" s="137">
        <v>30</v>
      </c>
      <c r="O633" s="129">
        <f t="shared" si="82"/>
        <v>-3.88</v>
      </c>
      <c r="P633" s="162">
        <f t="shared" si="83"/>
        <v>2.1472798150036704E-4</v>
      </c>
      <c r="Q633" s="162">
        <f t="shared" si="84"/>
        <v>5.2228232401820074E-5</v>
      </c>
      <c r="R633" s="129">
        <f t="shared" si="85"/>
        <v>2.1472798150036704E-4</v>
      </c>
      <c r="S633" s="129" t="str">
        <f t="shared" si="86"/>
        <v/>
      </c>
      <c r="T633" s="129" t="str">
        <f t="shared" si="87"/>
        <v/>
      </c>
      <c r="U633" s="140"/>
      <c r="V633" s="156">
        <f t="shared" si="80"/>
        <v>0.23679999999999984</v>
      </c>
      <c r="W633" s="159">
        <f t="shared" si="77"/>
        <v>0.99995520914859681</v>
      </c>
      <c r="X633" s="160">
        <f t="shared" si="81"/>
        <v>4.2604185266359451E-6</v>
      </c>
      <c r="Y633" s="160" t="str">
        <f t="shared" si="78"/>
        <v/>
      </c>
      <c r="Z633" s="160" t="str">
        <f t="shared" si="79"/>
        <v/>
      </c>
    </row>
    <row r="634" spans="14:26" ht="20.100000000000001" customHeight="1" x14ac:dyDescent="0.25">
      <c r="N634" s="137">
        <v>31</v>
      </c>
      <c r="O634" s="129">
        <f t="shared" si="82"/>
        <v>-3.8759999999999999</v>
      </c>
      <c r="P634" s="162">
        <f t="shared" si="83"/>
        <v>2.1808481020247429E-4</v>
      </c>
      <c r="Q634" s="162">
        <f t="shared" si="84"/>
        <v>5.3093841782393697E-5</v>
      </c>
      <c r="R634" s="129">
        <f t="shared" si="85"/>
        <v>2.1808481020247429E-4</v>
      </c>
      <c r="S634" s="129" t="str">
        <f t="shared" si="86"/>
        <v/>
      </c>
      <c r="T634" s="129" t="str">
        <f t="shared" si="87"/>
        <v/>
      </c>
      <c r="U634" s="140"/>
      <c r="V634" s="156">
        <f t="shared" si="80"/>
        <v>0.24319999999999983</v>
      </c>
      <c r="W634" s="159">
        <f t="shared" si="77"/>
        <v>0.99995094873007018</v>
      </c>
      <c r="X634" s="160">
        <f t="shared" si="81"/>
        <v>4.5355911920674785E-6</v>
      </c>
      <c r="Y634" s="160" t="str">
        <f t="shared" si="78"/>
        <v/>
      </c>
      <c r="Z634" s="160" t="str">
        <f t="shared" si="79"/>
        <v/>
      </c>
    </row>
    <row r="635" spans="14:26" ht="20.100000000000001" customHeight="1" x14ac:dyDescent="0.25">
      <c r="N635" s="137">
        <v>32</v>
      </c>
      <c r="O635" s="129">
        <f t="shared" si="82"/>
        <v>-3.8719999999999999</v>
      </c>
      <c r="P635" s="162">
        <f t="shared" si="83"/>
        <v>2.2149057211393126E-4</v>
      </c>
      <c r="Q635" s="162">
        <f t="shared" si="84"/>
        <v>5.3972976127375237E-5</v>
      </c>
      <c r="R635" s="129">
        <f t="shared" si="85"/>
        <v>2.2149057211393126E-4</v>
      </c>
      <c r="S635" s="129" t="str">
        <f t="shared" si="86"/>
        <v/>
      </c>
      <c r="T635" s="129" t="str">
        <f t="shared" si="87"/>
        <v/>
      </c>
      <c r="U635" s="140"/>
      <c r="V635" s="156">
        <f t="shared" si="80"/>
        <v>0.24959999999999982</v>
      </c>
      <c r="W635" s="159">
        <f t="shared" si="77"/>
        <v>0.99994641313887811</v>
      </c>
      <c r="X635" s="160">
        <f t="shared" si="81"/>
        <v>4.8203988937123299E-6</v>
      </c>
      <c r="Y635" s="160" t="str">
        <f t="shared" si="78"/>
        <v/>
      </c>
      <c r="Z635" s="160" t="str">
        <f t="shared" si="79"/>
        <v/>
      </c>
    </row>
    <row r="636" spans="14:26" ht="20.100000000000001" customHeight="1" x14ac:dyDescent="0.25">
      <c r="N636" s="137">
        <v>33</v>
      </c>
      <c r="O636" s="129">
        <f t="shared" si="82"/>
        <v>-3.8679999999999999</v>
      </c>
      <c r="P636" s="162">
        <f t="shared" si="83"/>
        <v>2.2494592157479312E-4</v>
      </c>
      <c r="Q636" s="162">
        <f t="shared" si="84"/>
        <v>5.4865832475690464E-5</v>
      </c>
      <c r="R636" s="129">
        <f t="shared" si="85"/>
        <v>2.2494592157479312E-4</v>
      </c>
      <c r="S636" s="129" t="str">
        <f t="shared" si="86"/>
        <v/>
      </c>
      <c r="T636" s="129" t="str">
        <f t="shared" si="87"/>
        <v/>
      </c>
      <c r="U636" s="140"/>
      <c r="V636" s="156">
        <f t="shared" si="80"/>
        <v>0.25599999999999984</v>
      </c>
      <c r="W636" s="159">
        <f t="shared" si="77"/>
        <v>0.9999415927399844</v>
      </c>
      <c r="X636" s="160">
        <f t="shared" si="81"/>
        <v>5.1148878372764273E-6</v>
      </c>
      <c r="Y636" s="160" t="str">
        <f t="shared" si="78"/>
        <v/>
      </c>
      <c r="Z636" s="160" t="str">
        <f t="shared" si="79"/>
        <v/>
      </c>
    </row>
    <row r="637" spans="14:26" ht="20.100000000000001" customHeight="1" x14ac:dyDescent="0.25">
      <c r="N637" s="137">
        <v>34</v>
      </c>
      <c r="O637" s="129">
        <f t="shared" si="82"/>
        <v>-3.8639999999999999</v>
      </c>
      <c r="P637" s="162">
        <f t="shared" si="83"/>
        <v>2.2845152073967242E-4</v>
      </c>
      <c r="Q637" s="162">
        <f t="shared" si="84"/>
        <v>5.5772610499228035E-5</v>
      </c>
      <c r="R637" s="129">
        <f t="shared" si="85"/>
        <v>2.2845152073967242E-4</v>
      </c>
      <c r="S637" s="129" t="str">
        <f t="shared" si="86"/>
        <v/>
      </c>
      <c r="T637" s="129" t="str">
        <f t="shared" si="87"/>
        <v/>
      </c>
      <c r="U637" s="140"/>
      <c r="V637" s="156">
        <f t="shared" si="80"/>
        <v>0.26239999999999986</v>
      </c>
      <c r="W637" s="159">
        <f t="shared" si="77"/>
        <v>0.99993647785214712</v>
      </c>
      <c r="X637" s="160">
        <f t="shared" si="81"/>
        <v>5.4191011664705968E-6</v>
      </c>
      <c r="Y637" s="160" t="str">
        <f t="shared" si="78"/>
        <v/>
      </c>
      <c r="Z637" s="160" t="str">
        <f t="shared" si="79"/>
        <v/>
      </c>
    </row>
    <row r="638" spans="14:26" ht="20.100000000000001" customHeight="1" x14ac:dyDescent="0.25">
      <c r="N638" s="137">
        <v>35</v>
      </c>
      <c r="O638" s="129">
        <f t="shared" si="82"/>
        <v>-3.86</v>
      </c>
      <c r="P638" s="162">
        <f t="shared" si="83"/>
        <v>2.3200803965694238E-4</v>
      </c>
      <c r="Q638" s="162">
        <f t="shared" si="84"/>
        <v>5.6693512534256526E-5</v>
      </c>
      <c r="R638" s="129">
        <f t="shared" si="85"/>
        <v>2.3200803965694238E-4</v>
      </c>
      <c r="S638" s="129" t="str">
        <f t="shared" si="86"/>
        <v/>
      </c>
      <c r="T638" s="129" t="str">
        <f t="shared" si="87"/>
        <v/>
      </c>
      <c r="U638" s="140"/>
      <c r="V638" s="156">
        <f t="shared" si="80"/>
        <v>0.26879999999999987</v>
      </c>
      <c r="W638" s="159">
        <f t="shared" si="77"/>
        <v>0.99993105875098065</v>
      </c>
      <c r="X638" s="160">
        <f t="shared" si="81"/>
        <v>5.7330790712573076E-6</v>
      </c>
      <c r="Y638" s="160" t="str">
        <f t="shared" si="78"/>
        <v/>
      </c>
      <c r="Z638" s="160" t="str">
        <f t="shared" si="79"/>
        <v/>
      </c>
    </row>
    <row r="639" spans="14:26" ht="20.100000000000001" customHeight="1" x14ac:dyDescent="0.25">
      <c r="N639" s="137">
        <v>36</v>
      </c>
      <c r="O639" s="129">
        <f t="shared" si="82"/>
        <v>-3.8559999999999999</v>
      </c>
      <c r="P639" s="162">
        <f t="shared" si="83"/>
        <v>2.3561615634853757E-4</v>
      </c>
      <c r="Q639" s="162">
        <f t="shared" si="84"/>
        <v>5.7628743613158094E-5</v>
      </c>
      <c r="R639" s="129">
        <f t="shared" si="85"/>
        <v>2.3561615634853757E-4</v>
      </c>
      <c r="S639" s="129" t="str">
        <f t="shared" si="86"/>
        <v/>
      </c>
      <c r="T639" s="129" t="str">
        <f t="shared" si="87"/>
        <v/>
      </c>
      <c r="U639" s="140"/>
      <c r="V639" s="156">
        <f t="shared" si="80"/>
        <v>0.27519999999999989</v>
      </c>
      <c r="W639" s="159">
        <f t="shared" si="77"/>
        <v>0.99992532567190939</v>
      </c>
      <c r="X639" s="160">
        <f t="shared" si="81"/>
        <v>6.0568588908793686E-6</v>
      </c>
      <c r="Y639" s="160" t="str">
        <f t="shared" si="78"/>
        <v/>
      </c>
      <c r="Z639" s="160" t="str">
        <f t="shared" si="79"/>
        <v/>
      </c>
    </row>
    <row r="640" spans="14:26" ht="20.100000000000001" customHeight="1" x14ac:dyDescent="0.25">
      <c r="N640" s="137">
        <v>37</v>
      </c>
      <c r="O640" s="129">
        <f t="shared" si="82"/>
        <v>-3.8519999999999999</v>
      </c>
      <c r="P640" s="162">
        <f t="shared" si="83"/>
        <v>2.3927655689035554E-4</v>
      </c>
      <c r="Q640" s="162">
        <f t="shared" si="84"/>
        <v>5.8578511496483664E-5</v>
      </c>
      <c r="R640" s="129">
        <f t="shared" si="85"/>
        <v>2.3927655689035554E-4</v>
      </c>
      <c r="S640" s="129" t="str">
        <f t="shared" si="86"/>
        <v/>
      </c>
      <c r="T640" s="129" t="str">
        <f t="shared" si="87"/>
        <v/>
      </c>
      <c r="U640" s="140"/>
      <c r="V640" s="156">
        <f t="shared" si="80"/>
        <v>0.28159999999999991</v>
      </c>
      <c r="W640" s="159">
        <f t="shared" si="77"/>
        <v>0.99991926881301851</v>
      </c>
      <c r="X640" s="160">
        <f t="shared" si="81"/>
        <v>6.3904752121146657E-6</v>
      </c>
      <c r="Y640" s="160" t="str">
        <f t="shared" si="78"/>
        <v/>
      </c>
      <c r="Z640" s="160" t="str">
        <f t="shared" si="79"/>
        <v/>
      </c>
    </row>
    <row r="641" spans="14:26" ht="20.100000000000001" customHeight="1" x14ac:dyDescent="0.25">
      <c r="N641" s="137">
        <v>38</v>
      </c>
      <c r="O641" s="129">
        <f t="shared" si="82"/>
        <v>-3.8479999999999999</v>
      </c>
      <c r="P641" s="162">
        <f t="shared" si="83"/>
        <v>2.4298993549326024E-4</v>
      </c>
      <c r="Q641" s="162">
        <f t="shared" si="84"/>
        <v>5.9543026705330651E-5</v>
      </c>
      <c r="R641" s="129">
        <f t="shared" si="85"/>
        <v>2.4298993549326024E-4</v>
      </c>
      <c r="S641" s="129" t="str">
        <f t="shared" si="86"/>
        <v/>
      </c>
      <c r="T641" s="129" t="str">
        <f t="shared" si="87"/>
        <v/>
      </c>
      <c r="U641" s="140"/>
      <c r="V641" s="156">
        <f t="shared" si="80"/>
        <v>0.28799999999999992</v>
      </c>
      <c r="W641" s="159">
        <f t="shared" si="77"/>
        <v>0.9999128783378064</v>
      </c>
      <c r="X641" s="160">
        <f t="shared" si="81"/>
        <v>6.7339599612026291E-6</v>
      </c>
      <c r="Y641" s="160" t="str">
        <f t="shared" si="78"/>
        <v/>
      </c>
      <c r="Z641" s="160" t="str">
        <f t="shared" si="79"/>
        <v/>
      </c>
    </row>
    <row r="642" spans="14:26" ht="20.100000000000001" customHeight="1" x14ac:dyDescent="0.25">
      <c r="N642" s="137">
        <v>39</v>
      </c>
      <c r="O642" s="129">
        <f t="shared" si="82"/>
        <v>-3.8439999999999999</v>
      </c>
      <c r="P642" s="162">
        <f t="shared" si="83"/>
        <v>2.4675699458468858E-4</v>
      </c>
      <c r="Q642" s="162">
        <f t="shared" si="84"/>
        <v>6.0522502554045553E-5</v>
      </c>
      <c r="R642" s="129">
        <f t="shared" si="85"/>
        <v>2.4675699458468858E-4</v>
      </c>
      <c r="S642" s="129" t="str">
        <f t="shared" si="86"/>
        <v/>
      </c>
      <c r="T642" s="129" t="str">
        <f t="shared" si="87"/>
        <v/>
      </c>
      <c r="U642" s="140"/>
      <c r="V642" s="156">
        <f t="shared" si="80"/>
        <v>0.29439999999999994</v>
      </c>
      <c r="W642" s="159">
        <f t="shared" si="77"/>
        <v>0.9999061443778452</v>
      </c>
      <c r="X642" s="160">
        <f t="shared" si="81"/>
        <v>7.0873424926620743E-6</v>
      </c>
      <c r="Y642" s="160" t="str">
        <f t="shared" si="78"/>
        <v/>
      </c>
      <c r="Z642" s="160" t="str">
        <f t="shared" si="79"/>
        <v/>
      </c>
    </row>
    <row r="643" spans="14:26" ht="20.100000000000001" customHeight="1" x14ac:dyDescent="0.25">
      <c r="N643" s="137">
        <v>40</v>
      </c>
      <c r="O643" s="129">
        <f t="shared" si="82"/>
        <v>-3.84</v>
      </c>
      <c r="P643" s="162">
        <f t="shared" si="83"/>
        <v>2.5057844489086075E-4</v>
      </c>
      <c r="Q643" s="162">
        <f t="shared" si="84"/>
        <v>6.1517155183255203E-5</v>
      </c>
      <c r="R643" s="129">
        <f t="shared" si="85"/>
        <v>2.5057844489086075E-4</v>
      </c>
      <c r="S643" s="129" t="str">
        <f t="shared" si="86"/>
        <v/>
      </c>
      <c r="T643" s="129" t="str">
        <f t="shared" si="87"/>
        <v/>
      </c>
      <c r="V643" s="156">
        <f t="shared" si="80"/>
        <v>0.30079999999999996</v>
      </c>
      <c r="W643" s="159">
        <f t="shared" si="77"/>
        <v>0.99989905703535253</v>
      </c>
      <c r="X643" s="160">
        <f t="shared" si="81"/>
        <v>7.4506496732240635E-6</v>
      </c>
      <c r="Y643" s="160" t="str">
        <f t="shared" si="78"/>
        <v/>
      </c>
      <c r="Z643" s="160" t="str">
        <f t="shared" si="79"/>
        <v/>
      </c>
    </row>
    <row r="644" spans="14:26" ht="20.100000000000001" customHeight="1" x14ac:dyDescent="0.25">
      <c r="N644" s="137">
        <v>41</v>
      </c>
      <c r="O644" s="129">
        <f t="shared" si="82"/>
        <v>-3.8359999999999999</v>
      </c>
      <c r="P644" s="162">
        <f t="shared" si="83"/>
        <v>2.5445500551959862E-4</v>
      </c>
      <c r="Q644" s="162">
        <f t="shared" si="84"/>
        <v>6.2527203593226323E-5</v>
      </c>
      <c r="R644" s="129">
        <f t="shared" si="85"/>
        <v>2.5445500551959862E-4</v>
      </c>
      <c r="S644" s="129" t="str">
        <f t="shared" si="86"/>
        <v/>
      </c>
      <c r="T644" s="129" t="str">
        <f t="shared" si="87"/>
        <v/>
      </c>
      <c r="V644" s="156">
        <f t="shared" si="80"/>
        <v>0.30719999999999997</v>
      </c>
      <c r="W644" s="159">
        <f t="shared" si="77"/>
        <v>0.99989160638567931</v>
      </c>
      <c r="X644" s="160">
        <f t="shared" si="81"/>
        <v>7.8239059622120521E-6</v>
      </c>
      <c r="Y644" s="160" t="str">
        <f t="shared" si="78"/>
        <v/>
      </c>
      <c r="Z644" s="160" t="str">
        <f t="shared" si="79"/>
        <v/>
      </c>
    </row>
    <row r="645" spans="14:26" ht="20.100000000000001" customHeight="1" x14ac:dyDescent="0.25">
      <c r="N645" s="137">
        <v>42</v>
      </c>
      <c r="O645" s="129">
        <f t="shared" si="82"/>
        <v>-3.8319999999999999</v>
      </c>
      <c r="P645" s="162">
        <f t="shared" si="83"/>
        <v>2.5838740404374953E-4</v>
      </c>
      <c r="Q645" s="162">
        <f t="shared" si="84"/>
        <v>6.3552869677559342E-5</v>
      </c>
      <c r="R645" s="129">
        <f t="shared" si="85"/>
        <v>2.5838740404374953E-4</v>
      </c>
      <c r="S645" s="129" t="str">
        <f t="shared" si="86"/>
        <v/>
      </c>
      <c r="T645" s="129" t="str">
        <f t="shared" si="87"/>
        <v/>
      </c>
      <c r="V645" s="156">
        <f t="shared" si="80"/>
        <v>0.31359999999999999</v>
      </c>
      <c r="W645" s="159">
        <f t="shared" si="77"/>
        <v>0.9998837824797171</v>
      </c>
      <c r="X645" s="160">
        <f t="shared" si="81"/>
        <v>8.2071334881472779E-6</v>
      </c>
      <c r="Y645" s="160" t="str">
        <f t="shared" si="78"/>
        <v/>
      </c>
      <c r="Z645" s="160" t="str">
        <f t="shared" si="79"/>
        <v/>
      </c>
    </row>
    <row r="646" spans="14:26" ht="20.100000000000001" customHeight="1" x14ac:dyDescent="0.25">
      <c r="N646" s="137">
        <v>43</v>
      </c>
      <c r="O646" s="129">
        <f t="shared" si="82"/>
        <v>-3.8279999999999998</v>
      </c>
      <c r="P646" s="162">
        <f t="shared" si="83"/>
        <v>2.6237637658522018E-4</v>
      </c>
      <c r="Q646" s="162">
        <f t="shared" si="84"/>
        <v>6.4594378257215614E-5</v>
      </c>
      <c r="R646" s="129">
        <f t="shared" si="85"/>
        <v>2.6237637658522018E-4</v>
      </c>
      <c r="S646" s="129" t="str">
        <f t="shared" si="86"/>
        <v/>
      </c>
      <c r="T646" s="129" t="str">
        <f t="shared" si="87"/>
        <v/>
      </c>
      <c r="V646" s="156">
        <f t="shared" si="80"/>
        <v>0.32</v>
      </c>
      <c r="W646" s="159">
        <f t="shared" si="77"/>
        <v>0.99987557534622895</v>
      </c>
      <c r="X646" s="160">
        <f t="shared" si="81"/>
        <v>8.6003521211353018E-6</v>
      </c>
      <c r="Y646" s="160" t="str">
        <f t="shared" si="78"/>
        <v/>
      </c>
      <c r="Z646" s="160" t="str">
        <f t="shared" si="79"/>
        <v/>
      </c>
    </row>
    <row r="647" spans="14:26" ht="20.100000000000001" customHeight="1" x14ac:dyDescent="0.25">
      <c r="N647" s="137">
        <v>44</v>
      </c>
      <c r="O647" s="129">
        <f t="shared" si="82"/>
        <v>-3.8239999999999998</v>
      </c>
      <c r="P647" s="162">
        <f t="shared" si="83"/>
        <v>2.6642266789962096E-4</v>
      </c>
      <c r="Q647" s="162">
        <f t="shared" si="84"/>
        <v>6.5651957114884092E-5</v>
      </c>
      <c r="R647" s="129">
        <f t="shared" si="85"/>
        <v>2.6642266789962096E-4</v>
      </c>
      <c r="S647" s="129" t="str">
        <f t="shared" si="86"/>
        <v/>
      </c>
      <c r="T647" s="129" t="str">
        <f t="shared" si="87"/>
        <v/>
      </c>
      <c r="V647" s="156">
        <f t="shared" si="80"/>
        <v>0.32640000000000002</v>
      </c>
      <c r="W647" s="159">
        <f t="shared" si="77"/>
        <v>0.99986697499410782</v>
      </c>
      <c r="X647" s="160">
        <f t="shared" si="81"/>
        <v>9.0035795443643707E-6</v>
      </c>
      <c r="Y647" s="160" t="str">
        <f t="shared" si="78"/>
        <v/>
      </c>
      <c r="Z647" s="160" t="str">
        <f t="shared" si="79"/>
        <v/>
      </c>
    </row>
    <row r="648" spans="14:26" ht="20.100000000000001" customHeight="1" x14ac:dyDescent="0.25">
      <c r="N648" s="137">
        <v>45</v>
      </c>
      <c r="O648" s="129">
        <f t="shared" si="82"/>
        <v>-3.82</v>
      </c>
      <c r="P648" s="162">
        <f t="shared" si="83"/>
        <v>2.70527031461521E-4</v>
      </c>
      <c r="Q648" s="162">
        <f t="shared" si="84"/>
        <v>6.6725837029684654E-5</v>
      </c>
      <c r="R648" s="129">
        <f t="shared" si="85"/>
        <v>2.70527031461521E-4</v>
      </c>
      <c r="S648" s="129" t="str">
        <f t="shared" si="86"/>
        <v/>
      </c>
      <c r="T648" s="129" t="str">
        <f t="shared" si="87"/>
        <v/>
      </c>
      <c r="V648" s="156">
        <f t="shared" si="80"/>
        <v>0.33280000000000004</v>
      </c>
      <c r="W648" s="159">
        <f t="shared" si="77"/>
        <v>0.99985797141456345</v>
      </c>
      <c r="X648" s="160">
        <f t="shared" si="81"/>
        <v>9.416831319164487E-6</v>
      </c>
      <c r="Y648" s="160" t="str">
        <f t="shared" si="78"/>
        <v/>
      </c>
      <c r="Z648" s="160" t="str">
        <f t="shared" si="79"/>
        <v/>
      </c>
    </row>
    <row r="649" spans="14:26" ht="20.100000000000001" customHeight="1" x14ac:dyDescent="0.25">
      <c r="N649" s="137">
        <v>46</v>
      </c>
      <c r="O649" s="129">
        <f t="shared" si="82"/>
        <v>-3.8159999999999998</v>
      </c>
      <c r="P649" s="162">
        <f t="shared" si="83"/>
        <v>2.7469022955031567E-4</v>
      </c>
      <c r="Q649" s="162">
        <f t="shared" si="84"/>
        <v>6.7816251812216968E-5</v>
      </c>
      <c r="R649" s="129">
        <f t="shared" si="85"/>
        <v>2.7469022955031567E-4</v>
      </c>
      <c r="S649" s="129" t="str">
        <f t="shared" si="86"/>
        <v/>
      </c>
      <c r="T649" s="129" t="str">
        <f t="shared" si="87"/>
        <v/>
      </c>
      <c r="V649" s="156">
        <f t="shared" si="80"/>
        <v>0.33920000000000006</v>
      </c>
      <c r="W649" s="159">
        <f t="shared" si="77"/>
        <v>0.99984855458324429</v>
      </c>
      <c r="X649" s="160">
        <f t="shared" si="81"/>
        <v>9.8401209511767007E-6</v>
      </c>
      <c r="Y649" s="160" t="str">
        <f t="shared" si="78"/>
        <v/>
      </c>
      <c r="Z649" s="160" t="str">
        <f t="shared" si="79"/>
        <v/>
      </c>
    </row>
    <row r="650" spans="14:26" ht="20.100000000000001" customHeight="1" x14ac:dyDescent="0.25">
      <c r="N650" s="137">
        <v>47</v>
      </c>
      <c r="O650" s="129">
        <f t="shared" si="82"/>
        <v>-3.8119999999999998</v>
      </c>
      <c r="P650" s="162">
        <f t="shared" si="83"/>
        <v>2.7891303333670801E-4</v>
      </c>
      <c r="Q650" s="162">
        <f t="shared" si="84"/>
        <v>6.8923438339951702E-5</v>
      </c>
      <c r="R650" s="129">
        <f t="shared" si="85"/>
        <v>2.7891303333670801E-4</v>
      </c>
      <c r="S650" s="129" t="str">
        <f t="shared" si="86"/>
        <v/>
      </c>
      <c r="T650" s="129" t="str">
        <f t="shared" si="87"/>
        <v/>
      </c>
      <c r="V650" s="156">
        <f t="shared" si="80"/>
        <v>0.34560000000000007</v>
      </c>
      <c r="W650" s="159">
        <f t="shared" si="77"/>
        <v>0.99983871446229311</v>
      </c>
      <c r="X650" s="160">
        <f t="shared" si="81"/>
        <v>1.0273459950527197E-5</v>
      </c>
      <c r="Y650" s="160" t="str">
        <f t="shared" si="78"/>
        <v/>
      </c>
      <c r="Z650" s="160" t="str">
        <f t="shared" si="79"/>
        <v/>
      </c>
    </row>
    <row r="651" spans="14:26" ht="20.100000000000001" customHeight="1" x14ac:dyDescent="0.25">
      <c r="N651" s="137">
        <v>48</v>
      </c>
      <c r="O651" s="129">
        <f t="shared" si="82"/>
        <v>-3.8079999999999998</v>
      </c>
      <c r="P651" s="162">
        <f t="shared" si="83"/>
        <v>2.8319622296980597E-4</v>
      </c>
      <c r="Q651" s="162">
        <f t="shared" si="84"/>
        <v>7.0047636592969923E-5</v>
      </c>
      <c r="R651" s="129">
        <f t="shared" si="85"/>
        <v>2.8319622296980597E-4</v>
      </c>
      <c r="S651" s="129" t="str">
        <f t="shared" si="86"/>
        <v/>
      </c>
      <c r="T651" s="129" t="str">
        <f t="shared" si="87"/>
        <v/>
      </c>
      <c r="V651" s="156">
        <f t="shared" si="80"/>
        <v>0.35200000000000009</v>
      </c>
      <c r="W651" s="159">
        <f t="shared" si="77"/>
        <v>0.99982844100234258</v>
      </c>
      <c r="X651" s="160">
        <f t="shared" si="81"/>
        <v>1.0716857892001386E-5</v>
      </c>
      <c r="Y651" s="160" t="str">
        <f t="shared" si="78"/>
        <v/>
      </c>
      <c r="Z651" s="160" t="str">
        <f t="shared" si="79"/>
        <v/>
      </c>
    </row>
    <row r="652" spans="14:26" ht="20.100000000000001" customHeight="1" x14ac:dyDescent="0.25">
      <c r="N652" s="137">
        <v>49</v>
      </c>
      <c r="O652" s="129">
        <f t="shared" si="82"/>
        <v>-3.8039999999999998</v>
      </c>
      <c r="P652" s="162">
        <f t="shared" si="83"/>
        <v>2.8754058766483344E-4</v>
      </c>
      <c r="Q652" s="162">
        <f t="shared" si="84"/>
        <v>7.1189089690052408E-5</v>
      </c>
      <c r="R652" s="129">
        <f t="shared" si="85"/>
        <v>2.8754058766483344E-4</v>
      </c>
      <c r="S652" s="129" t="str">
        <f t="shared" si="86"/>
        <v/>
      </c>
      <c r="T652" s="129" t="str">
        <f t="shared" si="87"/>
        <v/>
      </c>
      <c r="V652" s="156">
        <f t="shared" si="80"/>
        <v>0.35840000000000011</v>
      </c>
      <c r="W652" s="159">
        <f t="shared" si="77"/>
        <v>0.99981772414445058</v>
      </c>
      <c r="X652" s="160">
        <f t="shared" si="81"/>
        <v>1.117032247055505E-5</v>
      </c>
      <c r="Y652" s="160" t="str">
        <f t="shared" si="78"/>
        <v/>
      </c>
      <c r="Z652" s="160" t="str">
        <f t="shared" si="79"/>
        <v/>
      </c>
    </row>
    <row r="653" spans="14:26" ht="20.100000000000001" customHeight="1" x14ac:dyDescent="0.25">
      <c r="N653" s="137">
        <v>50</v>
      </c>
      <c r="O653" s="129">
        <f t="shared" si="82"/>
        <v>-3.8</v>
      </c>
      <c r="P653" s="162">
        <f t="shared" si="83"/>
        <v>2.9194692579146027E-4</v>
      </c>
      <c r="Q653" s="162">
        <f t="shared" si="84"/>
        <v>7.234804392511999E-5</v>
      </c>
      <c r="R653" s="129">
        <f t="shared" si="85"/>
        <v>2.9194692579146027E-4</v>
      </c>
      <c r="S653" s="129" t="str">
        <f t="shared" si="86"/>
        <v/>
      </c>
      <c r="T653" s="129" t="str">
        <f t="shared" si="87"/>
        <v/>
      </c>
      <c r="V653" s="156">
        <f t="shared" si="80"/>
        <v>0.36480000000000012</v>
      </c>
      <c r="W653" s="159">
        <f t="shared" si="77"/>
        <v>0.99980655382198003</v>
      </c>
      <c r="X653" s="160">
        <f t="shared" si="81"/>
        <v>1.1633859557935722E-5</v>
      </c>
      <c r="Y653" s="160" t="str">
        <f t="shared" si="78"/>
        <v/>
      </c>
      <c r="Z653" s="160" t="str">
        <f t="shared" si="79"/>
        <v/>
      </c>
    </row>
    <row r="654" spans="14:26" ht="20.100000000000001" customHeight="1" x14ac:dyDescent="0.25">
      <c r="N654" s="137">
        <v>51</v>
      </c>
      <c r="O654" s="129">
        <f t="shared" si="82"/>
        <v>-3.7959999999999998</v>
      </c>
      <c r="P654" s="162">
        <f t="shared" si="83"/>
        <v>2.9641604496274932E-4</v>
      </c>
      <c r="Q654" s="162">
        <f t="shared" si="84"/>
        <v>7.3524748804028924E-5</v>
      </c>
      <c r="R654" s="129">
        <f t="shared" si="85"/>
        <v>2.9641604496274932E-4</v>
      </c>
      <c r="S654" s="129" t="str">
        <f t="shared" si="86"/>
        <v/>
      </c>
      <c r="T654" s="129" t="str">
        <f t="shared" si="87"/>
        <v/>
      </c>
      <c r="V654" s="156">
        <f t="shared" si="80"/>
        <v>0.37120000000000014</v>
      </c>
      <c r="W654" s="159">
        <f t="shared" si="77"/>
        <v>0.99979491996242209</v>
      </c>
      <c r="X654" s="160">
        <f t="shared" si="81"/>
        <v>1.2107473253086809E-5</v>
      </c>
      <c r="Y654" s="160" t="str">
        <f t="shared" si="78"/>
        <v/>
      </c>
      <c r="Z654" s="160" t="str">
        <f t="shared" si="79"/>
        <v/>
      </c>
    </row>
    <row r="655" spans="14:26" ht="20.100000000000001" customHeight="1" x14ac:dyDescent="0.25">
      <c r="N655" s="137">
        <v>52</v>
      </c>
      <c r="O655" s="129">
        <f t="shared" si="82"/>
        <v>-3.7919999999999998</v>
      </c>
      <c r="P655" s="162">
        <f t="shared" si="83"/>
        <v>3.0094876212471999E-4</v>
      </c>
      <c r="Q655" s="162">
        <f t="shared" si="84"/>
        <v>7.4719457081723952E-5</v>
      </c>
      <c r="R655" s="129">
        <f t="shared" si="85"/>
        <v>3.0094876212471999E-4</v>
      </c>
      <c r="S655" s="129" t="str">
        <f t="shared" si="86"/>
        <v/>
      </c>
      <c r="T655" s="129" t="str">
        <f t="shared" si="87"/>
        <v/>
      </c>
      <c r="V655" s="156">
        <f t="shared" si="80"/>
        <v>0.37760000000000016</v>
      </c>
      <c r="W655" s="159">
        <f t="shared" si="77"/>
        <v>0.999782812489169</v>
      </c>
      <c r="X655" s="160">
        <f t="shared" si="81"/>
        <v>1.2591165934439097E-5</v>
      </c>
      <c r="Y655" s="160" t="str">
        <f t="shared" si="78"/>
        <v/>
      </c>
      <c r="Z655" s="160" t="str">
        <f t="shared" si="79"/>
        <v/>
      </c>
    </row>
    <row r="656" spans="14:26" ht="20.100000000000001" customHeight="1" x14ac:dyDescent="0.25">
      <c r="N656" s="137">
        <v>53</v>
      </c>
      <c r="O656" s="129">
        <f t="shared" si="82"/>
        <v>-3.7879999999999998</v>
      </c>
      <c r="P656" s="162">
        <f t="shared" si="83"/>
        <v>3.0554590364653618E-4</v>
      </c>
      <c r="Q656" s="162">
        <f t="shared" si="84"/>
        <v>7.5932424799750285E-5</v>
      </c>
      <c r="R656" s="129">
        <f t="shared" si="85"/>
        <v>3.0554590364653618E-4</v>
      </c>
      <c r="S656" s="129" t="str">
        <f t="shared" si="86"/>
        <v/>
      </c>
      <c r="T656" s="129" t="str">
        <f t="shared" si="87"/>
        <v/>
      </c>
      <c r="V656" s="156">
        <f t="shared" si="80"/>
        <v>0.38400000000000017</v>
      </c>
      <c r="W656" s="159">
        <f t="shared" si="77"/>
        <v>0.99977022132323456</v>
      </c>
      <c r="X656" s="160">
        <f t="shared" si="81"/>
        <v>1.308493830765034E-5</v>
      </c>
      <c r="Y656" s="160" t="str">
        <f t="shared" si="78"/>
        <v/>
      </c>
      <c r="Z656" s="160" t="str">
        <f t="shared" si="79"/>
        <v/>
      </c>
    </row>
    <row r="657" spans="14:26" ht="20.100000000000001" customHeight="1" x14ac:dyDescent="0.25">
      <c r="N657" s="137">
        <v>54</v>
      </c>
      <c r="O657" s="129">
        <f t="shared" si="82"/>
        <v>-3.7839999999999998</v>
      </c>
      <c r="P657" s="162">
        <f t="shared" si="83"/>
        <v>3.1020830541130824E-4</v>
      </c>
      <c r="Q657" s="162">
        <f t="shared" si="84"/>
        <v>7.7163911324126697E-5</v>
      </c>
      <c r="R657" s="129">
        <f t="shared" si="85"/>
        <v>3.1020830541130824E-4</v>
      </c>
      <c r="S657" s="129" t="str">
        <f t="shared" si="86"/>
        <v/>
      </c>
      <c r="T657" s="129" t="str">
        <f t="shared" si="87"/>
        <v/>
      </c>
      <c r="V657" s="156">
        <f t="shared" si="80"/>
        <v>0.39040000000000019</v>
      </c>
      <c r="W657" s="159">
        <f t="shared" si="77"/>
        <v>0.99975713638492691</v>
      </c>
      <c r="X657" s="160">
        <f t="shared" si="81"/>
        <v>1.3588789453677919E-5</v>
      </c>
      <c r="Y657" s="160" t="str">
        <f t="shared" si="78"/>
        <v/>
      </c>
      <c r="Z657" s="160" t="str">
        <f t="shared" si="79"/>
        <v/>
      </c>
    </row>
    <row r="658" spans="14:26" ht="20.100000000000001" customHeight="1" x14ac:dyDescent="0.25">
      <c r="N658" s="137">
        <v>55</v>
      </c>
      <c r="O658" s="129">
        <f t="shared" si="82"/>
        <v>-3.78</v>
      </c>
      <c r="P658" s="162">
        <f t="shared" si="83"/>
        <v>3.1493681290752188E-4</v>
      </c>
      <c r="Q658" s="162">
        <f t="shared" si="84"/>
        <v>7.8414179383585065E-5</v>
      </c>
      <c r="R658" s="129">
        <f t="shared" si="85"/>
        <v>3.1493681290752188E-4</v>
      </c>
      <c r="S658" s="129" t="str">
        <f t="shared" si="86"/>
        <v/>
      </c>
      <c r="T658" s="129" t="str">
        <f t="shared" si="87"/>
        <v/>
      </c>
      <c r="V658" s="156">
        <f t="shared" si="80"/>
        <v>0.39680000000000021</v>
      </c>
      <c r="W658" s="159">
        <f t="shared" si="77"/>
        <v>0.99974354759547324</v>
      </c>
      <c r="X658" s="160">
        <f t="shared" si="81"/>
        <v>1.4102716873187759E-5</v>
      </c>
      <c r="Y658" s="160" t="str">
        <f t="shared" si="78"/>
        <v/>
      </c>
      <c r="Z658" s="160" t="str">
        <f t="shared" si="79"/>
        <v/>
      </c>
    </row>
    <row r="659" spans="14:26" ht="20.100000000000001" customHeight="1" x14ac:dyDescent="0.25">
      <c r="N659" s="137">
        <v>56</v>
      </c>
      <c r="O659" s="129">
        <f t="shared" si="82"/>
        <v>-3.7759999999999998</v>
      </c>
      <c r="P659" s="162">
        <f t="shared" si="83"/>
        <v>3.1973228132108387E-4</v>
      </c>
      <c r="Q659" s="162">
        <f t="shared" si="84"/>
        <v>7.9683495108174961E-5</v>
      </c>
      <c r="R659" s="129">
        <f t="shared" si="85"/>
        <v>3.1973228132108387E-4</v>
      </c>
      <c r="S659" s="129" t="str">
        <f t="shared" si="86"/>
        <v/>
      </c>
      <c r="T659" s="129" t="str">
        <f t="shared" si="87"/>
        <v/>
      </c>
      <c r="V659" s="156">
        <f t="shared" si="80"/>
        <v>0.40320000000000022</v>
      </c>
      <c r="W659" s="159">
        <f t="shared" si="77"/>
        <v>0.99972944487860005</v>
      </c>
      <c r="X659" s="160">
        <f t="shared" si="81"/>
        <v>1.4626716530519168E-5</v>
      </c>
      <c r="Y659" s="160" t="str">
        <f t="shared" si="78"/>
        <v/>
      </c>
      <c r="Z659" s="160" t="str">
        <f t="shared" si="79"/>
        <v/>
      </c>
    </row>
    <row r="660" spans="14:26" ht="20.100000000000001" customHeight="1" x14ac:dyDescent="0.25">
      <c r="N660" s="137">
        <v>57</v>
      </c>
      <c r="O660" s="129">
        <f t="shared" si="82"/>
        <v>-3.7719999999999998</v>
      </c>
      <c r="P660" s="162">
        <f t="shared" si="83"/>
        <v>3.2459557562799227E-4</v>
      </c>
      <c r="Q660" s="162">
        <f t="shared" si="84"/>
        <v>8.0972128068238777E-5</v>
      </c>
      <c r="R660" s="129">
        <f t="shared" si="85"/>
        <v>3.2459557562799227E-4</v>
      </c>
      <c r="S660" s="129" t="str">
        <f t="shared" si="86"/>
        <v/>
      </c>
      <c r="T660" s="129" t="str">
        <f t="shared" si="87"/>
        <v/>
      </c>
      <c r="V660" s="156">
        <f t="shared" si="80"/>
        <v>0.40960000000000024</v>
      </c>
      <c r="W660" s="159">
        <f t="shared" ref="W660:W723" si="88">_xlfn.CHISQ.DIST.RT(V660,$U$593)</f>
        <v>0.99971481816206953</v>
      </c>
      <c r="X660" s="160">
        <f t="shared" si="81"/>
        <v>1.5160782896983527E-5</v>
      </c>
      <c r="Y660" s="160" t="str">
        <f t="shared" ref="Y660:Y723" si="89">IF(W660&lt;(1-$U$600),X660,"")</f>
        <v/>
      </c>
      <c r="Z660" s="160" t="str">
        <f t="shared" ref="Z660:Z723" si="90">IF(X660&lt;(1-$U$606),Y660,"")</f>
        <v/>
      </c>
    </row>
    <row r="661" spans="14:26" ht="20.100000000000001" customHeight="1" x14ac:dyDescent="0.25">
      <c r="N661" s="137">
        <v>58</v>
      </c>
      <c r="O661" s="129">
        <f t="shared" si="82"/>
        <v>-3.7679999999999998</v>
      </c>
      <c r="P661" s="162">
        <f t="shared" si="83"/>
        <v>3.2952757068762962E-4</v>
      </c>
      <c r="Q661" s="162">
        <f t="shared" si="84"/>
        <v>8.2280351313759041E-5</v>
      </c>
      <c r="R661" s="129">
        <f t="shared" si="85"/>
        <v>3.2952757068762962E-4</v>
      </c>
      <c r="S661" s="129" t="str">
        <f t="shared" si="86"/>
        <v/>
      </c>
      <c r="T661" s="129" t="str">
        <f t="shared" si="87"/>
        <v/>
      </c>
      <c r="V661" s="156">
        <f t="shared" ref="V661:V724" si="91">V660+$Y$593</f>
        <v>0.41600000000000026</v>
      </c>
      <c r="W661" s="159">
        <f t="shared" si="88"/>
        <v>0.99969965737917255</v>
      </c>
      <c r="X661" s="160">
        <f t="shared" ref="X661:X724" si="92">W661-W662</f>
        <v>1.5704908990610278E-5</v>
      </c>
      <c r="Y661" s="160" t="str">
        <f t="shared" si="89"/>
        <v/>
      </c>
      <c r="Z661" s="160" t="str">
        <f t="shared" si="90"/>
        <v/>
      </c>
    </row>
    <row r="662" spans="14:26" ht="20.100000000000001" customHeight="1" x14ac:dyDescent="0.25">
      <c r="N662" s="137">
        <v>59</v>
      </c>
      <c r="O662" s="129">
        <f t="shared" si="82"/>
        <v>-3.7639999999999998</v>
      </c>
      <c r="P662" s="162">
        <f t="shared" si="83"/>
        <v>3.3452915133667732E-4</v>
      </c>
      <c r="Q662" s="162">
        <f t="shared" si="84"/>
        <v>8.3608441414078198E-5</v>
      </c>
      <c r="R662" s="129">
        <f t="shared" si="85"/>
        <v>3.3452915133667732E-4</v>
      </c>
      <c r="S662" s="129" t="str">
        <f t="shared" si="86"/>
        <v/>
      </c>
      <c r="T662" s="129" t="str">
        <f t="shared" si="87"/>
        <v/>
      </c>
      <c r="V662" s="156">
        <f t="shared" si="91"/>
        <v>0.42240000000000028</v>
      </c>
      <c r="W662" s="159">
        <f t="shared" si="88"/>
        <v>0.99968395247018194</v>
      </c>
      <c r="X662" s="160">
        <f t="shared" si="92"/>
        <v>1.6259086416114954E-5</v>
      </c>
      <c r="Y662" s="160" t="str">
        <f t="shared" si="89"/>
        <v/>
      </c>
      <c r="Z662" s="160" t="str">
        <f t="shared" si="90"/>
        <v/>
      </c>
    </row>
    <row r="663" spans="14:26" ht="20.100000000000001" customHeight="1" x14ac:dyDescent="0.25">
      <c r="N663" s="137">
        <v>60</v>
      </c>
      <c r="O663" s="129">
        <f t="shared" si="82"/>
        <v>-3.76</v>
      </c>
      <c r="P663" s="162">
        <f t="shared" si="83"/>
        <v>3.3960121248365478E-4</v>
      </c>
      <c r="Q663" s="162">
        <f t="shared" si="84"/>
        <v>8.4956678497997889E-5</v>
      </c>
      <c r="R663" s="129">
        <f t="shared" si="85"/>
        <v>3.3960121248365478E-4</v>
      </c>
      <c r="S663" s="129" t="str">
        <f t="shared" si="86"/>
        <v/>
      </c>
      <c r="T663" s="129" t="str">
        <f t="shared" si="87"/>
        <v/>
      </c>
      <c r="V663" s="156">
        <f t="shared" si="91"/>
        <v>0.42880000000000029</v>
      </c>
      <c r="W663" s="159">
        <f t="shared" si="88"/>
        <v>0.99966769338376582</v>
      </c>
      <c r="X663" s="160">
        <f t="shared" si="92"/>
        <v>1.6823305403979028E-5</v>
      </c>
      <c r="Y663" s="160" t="str">
        <f t="shared" si="89"/>
        <v/>
      </c>
      <c r="Z663" s="160" t="str">
        <f t="shared" si="90"/>
        <v/>
      </c>
    </row>
    <row r="664" spans="14:26" ht="20.100000000000001" customHeight="1" x14ac:dyDescent="0.25">
      <c r="N664" s="137">
        <v>61</v>
      </c>
      <c r="O664" s="129">
        <f t="shared" si="82"/>
        <v>-3.7560000000000002</v>
      </c>
      <c r="P664" s="162">
        <f t="shared" si="83"/>
        <v>3.4474465920408354E-4</v>
      </c>
      <c r="Q664" s="162">
        <f t="shared" si="84"/>
        <v>8.632534629425576E-5</v>
      </c>
      <c r="R664" s="129">
        <f t="shared" si="85"/>
        <v>3.4474465920408354E-4</v>
      </c>
      <c r="S664" s="129" t="str">
        <f t="shared" si="86"/>
        <v/>
      </c>
      <c r="T664" s="129" t="str">
        <f t="shared" si="87"/>
        <v/>
      </c>
      <c r="V664" s="156">
        <f t="shared" si="91"/>
        <v>0.43520000000000031</v>
      </c>
      <c r="W664" s="159">
        <f t="shared" si="88"/>
        <v>0.99965087007836184</v>
      </c>
      <c r="X664" s="160">
        <f t="shared" si="92"/>
        <v>1.7397554845755003E-5</v>
      </c>
      <c r="Y664" s="160" t="str">
        <f t="shared" si="89"/>
        <v/>
      </c>
      <c r="Z664" s="160" t="str">
        <f t="shared" si="90"/>
        <v/>
      </c>
    </row>
    <row r="665" spans="14:26" ht="20.100000000000001" customHeight="1" x14ac:dyDescent="0.25">
      <c r="N665" s="137">
        <v>62</v>
      </c>
      <c r="O665" s="129">
        <f t="shared" si="82"/>
        <v>-3.7519999999999998</v>
      </c>
      <c r="P665" s="162">
        <f t="shared" si="83"/>
        <v>3.4996040683627421E-4</v>
      </c>
      <c r="Q665" s="162">
        <f t="shared" si="84"/>
        <v>8.7714732172385743E-5</v>
      </c>
      <c r="R665" s="129">
        <f t="shared" si="85"/>
        <v>3.4996040683627421E-4</v>
      </c>
      <c r="S665" s="129" t="str">
        <f t="shared" si="86"/>
        <v/>
      </c>
      <c r="T665" s="129" t="str">
        <f t="shared" si="87"/>
        <v/>
      </c>
      <c r="V665" s="156">
        <f t="shared" si="91"/>
        <v>0.44160000000000033</v>
      </c>
      <c r="W665" s="159">
        <f t="shared" si="88"/>
        <v>0.99963347252351609</v>
      </c>
      <c r="X665" s="160">
        <f t="shared" si="92"/>
        <v>1.7981822331925024E-5</v>
      </c>
      <c r="Y665" s="160" t="str">
        <f t="shared" si="89"/>
        <v/>
      </c>
      <c r="Z665" s="160" t="str">
        <f t="shared" si="90"/>
        <v/>
      </c>
    </row>
    <row r="666" spans="14:26" ht="20.100000000000001" customHeight="1" x14ac:dyDescent="0.25">
      <c r="N666" s="137">
        <v>63</v>
      </c>
      <c r="O666" s="129">
        <f t="shared" si="82"/>
        <v>-3.7480000000000002</v>
      </c>
      <c r="P666" s="162">
        <f t="shared" si="83"/>
        <v>3.5524938107773336E-4</v>
      </c>
      <c r="Q666" s="162">
        <f t="shared" si="84"/>
        <v>8.9125127183960112E-5</v>
      </c>
      <c r="R666" s="129">
        <f t="shared" si="85"/>
        <v>3.5524938107773336E-4</v>
      </c>
      <c r="S666" s="129" t="str">
        <f t="shared" si="86"/>
        <v/>
      </c>
      <c r="T666" s="129" t="str">
        <f t="shared" si="87"/>
        <v/>
      </c>
      <c r="V666" s="156">
        <f t="shared" si="91"/>
        <v>0.44800000000000034</v>
      </c>
      <c r="W666" s="159">
        <f t="shared" si="88"/>
        <v>0.99961549070118416</v>
      </c>
      <c r="X666" s="160">
        <f t="shared" si="92"/>
        <v>1.8576094185318581E-5</v>
      </c>
      <c r="Y666" s="160" t="str">
        <f t="shared" si="89"/>
        <v/>
      </c>
      <c r="Z666" s="160" t="str">
        <f t="shared" si="90"/>
        <v/>
      </c>
    </row>
    <row r="667" spans="14:26" ht="20.100000000000001" customHeight="1" x14ac:dyDescent="0.25">
      <c r="N667" s="137">
        <v>64</v>
      </c>
      <c r="O667" s="129">
        <f t="shared" ref="O667:O730" si="93">O$597+(N667*O$600)</f>
        <v>-3.7439999999999998</v>
      </c>
      <c r="P667" s="162">
        <f t="shared" ref="P667:P730" si="94">_xlfn.NORM.DIST(O667,O$594,O$595,0)</f>
        <v>3.6061251808220806E-4</v>
      </c>
      <c r="Q667" s="162">
        <f t="shared" ref="Q667:Q730" si="95">_xlfn.NORM.DIST(O667,O$594,O$595,1)</f>
        <v>9.0556826104222645E-5</v>
      </c>
      <c r="R667" s="129">
        <f t="shared" ref="R667:R730" si="96">IF(OR(Q667&lt;$S$599,Q667&gt;$S$600),P667,"")</f>
        <v>3.6061251808220806E-4</v>
      </c>
      <c r="S667" s="129" t="str">
        <f t="shared" ref="S667:S730" si="97">IF(AND(Q667&gt;$S$599,Q667&lt;$S$600),P667,"")</f>
        <v/>
      </c>
      <c r="T667" s="129" t="str">
        <f t="shared" ref="T667:T730" si="98">IF(P667=MAX(P$603:P$2603),P667,"")</f>
        <v/>
      </c>
      <c r="V667" s="156">
        <f t="shared" si="91"/>
        <v>0.45440000000000036</v>
      </c>
      <c r="W667" s="159">
        <f t="shared" si="88"/>
        <v>0.99959691460699884</v>
      </c>
      <c r="X667" s="160">
        <f t="shared" si="92"/>
        <v>1.9180355495529433E-5</v>
      </c>
      <c r="Y667" s="160" t="str">
        <f t="shared" si="89"/>
        <v/>
      </c>
      <c r="Z667" s="160" t="str">
        <f t="shared" si="90"/>
        <v/>
      </c>
    </row>
    <row r="668" spans="14:26" ht="20.100000000000001" customHeight="1" x14ac:dyDescent="0.25">
      <c r="N668" s="137">
        <v>65</v>
      </c>
      <c r="O668" s="129">
        <f t="shared" si="93"/>
        <v>-3.74</v>
      </c>
      <c r="P668" s="162">
        <f t="shared" si="94"/>
        <v>3.6605076455733496E-4</v>
      </c>
      <c r="Q668" s="162">
        <f t="shared" si="95"/>
        <v>9.2010127474105404E-5</v>
      </c>
      <c r="R668" s="129">
        <f t="shared" si="96"/>
        <v>3.6605076455733496E-4</v>
      </c>
      <c r="S668" s="129" t="str">
        <f t="shared" si="97"/>
        <v/>
      </c>
      <c r="T668" s="129" t="str">
        <f t="shared" si="98"/>
        <v/>
      </c>
      <c r="V668" s="156">
        <f t="shared" si="91"/>
        <v>0.46080000000000038</v>
      </c>
      <c r="W668" s="159">
        <f t="shared" si="88"/>
        <v>0.99957773425150331</v>
      </c>
      <c r="X668" s="160">
        <f t="shared" si="92"/>
        <v>1.979459015122309E-5</v>
      </c>
      <c r="Y668" s="160" t="str">
        <f t="shared" si="89"/>
        <v/>
      </c>
      <c r="Z668" s="160" t="str">
        <f t="shared" si="90"/>
        <v/>
      </c>
    </row>
    <row r="669" spans="14:26" ht="20.100000000000001" customHeight="1" x14ac:dyDescent="0.25">
      <c r="N669" s="137">
        <v>66</v>
      </c>
      <c r="O669" s="129">
        <f t="shared" si="93"/>
        <v>-3.7359999999999998</v>
      </c>
      <c r="P669" s="162">
        <f t="shared" si="94"/>
        <v>3.7156507786293677E-4</v>
      </c>
      <c r="Q669" s="162">
        <f t="shared" si="95"/>
        <v>9.3485333642644047E-5</v>
      </c>
      <c r="R669" s="129">
        <f t="shared" si="96"/>
        <v>3.7156507786293677E-4</v>
      </c>
      <c r="S669" s="129" t="str">
        <f t="shared" si="97"/>
        <v/>
      </c>
      <c r="T669" s="129" t="str">
        <f t="shared" si="98"/>
        <v/>
      </c>
      <c r="V669" s="156">
        <f t="shared" si="91"/>
        <v>0.46720000000000039</v>
      </c>
      <c r="W669" s="159">
        <f t="shared" si="88"/>
        <v>0.99955793966135209</v>
      </c>
      <c r="X669" s="160">
        <f t="shared" si="92"/>
        <v>2.0418780872111242E-5</v>
      </c>
      <c r="Y669" s="160" t="str">
        <f t="shared" si="89"/>
        <v/>
      </c>
      <c r="Z669" s="160" t="str">
        <f t="shared" si="90"/>
        <v/>
      </c>
    </row>
    <row r="670" spans="14:26" ht="20.100000000000001" customHeight="1" x14ac:dyDescent="0.25">
      <c r="N670" s="137">
        <v>67</v>
      </c>
      <c r="O670" s="129">
        <f t="shared" si="93"/>
        <v>-3.7320000000000002</v>
      </c>
      <c r="P670" s="162">
        <f t="shared" si="94"/>
        <v>3.7715642610991967E-4</v>
      </c>
      <c r="Q670" s="162">
        <f t="shared" si="95"/>
        <v>9.4982750809781608E-5</v>
      </c>
      <c r="R670" s="129">
        <f t="shared" si="96"/>
        <v>3.7715642610991967E-4</v>
      </c>
      <c r="S670" s="129" t="str">
        <f t="shared" si="97"/>
        <v/>
      </c>
      <c r="T670" s="129" t="str">
        <f t="shared" si="98"/>
        <v/>
      </c>
      <c r="V670" s="156">
        <f t="shared" si="91"/>
        <v>0.47360000000000041</v>
      </c>
      <c r="W670" s="159">
        <f t="shared" si="88"/>
        <v>0.99953752088047998</v>
      </c>
      <c r="X670" s="160">
        <f t="shared" si="92"/>
        <v>2.1052909239926976E-5</v>
      </c>
      <c r="Y670" s="160" t="str">
        <f t="shared" si="89"/>
        <v/>
      </c>
      <c r="Z670" s="160" t="str">
        <f t="shared" si="90"/>
        <v/>
      </c>
    </row>
    <row r="671" spans="14:26" ht="20.100000000000001" customHeight="1" x14ac:dyDescent="0.25">
      <c r="N671" s="137">
        <v>68</v>
      </c>
      <c r="O671" s="129">
        <f t="shared" si="93"/>
        <v>-3.7279999999999998</v>
      </c>
      <c r="P671" s="162">
        <f t="shared" si="94"/>
        <v>3.8282578825981722E-4</v>
      </c>
      <c r="Q671" s="162">
        <f t="shared" si="95"/>
        <v>9.6502689069574056E-5</v>
      </c>
      <c r="R671" s="129">
        <f t="shared" si="96"/>
        <v>3.8282578825981722E-4</v>
      </c>
      <c r="S671" s="129" t="str">
        <f t="shared" si="97"/>
        <v/>
      </c>
      <c r="T671" s="129" t="str">
        <f t="shared" si="98"/>
        <v/>
      </c>
      <c r="V671" s="156">
        <f t="shared" si="91"/>
        <v>0.48000000000000043</v>
      </c>
      <c r="W671" s="159">
        <f t="shared" si="88"/>
        <v>0.99951646797124005</v>
      </c>
      <c r="X671" s="160">
        <f t="shared" si="92"/>
        <v>2.1696955727623646E-5</v>
      </c>
      <c r="Y671" s="160" t="str">
        <f t="shared" si="89"/>
        <v/>
      </c>
      <c r="Z671" s="160" t="str">
        <f t="shared" si="90"/>
        <v/>
      </c>
    </row>
    <row r="672" spans="14:26" ht="20.100000000000001" customHeight="1" x14ac:dyDescent="0.25">
      <c r="N672" s="137">
        <v>69</v>
      </c>
      <c r="O672" s="129">
        <f t="shared" si="93"/>
        <v>-3.7240000000000002</v>
      </c>
      <c r="P672" s="162">
        <f t="shared" si="94"/>
        <v>3.8857415422493793E-4</v>
      </c>
      <c r="Q672" s="162">
        <f t="shared" si="95"/>
        <v>9.8045462453789402E-5</v>
      </c>
      <c r="R672" s="129">
        <f t="shared" si="96"/>
        <v>3.8857415422493793E-4</v>
      </c>
      <c r="S672" s="129" t="str">
        <f t="shared" si="97"/>
        <v/>
      </c>
      <c r="T672" s="129" t="str">
        <f t="shared" si="98"/>
        <v/>
      </c>
      <c r="V672" s="156">
        <f t="shared" si="91"/>
        <v>0.48640000000000044</v>
      </c>
      <c r="W672" s="159">
        <f t="shared" si="88"/>
        <v>0.99949477101551243</v>
      </c>
      <c r="X672" s="160">
        <f t="shared" si="92"/>
        <v>2.235089972923987E-5</v>
      </c>
      <c r="Y672" s="160" t="str">
        <f t="shared" si="89"/>
        <v/>
      </c>
      <c r="Z672" s="160" t="str">
        <f t="shared" si="90"/>
        <v/>
      </c>
    </row>
    <row r="673" spans="14:26" ht="20.100000000000001" customHeight="1" x14ac:dyDescent="0.25">
      <c r="N673" s="137">
        <v>70</v>
      </c>
      <c r="O673" s="129">
        <f t="shared" si="93"/>
        <v>-3.7199999999999998</v>
      </c>
      <c r="P673" s="162">
        <f t="shared" si="94"/>
        <v>3.9440252496915693E-4</v>
      </c>
      <c r="Q673" s="162">
        <f t="shared" si="95"/>
        <v>9.9611388975916695E-5</v>
      </c>
      <c r="R673" s="129">
        <f t="shared" si="96"/>
        <v>3.9440252496915693E-4</v>
      </c>
      <c r="S673" s="129" t="str">
        <f t="shared" si="97"/>
        <v/>
      </c>
      <c r="T673" s="129" t="str">
        <f t="shared" si="98"/>
        <v/>
      </c>
      <c r="V673" s="156">
        <f t="shared" si="91"/>
        <v>0.49280000000000046</v>
      </c>
      <c r="W673" s="159">
        <f t="shared" si="88"/>
        <v>0.99947242011578319</v>
      </c>
      <c r="X673" s="160">
        <f t="shared" si="92"/>
        <v>2.3014719587655108E-5</v>
      </c>
      <c r="Y673" s="160" t="str">
        <f t="shared" si="89"/>
        <v/>
      </c>
      <c r="Z673" s="160" t="str">
        <f t="shared" si="90"/>
        <v/>
      </c>
    </row>
    <row r="674" spans="14:26" ht="20.100000000000001" customHeight="1" x14ac:dyDescent="0.25">
      <c r="N674" s="137">
        <v>71</v>
      </c>
      <c r="O674" s="129">
        <f t="shared" si="93"/>
        <v>-3.7160000000000002</v>
      </c>
      <c r="P674" s="162">
        <f t="shared" si="94"/>
        <v>4.0031191260930891E-4</v>
      </c>
      <c r="Q674" s="162">
        <f t="shared" si="95"/>
        <v>1.0120079067557047E-4</v>
      </c>
      <c r="R674" s="129">
        <f t="shared" si="96"/>
        <v>4.0031191260930891E-4</v>
      </c>
      <c r="S674" s="129" t="str">
        <f t="shared" si="97"/>
        <v/>
      </c>
      <c r="T674" s="129" t="str">
        <f t="shared" si="98"/>
        <v/>
      </c>
      <c r="V674" s="156">
        <f t="shared" si="91"/>
        <v>0.49920000000000048</v>
      </c>
      <c r="W674" s="159">
        <f t="shared" si="88"/>
        <v>0.99944940539619553</v>
      </c>
      <c r="X674" s="160">
        <f t="shared" si="92"/>
        <v>2.3688392622345233E-5</v>
      </c>
      <c r="Y674" s="160" t="str">
        <f t="shared" si="89"/>
        <v/>
      </c>
      <c r="Z674" s="160" t="str">
        <f t="shared" si="90"/>
        <v/>
      </c>
    </row>
    <row r="675" spans="14:26" ht="20.100000000000001" customHeight="1" x14ac:dyDescent="0.25">
      <c r="N675" s="137">
        <v>72</v>
      </c>
      <c r="O675" s="129">
        <f t="shared" si="93"/>
        <v>-3.7119999999999997</v>
      </c>
      <c r="P675" s="162">
        <f t="shared" si="94"/>
        <v>4.063033405172264E-4</v>
      </c>
      <c r="Q675" s="162">
        <f t="shared" si="95"/>
        <v>1.0281399366330991E-4</v>
      </c>
      <c r="R675" s="129">
        <f t="shared" si="96"/>
        <v>4.063033405172264E-4</v>
      </c>
      <c r="S675" s="129" t="str">
        <f t="shared" si="97"/>
        <v/>
      </c>
      <c r="T675" s="129" t="str">
        <f t="shared" si="98"/>
        <v/>
      </c>
      <c r="V675" s="156">
        <f t="shared" si="91"/>
        <v>0.50560000000000049</v>
      </c>
      <c r="W675" s="159">
        <f t="shared" si="88"/>
        <v>0.99942571700357319</v>
      </c>
      <c r="X675" s="160">
        <f t="shared" si="92"/>
        <v>2.4371895155472778E-5</v>
      </c>
      <c r="Y675" s="160" t="str">
        <f t="shared" si="89"/>
        <v/>
      </c>
      <c r="Z675" s="160" t="str">
        <f t="shared" si="90"/>
        <v/>
      </c>
    </row>
    <row r="676" spans="14:26" ht="20.100000000000001" customHeight="1" x14ac:dyDescent="0.25">
      <c r="N676" s="137">
        <v>73</v>
      </c>
      <c r="O676" s="129">
        <f t="shared" si="93"/>
        <v>-3.7080000000000002</v>
      </c>
      <c r="P676" s="162">
        <f t="shared" si="94"/>
        <v>4.1237784342237931E-4</v>
      </c>
      <c r="Q676" s="162">
        <f t="shared" si="95"/>
        <v>1.0445132816586179E-4</v>
      </c>
      <c r="R676" s="129">
        <f t="shared" si="96"/>
        <v>4.1237784342237931E-4</v>
      </c>
      <c r="S676" s="129" t="str">
        <f t="shared" si="97"/>
        <v/>
      </c>
      <c r="T676" s="129" t="str">
        <f t="shared" si="98"/>
        <v/>
      </c>
      <c r="V676" s="156">
        <f t="shared" si="91"/>
        <v>0.51200000000000045</v>
      </c>
      <c r="W676" s="159">
        <f t="shared" si="88"/>
        <v>0.99940134510841772</v>
      </c>
      <c r="X676" s="160">
        <f t="shared" si="92"/>
        <v>2.5065202538754328E-5</v>
      </c>
      <c r="Y676" s="160" t="str">
        <f t="shared" si="89"/>
        <v/>
      </c>
      <c r="Z676" s="160" t="str">
        <f t="shared" si="90"/>
        <v/>
      </c>
    </row>
    <row r="677" spans="14:26" ht="20.100000000000001" customHeight="1" x14ac:dyDescent="0.25">
      <c r="N677" s="137">
        <v>74</v>
      </c>
      <c r="O677" s="129">
        <f t="shared" si="93"/>
        <v>-3.7040000000000002</v>
      </c>
      <c r="P677" s="162">
        <f t="shared" si="94"/>
        <v>4.1853646751515675E-4</v>
      </c>
      <c r="Q677" s="162">
        <f t="shared" si="95"/>
        <v>1.0611312857175843E-4</v>
      </c>
      <c r="R677" s="129">
        <f t="shared" si="96"/>
        <v>4.1853646751515675E-4</v>
      </c>
      <c r="S677" s="129" t="str">
        <f t="shared" si="97"/>
        <v/>
      </c>
      <c r="T677" s="129" t="str">
        <f t="shared" si="98"/>
        <v/>
      </c>
      <c r="V677" s="156">
        <f t="shared" si="91"/>
        <v>0.51840000000000042</v>
      </c>
      <c r="W677" s="159">
        <f t="shared" si="88"/>
        <v>0.99937627990587896</v>
      </c>
      <c r="X677" s="160">
        <f t="shared" si="92"/>
        <v>2.5768289178218495E-5</v>
      </c>
      <c r="Y677" s="160" t="str">
        <f t="shared" si="89"/>
        <v/>
      </c>
      <c r="Z677" s="160" t="str">
        <f t="shared" si="90"/>
        <v/>
      </c>
    </row>
    <row r="678" spans="14:26" ht="20.100000000000001" customHeight="1" x14ac:dyDescent="0.25">
      <c r="N678" s="137">
        <v>75</v>
      </c>
      <c r="O678" s="129">
        <f t="shared" si="93"/>
        <v>-3.7</v>
      </c>
      <c r="P678" s="162">
        <f t="shared" si="94"/>
        <v>4.2478027055075143E-4</v>
      </c>
      <c r="Q678" s="162">
        <f t="shared" si="95"/>
        <v>1.0779973347738824E-4</v>
      </c>
      <c r="R678" s="129">
        <f t="shared" si="96"/>
        <v>4.2478027055075143E-4</v>
      </c>
      <c r="S678" s="129" t="str">
        <f t="shared" si="97"/>
        <v/>
      </c>
      <c r="T678" s="129" t="str">
        <f t="shared" si="98"/>
        <v/>
      </c>
      <c r="V678" s="156">
        <f t="shared" si="91"/>
        <v>0.52480000000000038</v>
      </c>
      <c r="W678" s="159">
        <f t="shared" si="88"/>
        <v>0.99935051161670074</v>
      </c>
      <c r="X678" s="160">
        <f t="shared" si="92"/>
        <v>2.648112855774265E-5</v>
      </c>
      <c r="Y678" s="160" t="str">
        <f t="shared" si="89"/>
        <v/>
      </c>
      <c r="Z678" s="160" t="str">
        <f t="shared" si="90"/>
        <v/>
      </c>
    </row>
    <row r="679" spans="14:26" ht="20.100000000000001" customHeight="1" x14ac:dyDescent="0.25">
      <c r="N679" s="137">
        <v>76</v>
      </c>
      <c r="O679" s="129">
        <f t="shared" si="93"/>
        <v>-3.6960000000000002</v>
      </c>
      <c r="P679" s="162">
        <f t="shared" si="94"/>
        <v>4.3111032195367602E-4</v>
      </c>
      <c r="Q679" s="162">
        <f t="shared" si="95"/>
        <v>1.0951148573346407E-4</v>
      </c>
      <c r="R679" s="129">
        <f t="shared" si="96"/>
        <v>4.3111032195367602E-4</v>
      </c>
      <c r="S679" s="129" t="str">
        <f t="shared" si="97"/>
        <v/>
      </c>
      <c r="T679" s="129" t="str">
        <f t="shared" si="98"/>
        <v/>
      </c>
      <c r="V679" s="156">
        <f t="shared" si="91"/>
        <v>0.53120000000000034</v>
      </c>
      <c r="W679" s="159">
        <f t="shared" si="88"/>
        <v>0.999324030488143</v>
      </c>
      <c r="X679" s="160">
        <f t="shared" si="92"/>
        <v>2.7203693266031337E-5</v>
      </c>
      <c r="Y679" s="160" t="str">
        <f t="shared" si="89"/>
        <v/>
      </c>
      <c r="Z679" s="160" t="str">
        <f t="shared" si="90"/>
        <v/>
      </c>
    </row>
    <row r="680" spans="14:26" ht="20.100000000000001" customHeight="1" x14ac:dyDescent="0.25">
      <c r="N680" s="137">
        <v>77</v>
      </c>
      <c r="O680" s="129">
        <f t="shared" si="93"/>
        <v>-3.6920000000000002</v>
      </c>
      <c r="P680" s="162">
        <f t="shared" si="94"/>
        <v>4.3752770292289616E-4</v>
      </c>
      <c r="Q680" s="162">
        <f t="shared" si="95"/>
        <v>1.1124873249191127E-4</v>
      </c>
      <c r="R680" s="129">
        <f t="shared" si="96"/>
        <v>4.3752770292289616E-4</v>
      </c>
      <c r="S680" s="129" t="str">
        <f t="shared" si="97"/>
        <v/>
      </c>
      <c r="T680" s="129" t="str">
        <f t="shared" si="98"/>
        <v/>
      </c>
      <c r="V680" s="156">
        <f t="shared" si="91"/>
        <v>0.5376000000000003</v>
      </c>
      <c r="W680" s="159">
        <f t="shared" si="88"/>
        <v>0.99929682679487697</v>
      </c>
      <c r="X680" s="160">
        <f t="shared" si="92"/>
        <v>2.7935955015712111E-5</v>
      </c>
      <c r="Y680" s="160" t="str">
        <f t="shared" si="89"/>
        <v/>
      </c>
      <c r="Z680" s="160" t="str">
        <f t="shared" si="90"/>
        <v/>
      </c>
    </row>
    <row r="681" spans="14:26" ht="20.100000000000001" customHeight="1" x14ac:dyDescent="0.25">
      <c r="N681" s="137">
        <v>78</v>
      </c>
      <c r="O681" s="129">
        <f t="shared" si="93"/>
        <v>-3.6880000000000002</v>
      </c>
      <c r="P681" s="162">
        <f t="shared" si="94"/>
        <v>4.4403350653757977E-4</v>
      </c>
      <c r="Q681" s="162">
        <f t="shared" si="95"/>
        <v>1.1301182525317528E-4</v>
      </c>
      <c r="R681" s="129">
        <f t="shared" si="96"/>
        <v>4.4403350653757977E-4</v>
      </c>
      <c r="S681" s="129" t="str">
        <f t="shared" si="97"/>
        <v/>
      </c>
      <c r="T681" s="129" t="str">
        <f t="shared" si="98"/>
        <v/>
      </c>
      <c r="V681" s="156">
        <f t="shared" si="91"/>
        <v>0.54400000000000026</v>
      </c>
      <c r="W681" s="159">
        <f t="shared" si="88"/>
        <v>0.99926889083986126</v>
      </c>
      <c r="X681" s="160">
        <f t="shared" si="92"/>
        <v>2.8677884670091913E-5</v>
      </c>
      <c r="Y681" s="160" t="str">
        <f t="shared" si="89"/>
        <v/>
      </c>
      <c r="Z681" s="160" t="str">
        <f t="shared" si="90"/>
        <v/>
      </c>
    </row>
    <row r="682" spans="14:26" ht="20.100000000000001" customHeight="1" x14ac:dyDescent="0.25">
      <c r="N682" s="137">
        <v>79</v>
      </c>
      <c r="O682" s="129">
        <f t="shared" si="93"/>
        <v>-3.6840000000000002</v>
      </c>
      <c r="P682" s="162">
        <f t="shared" si="94"/>
        <v>4.5062883786346764E-4</v>
      </c>
      <c r="Q682" s="162">
        <f t="shared" si="95"/>
        <v>1.1480111991395613E-4</v>
      </c>
      <c r="R682" s="129">
        <f t="shared" si="96"/>
        <v>4.5062883786346764E-4</v>
      </c>
      <c r="S682" s="129" t="str">
        <f t="shared" si="97"/>
        <v/>
      </c>
      <c r="T682" s="129" t="str">
        <f t="shared" si="98"/>
        <v/>
      </c>
      <c r="V682" s="156">
        <f t="shared" si="91"/>
        <v>0.55040000000000022</v>
      </c>
      <c r="W682" s="159">
        <f t="shared" si="88"/>
        <v>0.99924021295519116</v>
      </c>
      <c r="X682" s="160">
        <f t="shared" si="92"/>
        <v>2.9429452262252909E-5</v>
      </c>
      <c r="Y682" s="160" t="str">
        <f t="shared" si="89"/>
        <v/>
      </c>
      <c r="Z682" s="160" t="str">
        <f t="shared" si="90"/>
        <v/>
      </c>
    </row>
    <row r="683" spans="14:26" ht="20.100000000000001" customHeight="1" x14ac:dyDescent="0.25">
      <c r="N683" s="137">
        <v>80</v>
      </c>
      <c r="O683" s="129">
        <f t="shared" si="93"/>
        <v>-3.68</v>
      </c>
      <c r="P683" s="162">
        <f t="shared" si="94"/>
        <v>4.5731481405985675E-4</v>
      </c>
      <c r="Q683" s="162">
        <f t="shared" si="95"/>
        <v>1.1661697681536817E-4</v>
      </c>
      <c r="R683" s="129">
        <f t="shared" si="96"/>
        <v>4.5731481405985675E-4</v>
      </c>
      <c r="S683" s="129" t="str">
        <f t="shared" si="97"/>
        <v/>
      </c>
      <c r="T683" s="129" t="str">
        <f t="shared" si="98"/>
        <v/>
      </c>
      <c r="V683" s="156">
        <f t="shared" si="91"/>
        <v>0.55680000000000018</v>
      </c>
      <c r="W683" s="159">
        <f t="shared" si="88"/>
        <v>0.99921078350292891</v>
      </c>
      <c r="X683" s="160">
        <f t="shared" si="92"/>
        <v>3.0190627018811256E-5</v>
      </c>
      <c r="Y683" s="160" t="str">
        <f t="shared" si="89"/>
        <v/>
      </c>
      <c r="Z683" s="160" t="str">
        <f t="shared" si="90"/>
        <v/>
      </c>
    </row>
    <row r="684" spans="14:26" ht="20.100000000000001" customHeight="1" x14ac:dyDescent="0.25">
      <c r="N684" s="137">
        <v>81</v>
      </c>
      <c r="O684" s="129">
        <f t="shared" si="93"/>
        <v>-3.6760000000000002</v>
      </c>
      <c r="P684" s="162">
        <f t="shared" si="94"/>
        <v>4.6409256448720165E-4</v>
      </c>
      <c r="Q684" s="162">
        <f t="shared" si="95"/>
        <v>1.1845976079152891E-4</v>
      </c>
      <c r="R684" s="129">
        <f t="shared" si="96"/>
        <v>4.6409256448720165E-4</v>
      </c>
      <c r="S684" s="129" t="str">
        <f t="shared" si="97"/>
        <v/>
      </c>
      <c r="T684" s="129" t="str">
        <f t="shared" si="98"/>
        <v/>
      </c>
      <c r="V684" s="156">
        <f t="shared" si="91"/>
        <v>0.56320000000000014</v>
      </c>
      <c r="W684" s="159">
        <f t="shared" si="88"/>
        <v>0.9991805928759101</v>
      </c>
      <c r="X684" s="160">
        <f t="shared" si="92"/>
        <v>3.0961377379012944E-5</v>
      </c>
      <c r="Y684" s="160" t="str">
        <f t="shared" si="89"/>
        <v/>
      </c>
      <c r="Z684" s="160" t="str">
        <f t="shared" si="90"/>
        <v/>
      </c>
    </row>
    <row r="685" spans="14:26" ht="20.100000000000001" customHeight="1" x14ac:dyDescent="0.25">
      <c r="N685" s="137">
        <v>82</v>
      </c>
      <c r="O685" s="129">
        <f t="shared" si="93"/>
        <v>-3.6720000000000002</v>
      </c>
      <c r="P685" s="162">
        <f t="shared" si="94"/>
        <v>4.7096323081532949E-4</v>
      </c>
      <c r="Q685" s="162">
        <f t="shared" si="95"/>
        <v>1.2032984121858141E-4</v>
      </c>
      <c r="R685" s="129">
        <f t="shared" si="96"/>
        <v>4.7096323081532949E-4</v>
      </c>
      <c r="S685" s="129" t="str">
        <f t="shared" si="97"/>
        <v/>
      </c>
      <c r="T685" s="129" t="str">
        <f t="shared" si="98"/>
        <v/>
      </c>
      <c r="V685" s="156">
        <f t="shared" si="91"/>
        <v>0.56960000000000011</v>
      </c>
      <c r="W685" s="159">
        <f t="shared" si="88"/>
        <v>0.99914963149853109</v>
      </c>
      <c r="X685" s="160">
        <f t="shared" si="92"/>
        <v>3.1741671016827233E-5</v>
      </c>
      <c r="Y685" s="160" t="str">
        <f t="shared" si="89"/>
        <v/>
      </c>
      <c r="Z685" s="160" t="str">
        <f t="shared" si="90"/>
        <v/>
      </c>
    </row>
    <row r="686" spans="14:26" ht="20.100000000000001" customHeight="1" x14ac:dyDescent="0.25">
      <c r="N686" s="137">
        <v>83</v>
      </c>
      <c r="O686" s="129">
        <f t="shared" si="93"/>
        <v>-3.6680000000000001</v>
      </c>
      <c r="P686" s="162">
        <f t="shared" si="94"/>
        <v>4.7792796713226453E-4</v>
      </c>
      <c r="Q686" s="162">
        <f t="shared" si="95"/>
        <v>1.2222759206414677E-4</v>
      </c>
      <c r="R686" s="129">
        <f t="shared" si="96"/>
        <v>4.7792796713226453E-4</v>
      </c>
      <c r="S686" s="129" t="str">
        <f t="shared" si="97"/>
        <v/>
      </c>
      <c r="T686" s="129" t="str">
        <f t="shared" si="98"/>
        <v/>
      </c>
      <c r="V686" s="156">
        <f t="shared" si="91"/>
        <v>0.57600000000000007</v>
      </c>
      <c r="W686" s="159">
        <f t="shared" si="88"/>
        <v>0.99911788982751426</v>
      </c>
      <c r="X686" s="160">
        <f t="shared" si="92"/>
        <v>3.2531474860375553E-5</v>
      </c>
      <c r="Y686" s="160" t="str">
        <f t="shared" si="89"/>
        <v/>
      </c>
      <c r="Z686" s="160" t="str">
        <f t="shared" si="90"/>
        <v/>
      </c>
    </row>
    <row r="687" spans="14:26" ht="20.100000000000001" customHeight="1" x14ac:dyDescent="0.25">
      <c r="N687" s="137">
        <v>84</v>
      </c>
      <c r="O687" s="129">
        <f t="shared" si="93"/>
        <v>-3.6640000000000001</v>
      </c>
      <c r="P687" s="162">
        <f t="shared" si="94"/>
        <v>4.8498794005367031E-4</v>
      </c>
      <c r="Q687" s="162">
        <f t="shared" si="95"/>
        <v>1.2415339193721725E-4</v>
      </c>
      <c r="R687" s="129">
        <f t="shared" si="96"/>
        <v>4.8498794005367031E-4</v>
      </c>
      <c r="S687" s="129" t="str">
        <f t="shared" si="97"/>
        <v/>
      </c>
      <c r="T687" s="129" t="str">
        <f t="shared" si="98"/>
        <v/>
      </c>
      <c r="V687" s="156">
        <f t="shared" si="91"/>
        <v>0.58240000000000003</v>
      </c>
      <c r="W687" s="159">
        <f t="shared" si="88"/>
        <v>0.99908535835265389</v>
      </c>
      <c r="X687" s="160">
        <f t="shared" si="92"/>
        <v>3.3330755111027344E-5</v>
      </c>
      <c r="Y687" s="160" t="str">
        <f t="shared" si="89"/>
        <v/>
      </c>
      <c r="Z687" s="160" t="str">
        <f t="shared" si="90"/>
        <v/>
      </c>
    </row>
    <row r="688" spans="14:26" ht="20.100000000000001" customHeight="1" x14ac:dyDescent="0.25">
      <c r="N688" s="137">
        <v>85</v>
      </c>
      <c r="O688" s="129">
        <f t="shared" si="93"/>
        <v>-3.66</v>
      </c>
      <c r="P688" s="162">
        <f t="shared" si="94"/>
        <v>4.9214432883289312E-4</v>
      </c>
      <c r="Q688" s="162">
        <f t="shared" si="95"/>
        <v>1.2610762413848639E-4</v>
      </c>
      <c r="R688" s="129">
        <f t="shared" si="96"/>
        <v>4.9214432883289312E-4</v>
      </c>
      <c r="S688" s="129" t="str">
        <f t="shared" si="97"/>
        <v/>
      </c>
      <c r="T688" s="129" t="str">
        <f t="shared" si="98"/>
        <v/>
      </c>
      <c r="V688" s="156">
        <f t="shared" si="91"/>
        <v>0.58879999999999999</v>
      </c>
      <c r="W688" s="159">
        <f t="shared" si="88"/>
        <v>0.99905202759754286</v>
      </c>
      <c r="X688" s="160">
        <f t="shared" si="92"/>
        <v>3.4139477263162021E-5</v>
      </c>
      <c r="Y688" s="160" t="str">
        <f t="shared" si="89"/>
        <v/>
      </c>
      <c r="Z688" s="160" t="str">
        <f t="shared" si="90"/>
        <v/>
      </c>
    </row>
    <row r="689" spans="14:26" ht="20.100000000000001" customHeight="1" x14ac:dyDescent="0.25">
      <c r="N689" s="137">
        <v>86</v>
      </c>
      <c r="O689" s="129">
        <f t="shared" si="93"/>
        <v>-3.6560000000000001</v>
      </c>
      <c r="P689" s="162">
        <f t="shared" si="94"/>
        <v>4.9939832547162325E-4</v>
      </c>
      <c r="Q689" s="162">
        <f t="shared" si="95"/>
        <v>1.2809067671112139E-4</v>
      </c>
      <c r="R689" s="129">
        <f t="shared" si="96"/>
        <v>4.9939832547162325E-4</v>
      </c>
      <c r="S689" s="129" t="str">
        <f t="shared" si="97"/>
        <v/>
      </c>
      <c r="T689" s="129" t="str">
        <f t="shared" si="98"/>
        <v/>
      </c>
      <c r="V689" s="156">
        <f t="shared" si="91"/>
        <v>0.59519999999999995</v>
      </c>
      <c r="W689" s="159">
        <f t="shared" si="88"/>
        <v>0.9990178881202797</v>
      </c>
      <c r="X689" s="160">
        <f t="shared" si="92"/>
        <v>3.4957606122154594E-5</v>
      </c>
      <c r="Y689" s="160" t="str">
        <f t="shared" si="89"/>
        <v/>
      </c>
      <c r="Z689" s="160" t="str">
        <f t="shared" si="90"/>
        <v/>
      </c>
    </row>
    <row r="690" spans="14:26" ht="20.100000000000001" customHeight="1" x14ac:dyDescent="0.25">
      <c r="N690" s="137">
        <v>87</v>
      </c>
      <c r="O690" s="129">
        <f t="shared" si="93"/>
        <v>-3.6520000000000001</v>
      </c>
      <c r="P690" s="162">
        <f t="shared" si="94"/>
        <v>5.0675113483115172E-4</v>
      </c>
      <c r="Q690" s="162">
        <f t="shared" si="95"/>
        <v>1.3010294249197742E-4</v>
      </c>
      <c r="R690" s="129">
        <f t="shared" si="96"/>
        <v>5.0675113483115172E-4</v>
      </c>
      <c r="S690" s="129" t="str">
        <f t="shared" si="97"/>
        <v/>
      </c>
      <c r="T690" s="129" t="str">
        <f t="shared" si="98"/>
        <v/>
      </c>
      <c r="V690" s="156">
        <f t="shared" si="91"/>
        <v>0.60159999999999991</v>
      </c>
      <c r="W690" s="159">
        <f t="shared" si="88"/>
        <v>0.99898293051415754</v>
      </c>
      <c r="X690" s="160">
        <f t="shared" si="92"/>
        <v>3.5785105823471497E-5</v>
      </c>
      <c r="Y690" s="160" t="str">
        <f t="shared" si="89"/>
        <v/>
      </c>
      <c r="Z690" s="160" t="str">
        <f t="shared" si="90"/>
        <v/>
      </c>
    </row>
    <row r="691" spans="14:26" ht="20.100000000000001" customHeight="1" x14ac:dyDescent="0.25">
      <c r="N691" s="137">
        <v>88</v>
      </c>
      <c r="O691" s="129">
        <f t="shared" si="93"/>
        <v>-3.6480000000000001</v>
      </c>
      <c r="P691" s="162">
        <f t="shared" si="94"/>
        <v>5.1420397474424319E-4</v>
      </c>
      <c r="Q691" s="162">
        <f t="shared" si="95"/>
        <v>1.3214481916326058E-4</v>
      </c>
      <c r="R691" s="129">
        <f t="shared" si="96"/>
        <v>5.1420397474424319E-4</v>
      </c>
      <c r="S691" s="129" t="str">
        <f t="shared" si="97"/>
        <v/>
      </c>
      <c r="T691" s="129" t="str">
        <f t="shared" si="98"/>
        <v/>
      </c>
      <c r="V691" s="156">
        <f t="shared" si="91"/>
        <v>0.60799999999999987</v>
      </c>
      <c r="W691" s="159">
        <f t="shared" si="88"/>
        <v>0.99894714540833407</v>
      </c>
      <c r="X691" s="160">
        <f t="shared" si="92"/>
        <v>3.6621939848435758E-5</v>
      </c>
      <c r="Y691" s="160" t="str">
        <f t="shared" si="89"/>
        <v/>
      </c>
      <c r="Z691" s="160" t="str">
        <f t="shared" si="90"/>
        <v/>
      </c>
    </row>
    <row r="692" spans="14:26" ht="20.100000000000001" customHeight="1" x14ac:dyDescent="0.25">
      <c r="N692" s="137">
        <v>89</v>
      </c>
      <c r="O692" s="129">
        <f t="shared" si="93"/>
        <v>-3.6440000000000001</v>
      </c>
      <c r="P692" s="162">
        <f t="shared" si="94"/>
        <v>5.2175807612759965E-4</v>
      </c>
      <c r="Q692" s="162">
        <f t="shared" si="95"/>
        <v>1.3421670930463872E-4</v>
      </c>
      <c r="R692" s="129">
        <f t="shared" si="96"/>
        <v>5.2175807612759965E-4</v>
      </c>
      <c r="S692" s="129" t="str">
        <f t="shared" si="97"/>
        <v/>
      </c>
      <c r="T692" s="129" t="str">
        <f t="shared" si="98"/>
        <v/>
      </c>
      <c r="V692" s="156">
        <f t="shared" si="91"/>
        <v>0.61439999999999984</v>
      </c>
      <c r="W692" s="159">
        <f t="shared" si="88"/>
        <v>0.99891052346848563</v>
      </c>
      <c r="X692" s="160">
        <f t="shared" si="92"/>
        <v>3.7468071044322038E-5</v>
      </c>
      <c r="Y692" s="160" t="str">
        <f t="shared" si="89"/>
        <v/>
      </c>
      <c r="Z692" s="160" t="str">
        <f t="shared" si="90"/>
        <v/>
      </c>
    </row>
    <row r="693" spans="14:26" ht="20.100000000000001" customHeight="1" x14ac:dyDescent="0.25">
      <c r="N693" s="137">
        <v>90</v>
      </c>
      <c r="O693" s="129">
        <f t="shared" si="93"/>
        <v>-3.64</v>
      </c>
      <c r="P693" s="162">
        <f t="shared" si="94"/>
        <v>5.2941468309493475E-4</v>
      </c>
      <c r="Q693" s="162">
        <f t="shared" si="95"/>
        <v>1.3631902044580166E-4</v>
      </c>
      <c r="R693" s="129">
        <f t="shared" si="96"/>
        <v>5.2941468309493475E-4</v>
      </c>
      <c r="S693" s="129" t="str">
        <f t="shared" si="97"/>
        <v/>
      </c>
      <c r="T693" s="129" t="str">
        <f t="shared" si="98"/>
        <v/>
      </c>
      <c r="V693" s="156">
        <f t="shared" si="91"/>
        <v>0.6207999999999998</v>
      </c>
      <c r="W693" s="159">
        <f t="shared" si="88"/>
        <v>0.99887305539744131</v>
      </c>
      <c r="X693" s="160">
        <f t="shared" si="92"/>
        <v>3.8323461638900547E-5</v>
      </c>
      <c r="Y693" s="160" t="str">
        <f t="shared" si="89"/>
        <v/>
      </c>
      <c r="Z693" s="160" t="str">
        <f t="shared" si="90"/>
        <v/>
      </c>
    </row>
    <row r="694" spans="14:26" ht="20.100000000000001" customHeight="1" x14ac:dyDescent="0.25">
      <c r="N694" s="137">
        <v>91</v>
      </c>
      <c r="O694" s="129">
        <f t="shared" si="93"/>
        <v>-3.6360000000000001</v>
      </c>
      <c r="P694" s="162">
        <f t="shared" si="94"/>
        <v>5.3717505307064139E-4</v>
      </c>
      <c r="Q694" s="162">
        <f t="shared" si="95"/>
        <v>1.3845216511947908E-4</v>
      </c>
      <c r="R694" s="129">
        <f t="shared" si="96"/>
        <v>5.3717505307064139E-4</v>
      </c>
      <c r="S694" s="129" t="str">
        <f t="shared" si="97"/>
        <v/>
      </c>
      <c r="T694" s="129" t="str">
        <f t="shared" si="98"/>
        <v/>
      </c>
      <c r="V694" s="156">
        <f t="shared" si="91"/>
        <v>0.62719999999999976</v>
      </c>
      <c r="W694" s="159">
        <f t="shared" si="88"/>
        <v>0.99883473193580241</v>
      </c>
      <c r="X694" s="160">
        <f t="shared" si="92"/>
        <v>3.9188073257867551E-5</v>
      </c>
      <c r="Y694" s="160" t="str">
        <f t="shared" si="89"/>
        <v/>
      </c>
      <c r="Z694" s="160" t="str">
        <f t="shared" si="90"/>
        <v/>
      </c>
    </row>
    <row r="695" spans="14:26" ht="20.100000000000001" customHeight="1" x14ac:dyDescent="0.25">
      <c r="N695" s="137">
        <v>92</v>
      </c>
      <c r="O695" s="129">
        <f t="shared" si="93"/>
        <v>-3.6320000000000001</v>
      </c>
      <c r="P695" s="162">
        <f t="shared" si="94"/>
        <v>5.4504045690405571E-4</v>
      </c>
      <c r="Q695" s="162">
        <f t="shared" si="95"/>
        <v>1.4061656091490874E-4</v>
      </c>
      <c r="R695" s="129">
        <f t="shared" si="96"/>
        <v>5.4504045690405571E-4</v>
      </c>
      <c r="S695" s="129" t="str">
        <f t="shared" si="97"/>
        <v/>
      </c>
      <c r="T695" s="129" t="str">
        <f t="shared" si="98"/>
        <v/>
      </c>
      <c r="V695" s="156">
        <f t="shared" si="91"/>
        <v>0.63359999999999972</v>
      </c>
      <c r="W695" s="159">
        <f t="shared" si="88"/>
        <v>0.99879554386254454</v>
      </c>
      <c r="X695" s="160">
        <f t="shared" si="92"/>
        <v>4.0061866941720758E-5</v>
      </c>
      <c r="Y695" s="160" t="str">
        <f t="shared" si="89"/>
        <v/>
      </c>
      <c r="Z695" s="160" t="str">
        <f t="shared" si="90"/>
        <v/>
      </c>
    </row>
    <row r="696" spans="14:26" ht="20.100000000000001" customHeight="1" x14ac:dyDescent="0.25">
      <c r="N696" s="137">
        <v>93</v>
      </c>
      <c r="O696" s="129">
        <f t="shared" si="93"/>
        <v>-3.6280000000000001</v>
      </c>
      <c r="P696" s="162">
        <f t="shared" si="94"/>
        <v>5.530121789843179E-4</v>
      </c>
      <c r="Q696" s="162">
        <f t="shared" si="95"/>
        <v>1.4281263053176729E-4</v>
      </c>
      <c r="R696" s="129">
        <f t="shared" si="96"/>
        <v>5.530121789843179E-4</v>
      </c>
      <c r="S696" s="129" t="str">
        <f t="shared" si="97"/>
        <v/>
      </c>
      <c r="T696" s="129" t="str">
        <f t="shared" si="98"/>
        <v/>
      </c>
      <c r="V696" s="156">
        <f t="shared" si="91"/>
        <v>0.63999999999999968</v>
      </c>
      <c r="W696" s="159">
        <f t="shared" si="88"/>
        <v>0.99875548199560282</v>
      </c>
      <c r="X696" s="160">
        <f t="shared" si="92"/>
        <v>4.0944803159637111E-5</v>
      </c>
      <c r="Y696" s="160" t="str">
        <f t="shared" si="89"/>
        <v/>
      </c>
      <c r="Z696" s="160" t="str">
        <f t="shared" si="90"/>
        <v/>
      </c>
    </row>
    <row r="697" spans="14:26" ht="20.100000000000001" customHeight="1" x14ac:dyDescent="0.25">
      <c r="N697" s="137">
        <v>94</v>
      </c>
      <c r="O697" s="129">
        <f t="shared" si="93"/>
        <v>-3.6240000000000001</v>
      </c>
      <c r="P697" s="162">
        <f t="shared" si="94"/>
        <v>5.6109151735582138E-4</v>
      </c>
      <c r="Q697" s="162">
        <f t="shared" si="95"/>
        <v>1.4504080183455934E-4</v>
      </c>
      <c r="R697" s="129">
        <f t="shared" si="96"/>
        <v>5.6109151735582138E-4</v>
      </c>
      <c r="S697" s="129" t="str">
        <f t="shared" si="97"/>
        <v/>
      </c>
      <c r="T697" s="129" t="str">
        <f t="shared" si="98"/>
        <v/>
      </c>
      <c r="V697" s="156">
        <f t="shared" si="91"/>
        <v>0.64639999999999964</v>
      </c>
      <c r="W697" s="159">
        <f t="shared" si="88"/>
        <v>0.99871453719244319</v>
      </c>
      <c r="X697" s="160">
        <f t="shared" si="92"/>
        <v>4.1836841827347371E-5</v>
      </c>
      <c r="Y697" s="160" t="str">
        <f t="shared" si="89"/>
        <v/>
      </c>
      <c r="Z697" s="160" t="str">
        <f t="shared" si="90"/>
        <v/>
      </c>
    </row>
    <row r="698" spans="14:26" ht="20.100000000000001" customHeight="1" x14ac:dyDescent="0.25">
      <c r="N698" s="137">
        <v>95</v>
      </c>
      <c r="O698" s="129">
        <f t="shared" si="93"/>
        <v>-3.62</v>
      </c>
      <c r="P698" s="162">
        <f t="shared" si="94"/>
        <v>5.6927978383425261E-4</v>
      </c>
      <c r="Q698" s="162">
        <f t="shared" si="95"/>
        <v>1.4730150790747228E-4</v>
      </c>
      <c r="R698" s="129">
        <f t="shared" si="96"/>
        <v>5.6927978383425261E-4</v>
      </c>
      <c r="S698" s="129" t="str">
        <f t="shared" si="97"/>
        <v/>
      </c>
      <c r="T698" s="129" t="str">
        <f t="shared" si="98"/>
        <v/>
      </c>
      <c r="V698" s="156">
        <f t="shared" si="91"/>
        <v>0.6527999999999996</v>
      </c>
      <c r="W698" s="159">
        <f t="shared" si="88"/>
        <v>0.99867270035061584</v>
      </c>
      <c r="X698" s="160">
        <f t="shared" si="92"/>
        <v>4.2737942319903688E-5</v>
      </c>
      <c r="Y698" s="160" t="str">
        <f t="shared" si="89"/>
        <v/>
      </c>
      <c r="Z698" s="160" t="str">
        <f t="shared" si="90"/>
        <v/>
      </c>
    </row>
    <row r="699" spans="14:26" ht="20.100000000000001" customHeight="1" x14ac:dyDescent="0.25">
      <c r="N699" s="137">
        <v>96</v>
      </c>
      <c r="O699" s="129">
        <f t="shared" si="93"/>
        <v>-3.6160000000000001</v>
      </c>
      <c r="P699" s="162">
        <f t="shared" si="94"/>
        <v>5.7757830412321839E-4</v>
      </c>
      <c r="Q699" s="162">
        <f t="shared" si="95"/>
        <v>1.4959518710969182E-4</v>
      </c>
      <c r="R699" s="129">
        <f t="shared" si="96"/>
        <v>5.7757830412321839E-4</v>
      </c>
      <c r="S699" s="129" t="str">
        <f t="shared" si="97"/>
        <v/>
      </c>
      <c r="T699" s="129" t="str">
        <f t="shared" si="98"/>
        <v/>
      </c>
      <c r="V699" s="156">
        <f t="shared" si="91"/>
        <v>0.65919999999999956</v>
      </c>
      <c r="W699" s="159">
        <f t="shared" si="88"/>
        <v>0.99862996240829593</v>
      </c>
      <c r="X699" s="160">
        <f t="shared" si="92"/>
        <v>4.36480634881109E-5</v>
      </c>
      <c r="Y699" s="160" t="str">
        <f t="shared" si="89"/>
        <v/>
      </c>
      <c r="Z699" s="160" t="str">
        <f t="shared" si="90"/>
        <v/>
      </c>
    </row>
    <row r="700" spans="14:26" ht="20.100000000000001" customHeight="1" x14ac:dyDescent="0.25">
      <c r="N700" s="137">
        <v>97</v>
      </c>
      <c r="O700" s="129">
        <f t="shared" si="93"/>
        <v>-3.6120000000000001</v>
      </c>
      <c r="P700" s="162">
        <f t="shared" si="94"/>
        <v>5.859884179314559E-4</v>
      </c>
      <c r="Q700" s="162">
        <f t="shared" si="95"/>
        <v>1.5192228313118955E-4</v>
      </c>
      <c r="R700" s="129">
        <f t="shared" si="96"/>
        <v>5.859884179314559E-4</v>
      </c>
      <c r="S700" s="129" t="str">
        <f t="shared" si="97"/>
        <v/>
      </c>
      <c r="T700" s="129" t="str">
        <f t="shared" si="98"/>
        <v/>
      </c>
      <c r="V700" s="156">
        <f t="shared" si="91"/>
        <v>0.66559999999999953</v>
      </c>
      <c r="W700" s="159">
        <f t="shared" si="88"/>
        <v>0.99858631434480782</v>
      </c>
      <c r="X700" s="160">
        <f t="shared" si="92"/>
        <v>4.4567163672071253E-5</v>
      </c>
      <c r="Y700" s="160" t="str">
        <f t="shared" si="89"/>
        <v/>
      </c>
      <c r="Z700" s="160" t="str">
        <f t="shared" si="90"/>
        <v/>
      </c>
    </row>
    <row r="701" spans="14:26" ht="20.100000000000001" customHeight="1" x14ac:dyDescent="0.25">
      <c r="N701" s="137">
        <v>98</v>
      </c>
      <c r="O701" s="129">
        <f t="shared" si="93"/>
        <v>-3.6080000000000001</v>
      </c>
      <c r="P701" s="162">
        <f t="shared" si="94"/>
        <v>5.9451147909062312E-4</v>
      </c>
      <c r="Q701" s="162">
        <f t="shared" si="95"/>
        <v>1.5428324504897871E-4</v>
      </c>
      <c r="R701" s="129">
        <f t="shared" si="96"/>
        <v>5.9451147909062312E-4</v>
      </c>
      <c r="S701" s="129" t="str">
        <f t="shared" si="97"/>
        <v/>
      </c>
      <c r="T701" s="129" t="str">
        <f t="shared" si="98"/>
        <v/>
      </c>
      <c r="V701" s="156">
        <f t="shared" si="91"/>
        <v>0.67199999999999949</v>
      </c>
      <c r="W701" s="159">
        <f t="shared" si="88"/>
        <v>0.99854174718113575</v>
      </c>
      <c r="X701" s="160">
        <f t="shared" si="92"/>
        <v>4.5495200715950368E-5</v>
      </c>
      <c r="Y701" s="160" t="str">
        <f t="shared" si="89"/>
        <v/>
      </c>
      <c r="Z701" s="160" t="str">
        <f t="shared" si="90"/>
        <v/>
      </c>
    </row>
    <row r="702" spans="14:26" ht="20.100000000000001" customHeight="1" x14ac:dyDescent="0.25">
      <c r="N702" s="137">
        <v>99</v>
      </c>
      <c r="O702" s="129">
        <f t="shared" si="93"/>
        <v>-3.6040000000000001</v>
      </c>
      <c r="P702" s="162">
        <f t="shared" si="94"/>
        <v>6.0314885567366774E-4</v>
      </c>
      <c r="Q702" s="162">
        <f t="shared" si="95"/>
        <v>1.5667852738384132E-4</v>
      </c>
      <c r="R702" s="129">
        <f t="shared" si="96"/>
        <v>6.0314885567366774E-4</v>
      </c>
      <c r="S702" s="129" t="str">
        <f t="shared" si="97"/>
        <v/>
      </c>
      <c r="T702" s="129" t="str">
        <f t="shared" si="98"/>
        <v/>
      </c>
      <c r="V702" s="156">
        <f t="shared" si="91"/>
        <v>0.67839999999999945</v>
      </c>
      <c r="W702" s="159">
        <f t="shared" si="88"/>
        <v>0.9984962519804198</v>
      </c>
      <c r="X702" s="160">
        <f t="shared" si="92"/>
        <v>4.6432131980744806E-5</v>
      </c>
      <c r="Y702" s="160" t="str">
        <f t="shared" si="89"/>
        <v/>
      </c>
      <c r="Z702" s="160" t="str">
        <f t="shared" si="90"/>
        <v/>
      </c>
    </row>
    <row r="703" spans="14:26" ht="20.100000000000001" customHeight="1" x14ac:dyDescent="0.25">
      <c r="N703" s="137">
        <v>100</v>
      </c>
      <c r="O703" s="129">
        <f t="shared" si="93"/>
        <v>-3.6</v>
      </c>
      <c r="P703" s="162">
        <f t="shared" si="94"/>
        <v>6.119019301137719E-4</v>
      </c>
      <c r="Q703" s="162">
        <f t="shared" si="95"/>
        <v>1.5910859015753364E-4</v>
      </c>
      <c r="R703" s="129">
        <f t="shared" si="96"/>
        <v>6.119019301137719E-4</v>
      </c>
      <c r="S703" s="129" t="str">
        <f t="shared" si="97"/>
        <v/>
      </c>
      <c r="T703" s="129" t="str">
        <f t="shared" si="98"/>
        <v/>
      </c>
      <c r="V703" s="156">
        <f t="shared" si="91"/>
        <v>0.68479999999999941</v>
      </c>
      <c r="W703" s="159">
        <f t="shared" si="88"/>
        <v>0.99844981984843906</v>
      </c>
      <c r="X703" s="160">
        <f t="shared" si="92"/>
        <v>4.737791435882599E-5</v>
      </c>
      <c r="Y703" s="160" t="str">
        <f t="shared" si="89"/>
        <v/>
      </c>
      <c r="Z703" s="160" t="str">
        <f t="shared" si="90"/>
        <v/>
      </c>
    </row>
    <row r="704" spans="14:26" ht="20.100000000000001" customHeight="1" x14ac:dyDescent="0.25">
      <c r="N704" s="137">
        <v>101</v>
      </c>
      <c r="O704" s="129">
        <f t="shared" si="93"/>
        <v>-3.5960000000000001</v>
      </c>
      <c r="P704" s="162">
        <f t="shared" si="94"/>
        <v>6.2077209932386967E-4</v>
      </c>
      <c r="Q704" s="162">
        <f t="shared" si="95"/>
        <v>1.6157389895046271E-4</v>
      </c>
      <c r="R704" s="129">
        <f t="shared" si="96"/>
        <v>6.2077209932386967E-4</v>
      </c>
      <c r="S704" s="129" t="str">
        <f t="shared" si="97"/>
        <v/>
      </c>
      <c r="T704" s="129" t="str">
        <f t="shared" si="98"/>
        <v/>
      </c>
      <c r="V704" s="156">
        <f t="shared" si="91"/>
        <v>0.69119999999999937</v>
      </c>
      <c r="W704" s="159">
        <f t="shared" si="88"/>
        <v>0.99840244193408023</v>
      </c>
      <c r="X704" s="160">
        <f t="shared" si="92"/>
        <v>4.8332504287484923E-5</v>
      </c>
      <c r="Y704" s="160" t="str">
        <f t="shared" si="89"/>
        <v/>
      </c>
      <c r="Z704" s="160" t="str">
        <f t="shared" si="90"/>
        <v/>
      </c>
    </row>
    <row r="705" spans="14:26" ht="20.100000000000001" customHeight="1" x14ac:dyDescent="0.25">
      <c r="N705" s="137">
        <v>102</v>
      </c>
      <c r="O705" s="129">
        <f t="shared" si="93"/>
        <v>-3.5920000000000001</v>
      </c>
      <c r="P705" s="162">
        <f t="shared" si="94"/>
        <v>6.2976077481672959E-4</v>
      </c>
      <c r="Q705" s="162">
        <f t="shared" si="95"/>
        <v>1.640749249598474E-4</v>
      </c>
      <c r="R705" s="129">
        <f t="shared" si="96"/>
        <v>6.2976077481672959E-4</v>
      </c>
      <c r="S705" s="129" t="str">
        <f t="shared" si="97"/>
        <v/>
      </c>
      <c r="T705" s="129" t="str">
        <f t="shared" si="98"/>
        <v/>
      </c>
      <c r="V705" s="156">
        <f t="shared" si="91"/>
        <v>0.69759999999999933</v>
      </c>
      <c r="W705" s="159">
        <f t="shared" si="88"/>
        <v>0.99835410942979275</v>
      </c>
      <c r="X705" s="160">
        <f t="shared" si="92"/>
        <v>4.9295857759590334E-5</v>
      </c>
      <c r="Y705" s="160" t="str">
        <f t="shared" si="89"/>
        <v/>
      </c>
      <c r="Z705" s="160" t="str">
        <f t="shared" si="90"/>
        <v/>
      </c>
    </row>
    <row r="706" spans="14:26" ht="20.100000000000001" customHeight="1" x14ac:dyDescent="0.25">
      <c r="N706" s="137">
        <v>103</v>
      </c>
      <c r="O706" s="129">
        <f t="shared" si="93"/>
        <v>-3.5880000000000001</v>
      </c>
      <c r="P706" s="162">
        <f t="shared" si="94"/>
        <v>6.388693828256049E-4</v>
      </c>
      <c r="Q706" s="162">
        <f t="shared" si="95"/>
        <v>1.6661214505835818E-4</v>
      </c>
      <c r="R706" s="129">
        <f t="shared" si="96"/>
        <v>6.388693828256049E-4</v>
      </c>
      <c r="S706" s="129" t="str">
        <f t="shared" si="97"/>
        <v/>
      </c>
      <c r="T706" s="129" t="str">
        <f t="shared" si="98"/>
        <v/>
      </c>
      <c r="V706" s="156">
        <f t="shared" si="91"/>
        <v>0.70399999999999929</v>
      </c>
      <c r="W706" s="159">
        <f t="shared" si="88"/>
        <v>0.99830481357203316</v>
      </c>
      <c r="X706" s="160">
        <f t="shared" si="92"/>
        <v>5.0267930339797928E-5</v>
      </c>
      <c r="Y706" s="160" t="str">
        <f t="shared" si="89"/>
        <v/>
      </c>
      <c r="Z706" s="160" t="str">
        <f t="shared" si="90"/>
        <v/>
      </c>
    </row>
    <row r="707" spans="14:26" ht="20.100000000000001" customHeight="1" x14ac:dyDescent="0.25">
      <c r="N707" s="137">
        <v>104</v>
      </c>
      <c r="O707" s="129">
        <f t="shared" si="93"/>
        <v>-3.5840000000000001</v>
      </c>
      <c r="P707" s="162">
        <f t="shared" si="94"/>
        <v>6.4809936442544714E-4</v>
      </c>
      <c r="Q707" s="162">
        <f t="shared" si="95"/>
        <v>1.6918604185324178E-4</v>
      </c>
      <c r="R707" s="129">
        <f t="shared" si="96"/>
        <v>6.4809936442544714E-4</v>
      </c>
      <c r="S707" s="129" t="str">
        <f t="shared" si="97"/>
        <v/>
      </c>
      <c r="T707" s="129" t="str">
        <f t="shared" si="98"/>
        <v/>
      </c>
      <c r="V707" s="156">
        <f t="shared" si="91"/>
        <v>0.71039999999999925</v>
      </c>
      <c r="W707" s="159">
        <f t="shared" si="88"/>
        <v>0.99825454564169336</v>
      </c>
      <c r="X707" s="160">
        <f t="shared" si="92"/>
        <v>5.1248677173321155E-5</v>
      </c>
      <c r="Y707" s="160" t="str">
        <f t="shared" si="89"/>
        <v/>
      </c>
      <c r="Z707" s="160" t="str">
        <f t="shared" si="90"/>
        <v/>
      </c>
    </row>
    <row r="708" spans="14:26" ht="20.100000000000001" customHeight="1" x14ac:dyDescent="0.25">
      <c r="N708" s="137">
        <v>105</v>
      </c>
      <c r="O708" s="129">
        <f t="shared" si="93"/>
        <v>-3.58</v>
      </c>
      <c r="P708" s="162">
        <f t="shared" si="94"/>
        <v>6.5745217565467645E-4</v>
      </c>
      <c r="Q708" s="162">
        <f t="shared" si="95"/>
        <v>1.7179710374593045E-4</v>
      </c>
      <c r="R708" s="129">
        <f t="shared" si="96"/>
        <v>6.5745217565467645E-4</v>
      </c>
      <c r="S708" s="129" t="str">
        <f t="shared" si="97"/>
        <v/>
      </c>
      <c r="T708" s="129" t="str">
        <f t="shared" si="98"/>
        <v/>
      </c>
      <c r="V708" s="156">
        <f t="shared" si="91"/>
        <v>0.71679999999999922</v>
      </c>
      <c r="W708" s="159">
        <f t="shared" si="88"/>
        <v>0.99820329696452004</v>
      </c>
      <c r="X708" s="160">
        <f t="shared" si="92"/>
        <v>5.2238053001030238E-5</v>
      </c>
      <c r="Y708" s="160" t="str">
        <f t="shared" si="89"/>
        <v/>
      </c>
      <c r="Z708" s="160" t="str">
        <f t="shared" si="90"/>
        <v/>
      </c>
    </row>
    <row r="709" spans="14:26" ht="20.100000000000001" customHeight="1" x14ac:dyDescent="0.25">
      <c r="N709" s="137">
        <v>106</v>
      </c>
      <c r="O709" s="129">
        <f t="shared" si="93"/>
        <v>-3.5760000000000001</v>
      </c>
      <c r="P709" s="162">
        <f t="shared" si="94"/>
        <v>6.6692928763750227E-4</v>
      </c>
      <c r="Q709" s="162">
        <f t="shared" si="95"/>
        <v>1.7444582499214154E-4</v>
      </c>
      <c r="R709" s="129">
        <f t="shared" si="96"/>
        <v>6.6692928763750227E-4</v>
      </c>
      <c r="S709" s="129" t="str">
        <f t="shared" si="97"/>
        <v/>
      </c>
      <c r="T709" s="129" t="str">
        <f t="shared" si="98"/>
        <v/>
      </c>
      <c r="V709" s="156">
        <f t="shared" si="91"/>
        <v>0.72319999999999918</v>
      </c>
      <c r="W709" s="159">
        <f t="shared" si="88"/>
        <v>0.99815105891151901</v>
      </c>
      <c r="X709" s="160">
        <f t="shared" si="92"/>
        <v>5.3236012169666225E-5</v>
      </c>
      <c r="Y709" s="160" t="str">
        <f t="shared" si="89"/>
        <v/>
      </c>
      <c r="Z709" s="160" t="str">
        <f t="shared" si="90"/>
        <v/>
      </c>
    </row>
    <row r="710" spans="14:26" ht="20.100000000000001" customHeight="1" x14ac:dyDescent="0.25">
      <c r="N710" s="137">
        <v>107</v>
      </c>
      <c r="O710" s="129">
        <f t="shared" si="93"/>
        <v>-3.5720000000000001</v>
      </c>
      <c r="P710" s="162">
        <f t="shared" si="94"/>
        <v>6.7653218670680473E-4</v>
      </c>
      <c r="Q710" s="162">
        <f t="shared" si="95"/>
        <v>1.7713270576246462E-4</v>
      </c>
      <c r="R710" s="129">
        <f t="shared" si="96"/>
        <v>6.7653218670680473E-4</v>
      </c>
      <c r="S710" s="129" t="str">
        <f t="shared" si="97"/>
        <v/>
      </c>
      <c r="T710" s="129" t="str">
        <f t="shared" si="98"/>
        <v/>
      </c>
      <c r="V710" s="156">
        <f t="shared" si="91"/>
        <v>0.72959999999999914</v>
      </c>
      <c r="W710" s="159">
        <f t="shared" si="88"/>
        <v>0.99809782289934934</v>
      </c>
      <c r="X710" s="160">
        <f t="shared" si="92"/>
        <v>5.4242508643609355E-5</v>
      </c>
      <c r="Y710" s="160" t="str">
        <f t="shared" si="89"/>
        <v/>
      </c>
      <c r="Z710" s="160" t="str">
        <f t="shared" si="90"/>
        <v/>
      </c>
    </row>
    <row r="711" spans="14:26" ht="20.100000000000001" customHeight="1" x14ac:dyDescent="0.25">
      <c r="N711" s="137">
        <v>108</v>
      </c>
      <c r="O711" s="129">
        <f t="shared" si="93"/>
        <v>-3.5680000000000001</v>
      </c>
      <c r="P711" s="162">
        <f t="shared" si="94"/>
        <v>6.862623745275524E-4</v>
      </c>
      <c r="Q711" s="162">
        <f t="shared" si="95"/>
        <v>1.79858252203444E-4</v>
      </c>
      <c r="R711" s="129">
        <f t="shared" si="96"/>
        <v>6.862623745275524E-4</v>
      </c>
      <c r="S711" s="129" t="str">
        <f t="shared" si="97"/>
        <v/>
      </c>
      <c r="T711" s="129" t="str">
        <f t="shared" si="98"/>
        <v/>
      </c>
      <c r="V711" s="156">
        <f t="shared" si="91"/>
        <v>0.7359999999999991</v>
      </c>
      <c r="W711" s="159">
        <f t="shared" si="88"/>
        <v>0.99804358039070573</v>
      </c>
      <c r="X711" s="160">
        <f t="shared" si="92"/>
        <v>5.5257496017313557E-5</v>
      </c>
      <c r="Y711" s="160" t="str">
        <f t="shared" si="89"/>
        <v/>
      </c>
      <c r="Z711" s="160" t="str">
        <f t="shared" si="90"/>
        <v/>
      </c>
    </row>
    <row r="712" spans="14:26" ht="20.100000000000001" customHeight="1" x14ac:dyDescent="0.25">
      <c r="N712" s="137">
        <v>109</v>
      </c>
      <c r="O712" s="129">
        <f t="shared" si="93"/>
        <v>-3.5640000000000001</v>
      </c>
      <c r="P712" s="162">
        <f t="shared" si="94"/>
        <v>6.9612136822076872E-4</v>
      </c>
      <c r="Q712" s="162">
        <f t="shared" si="95"/>
        <v>1.8262297649915564E-4</v>
      </c>
      <c r="R712" s="129">
        <f t="shared" si="96"/>
        <v>6.9612136822076872E-4</v>
      </c>
      <c r="S712" s="129" t="str">
        <f t="shared" si="97"/>
        <v/>
      </c>
      <c r="T712" s="129" t="str">
        <f t="shared" si="98"/>
        <v/>
      </c>
      <c r="V712" s="156">
        <f t="shared" si="91"/>
        <v>0.74239999999999906</v>
      </c>
      <c r="W712" s="159">
        <f t="shared" si="88"/>
        <v>0.99798832289468842</v>
      </c>
      <c r="X712" s="160">
        <f t="shared" si="92"/>
        <v>5.628092752518743E-5</v>
      </c>
      <c r="Y712" s="160" t="str">
        <f t="shared" si="89"/>
        <v/>
      </c>
      <c r="Z712" s="160" t="str">
        <f t="shared" si="90"/>
        <v/>
      </c>
    </row>
    <row r="713" spans="14:26" ht="20.100000000000001" customHeight="1" x14ac:dyDescent="0.25">
      <c r="N713" s="137">
        <v>110</v>
      </c>
      <c r="O713" s="129">
        <f t="shared" si="93"/>
        <v>-3.56</v>
      </c>
      <c r="P713" s="162">
        <f t="shared" si="94"/>
        <v>7.061107004880362E-4</v>
      </c>
      <c r="Q713" s="162">
        <f t="shared" si="95"/>
        <v>1.8542739693327775E-4</v>
      </c>
      <c r="R713" s="129">
        <f t="shared" si="96"/>
        <v>7.061107004880362E-4</v>
      </c>
      <c r="S713" s="129" t="str">
        <f t="shared" si="97"/>
        <v/>
      </c>
      <c r="T713" s="129" t="str">
        <f t="shared" si="98"/>
        <v/>
      </c>
      <c r="V713" s="156">
        <f t="shared" si="91"/>
        <v>0.74879999999999902</v>
      </c>
      <c r="W713" s="159">
        <f t="shared" si="88"/>
        <v>0.99793204196716323</v>
      </c>
      <c r="X713" s="160">
        <f t="shared" si="92"/>
        <v>5.7312756053806702E-5</v>
      </c>
      <c r="Y713" s="160" t="str">
        <f t="shared" si="89"/>
        <v/>
      </c>
      <c r="Z713" s="160" t="str">
        <f t="shared" si="90"/>
        <v/>
      </c>
    </row>
    <row r="714" spans="14:26" ht="20.100000000000001" customHeight="1" x14ac:dyDescent="0.25">
      <c r="N714" s="137">
        <v>111</v>
      </c>
      <c r="O714" s="129">
        <f t="shared" si="93"/>
        <v>-3.556</v>
      </c>
      <c r="P714" s="162">
        <f t="shared" si="94"/>
        <v>7.1623191973653271E-4</v>
      </c>
      <c r="Q714" s="162">
        <f t="shared" si="95"/>
        <v>1.8827203795166483E-4</v>
      </c>
      <c r="R714" s="129">
        <f t="shared" si="96"/>
        <v>7.1623191973653271E-4</v>
      </c>
      <c r="S714" s="129" t="str">
        <f t="shared" si="97"/>
        <v/>
      </c>
      <c r="T714" s="129" t="str">
        <f t="shared" si="98"/>
        <v/>
      </c>
      <c r="V714" s="156">
        <f t="shared" si="91"/>
        <v>0.75519999999999898</v>
      </c>
      <c r="W714" s="159">
        <f t="shared" si="88"/>
        <v>0.99787472921110942</v>
      </c>
      <c r="X714" s="160">
        <f t="shared" si="92"/>
        <v>5.8352934151351121E-5</v>
      </c>
      <c r="Y714" s="160" t="str">
        <f t="shared" si="89"/>
        <v/>
      </c>
      <c r="Z714" s="160" t="str">
        <f t="shared" si="90"/>
        <v/>
      </c>
    </row>
    <row r="715" spans="14:26" ht="20.100000000000001" customHeight="1" x14ac:dyDescent="0.25">
      <c r="N715" s="137">
        <v>112</v>
      </c>
      <c r="O715" s="129">
        <f t="shared" si="93"/>
        <v>-3.552</v>
      </c>
      <c r="P715" s="162">
        <f t="shared" si="94"/>
        <v>7.2648659020460105E-4</v>
      </c>
      <c r="Q715" s="162">
        <f t="shared" si="95"/>
        <v>1.9115743022542035E-4</v>
      </c>
      <c r="R715" s="129">
        <f t="shared" si="96"/>
        <v>7.2648659020460105E-4</v>
      </c>
      <c r="S715" s="129" t="str">
        <f t="shared" si="97"/>
        <v/>
      </c>
      <c r="T715" s="129" t="str">
        <f t="shared" si="98"/>
        <v/>
      </c>
      <c r="V715" s="156">
        <f t="shared" si="91"/>
        <v>0.76159999999999894</v>
      </c>
      <c r="W715" s="159">
        <f t="shared" si="88"/>
        <v>0.99781637627695807</v>
      </c>
      <c r="X715" s="160">
        <f t="shared" si="92"/>
        <v>5.9401414039372824E-5</v>
      </c>
      <c r="Y715" s="160" t="str">
        <f t="shared" si="89"/>
        <v/>
      </c>
      <c r="Z715" s="160" t="str">
        <f t="shared" si="90"/>
        <v/>
      </c>
    </row>
    <row r="716" spans="14:26" ht="20.100000000000001" customHeight="1" x14ac:dyDescent="0.25">
      <c r="N716" s="137">
        <v>113</v>
      </c>
      <c r="O716" s="129">
        <f t="shared" si="93"/>
        <v>-3.548</v>
      </c>
      <c r="P716" s="162">
        <f t="shared" si="94"/>
        <v>7.3687629208784005E-4</v>
      </c>
      <c r="Q716" s="162">
        <f t="shared" si="95"/>
        <v>1.9408411071447355E-4</v>
      </c>
      <c r="R716" s="129">
        <f t="shared" si="96"/>
        <v>7.3687629208784005E-4</v>
      </c>
      <c r="S716" s="129" t="str">
        <f t="shared" si="97"/>
        <v/>
      </c>
      <c r="T716" s="129" t="str">
        <f t="shared" si="98"/>
        <v/>
      </c>
      <c r="V716" s="156">
        <f t="shared" si="91"/>
        <v>0.76799999999999891</v>
      </c>
      <c r="W716" s="159">
        <f t="shared" si="88"/>
        <v>0.9977569748629187</v>
      </c>
      <c r="X716" s="160">
        <f t="shared" si="92"/>
        <v>6.0458147621789138E-5</v>
      </c>
      <c r="Y716" s="160" t="str">
        <f t="shared" si="89"/>
        <v/>
      </c>
      <c r="Z716" s="160" t="str">
        <f t="shared" si="90"/>
        <v/>
      </c>
    </row>
    <row r="717" spans="14:26" ht="20.100000000000001" customHeight="1" x14ac:dyDescent="0.25">
      <c r="N717" s="137">
        <v>114</v>
      </c>
      <c r="O717" s="129">
        <f t="shared" si="93"/>
        <v>-3.544</v>
      </c>
      <c r="P717" s="162">
        <f t="shared" si="94"/>
        <v>7.4740262166571997E-4</v>
      </c>
      <c r="Q717" s="162">
        <f t="shared" si="95"/>
        <v>1.9705262273166189E-4</v>
      </c>
      <c r="R717" s="129">
        <f t="shared" si="96"/>
        <v>7.4740262166571997E-4</v>
      </c>
      <c r="S717" s="129" t="str">
        <f t="shared" si="97"/>
        <v/>
      </c>
      <c r="T717" s="129" t="str">
        <f t="shared" si="98"/>
        <v/>
      </c>
      <c r="V717" s="156">
        <f t="shared" si="91"/>
        <v>0.77439999999999887</v>
      </c>
      <c r="W717" s="159">
        <f t="shared" si="88"/>
        <v>0.99769651671529691</v>
      </c>
      <c r="X717" s="160">
        <f t="shared" si="92"/>
        <v>6.1523086496650947E-5</v>
      </c>
      <c r="Y717" s="160" t="str">
        <f t="shared" si="89"/>
        <v/>
      </c>
      <c r="Z717" s="160" t="str">
        <f t="shared" si="90"/>
        <v/>
      </c>
    </row>
    <row r="718" spans="14:26" ht="20.100000000000001" customHeight="1" x14ac:dyDescent="0.25">
      <c r="N718" s="137">
        <v>115</v>
      </c>
      <c r="O718" s="129">
        <f t="shared" si="93"/>
        <v>-3.54</v>
      </c>
      <c r="P718" s="162">
        <f t="shared" si="94"/>
        <v>7.580671914287103E-4</v>
      </c>
      <c r="Q718" s="162">
        <f t="shared" si="95"/>
        <v>2.0006351600732001E-4</v>
      </c>
      <c r="R718" s="129">
        <f t="shared" si="96"/>
        <v>7.580671914287103E-4</v>
      </c>
      <c r="S718" s="129" t="str">
        <f t="shared" si="97"/>
        <v/>
      </c>
      <c r="T718" s="129" t="str">
        <f t="shared" si="98"/>
        <v/>
      </c>
      <c r="V718" s="156">
        <f t="shared" si="91"/>
        <v>0.78079999999999883</v>
      </c>
      <c r="W718" s="159">
        <f t="shared" si="88"/>
        <v>0.99763499362880026</v>
      </c>
      <c r="X718" s="160">
        <f t="shared" si="92"/>
        <v>6.2596181964469366E-5</v>
      </c>
      <c r="Y718" s="160" t="str">
        <f t="shared" si="89"/>
        <v/>
      </c>
      <c r="Z718" s="160" t="str">
        <f t="shared" si="90"/>
        <v/>
      </c>
    </row>
    <row r="719" spans="14:26" ht="20.100000000000001" customHeight="1" x14ac:dyDescent="0.25">
      <c r="N719" s="137">
        <v>116</v>
      </c>
      <c r="O719" s="129">
        <f t="shared" si="93"/>
        <v>-3.536</v>
      </c>
      <c r="P719" s="162">
        <f t="shared" si="94"/>
        <v>7.6887163020592257E-4</v>
      </c>
      <c r="Q719" s="162">
        <f t="shared" si="95"/>
        <v>2.0311734675437893E-4</v>
      </c>
      <c r="R719" s="129">
        <f t="shared" si="96"/>
        <v>7.6887163020592257E-4</v>
      </c>
      <c r="S719" s="129" t="str">
        <f t="shared" si="97"/>
        <v/>
      </c>
      <c r="T719" s="129" t="str">
        <f t="shared" si="98"/>
        <v/>
      </c>
      <c r="V719" s="156">
        <f t="shared" si="91"/>
        <v>0.78719999999999879</v>
      </c>
      <c r="W719" s="159">
        <f t="shared" si="88"/>
        <v>0.99757239744683579</v>
      </c>
      <c r="X719" s="160">
        <f t="shared" si="92"/>
        <v>6.3677385038651835E-5</v>
      </c>
      <c r="Y719" s="160" t="str">
        <f t="shared" si="89"/>
        <v/>
      </c>
      <c r="Z719" s="160" t="str">
        <f t="shared" si="90"/>
        <v/>
      </c>
    </row>
    <row r="720" spans="14:26" ht="20.100000000000001" customHeight="1" x14ac:dyDescent="0.25">
      <c r="N720" s="137">
        <v>117</v>
      </c>
      <c r="O720" s="129">
        <f t="shared" si="93"/>
        <v>-3.532</v>
      </c>
      <c r="P720" s="162">
        <f t="shared" si="94"/>
        <v>7.7981758329325466E-4</v>
      </c>
      <c r="Q720" s="162">
        <f t="shared" si="95"/>
        <v>2.0621467773397647E-4</v>
      </c>
      <c r="R720" s="129">
        <f t="shared" si="96"/>
        <v>7.7981758329325466E-4</v>
      </c>
      <c r="S720" s="129" t="str">
        <f t="shared" si="97"/>
        <v/>
      </c>
      <c r="T720" s="129" t="str">
        <f t="shared" si="98"/>
        <v/>
      </c>
      <c r="V720" s="156">
        <f t="shared" si="91"/>
        <v>0.79359999999999875</v>
      </c>
      <c r="W720" s="159">
        <f t="shared" si="88"/>
        <v>0.99750872006179714</v>
      </c>
      <c r="X720" s="160">
        <f t="shared" si="92"/>
        <v>6.476664645471697E-5</v>
      </c>
      <c r="Y720" s="160" t="str">
        <f t="shared" si="89"/>
        <v/>
      </c>
      <c r="Z720" s="160" t="str">
        <f t="shared" si="90"/>
        <v/>
      </c>
    </row>
    <row r="721" spans="14:26" ht="20.100000000000001" customHeight="1" x14ac:dyDescent="0.25">
      <c r="N721" s="137">
        <v>118</v>
      </c>
      <c r="O721" s="129">
        <f t="shared" si="93"/>
        <v>-3.528</v>
      </c>
      <c r="P721" s="162">
        <f t="shared" si="94"/>
        <v>7.9090671258203761E-4</v>
      </c>
      <c r="Q721" s="162">
        <f t="shared" si="95"/>
        <v>2.0935607832158333E-4</v>
      </c>
      <c r="R721" s="129">
        <f t="shared" si="96"/>
        <v>7.9090671258203761E-4</v>
      </c>
      <c r="S721" s="129" t="str">
        <f t="shared" si="97"/>
        <v/>
      </c>
      <c r="T721" s="129" t="str">
        <f t="shared" si="98"/>
        <v/>
      </c>
      <c r="V721" s="156">
        <f t="shared" si="91"/>
        <v>0.79999999999999871</v>
      </c>
      <c r="W721" s="159">
        <f t="shared" si="88"/>
        <v>0.99744395341534242</v>
      </c>
      <c r="X721" s="160">
        <f t="shared" si="92"/>
        <v>6.5863916680619639E-5</v>
      </c>
      <c r="Y721" s="160" t="str">
        <f t="shared" si="89"/>
        <v/>
      </c>
      <c r="Z721" s="160" t="str">
        <f t="shared" si="90"/>
        <v/>
      </c>
    </row>
    <row r="722" spans="14:26" ht="20.100000000000001" customHeight="1" x14ac:dyDescent="0.25">
      <c r="N722" s="137">
        <v>119</v>
      </c>
      <c r="O722" s="129">
        <f t="shared" si="93"/>
        <v>-3.524</v>
      </c>
      <c r="P722" s="162">
        <f t="shared" si="94"/>
        <v>8.0214069668818296E-4</v>
      </c>
      <c r="Q722" s="162">
        <f t="shared" si="95"/>
        <v>2.1254212457364041E-4</v>
      </c>
      <c r="R722" s="129">
        <f t="shared" si="96"/>
        <v>8.0214069668818296E-4</v>
      </c>
      <c r="S722" s="129" t="str">
        <f t="shared" si="97"/>
        <v/>
      </c>
      <c r="T722" s="129" t="str">
        <f t="shared" si="98"/>
        <v/>
      </c>
      <c r="V722" s="156">
        <f t="shared" si="91"/>
        <v>0.80639999999999867</v>
      </c>
      <c r="W722" s="159">
        <f t="shared" si="88"/>
        <v>0.9973780894986618</v>
      </c>
      <c r="X722" s="160">
        <f t="shared" si="92"/>
        <v>6.6969145924189455E-5</v>
      </c>
      <c r="Y722" s="160" t="str">
        <f t="shared" si="89"/>
        <v/>
      </c>
      <c r="Z722" s="160" t="str">
        <f t="shared" si="90"/>
        <v/>
      </c>
    </row>
    <row r="723" spans="14:26" ht="20.100000000000001" customHeight="1" x14ac:dyDescent="0.25">
      <c r="N723" s="137">
        <v>120</v>
      </c>
      <c r="O723" s="129">
        <f t="shared" si="93"/>
        <v>-3.52</v>
      </c>
      <c r="P723" s="162">
        <f t="shared" si="94"/>
        <v>8.1352123108180841E-4</v>
      </c>
      <c r="Q723" s="162">
        <f t="shared" si="95"/>
        <v>2.1577339929471738E-4</v>
      </c>
      <c r="R723" s="129">
        <f t="shared" si="96"/>
        <v>8.1352123108180841E-4</v>
      </c>
      <c r="S723" s="129" t="str">
        <f t="shared" si="97"/>
        <v/>
      </c>
      <c r="T723" s="129" t="str">
        <f t="shared" si="98"/>
        <v/>
      </c>
      <c r="V723" s="156">
        <f t="shared" si="91"/>
        <v>0.81279999999999863</v>
      </c>
      <c r="W723" s="159">
        <f t="shared" si="88"/>
        <v>0.99731112035273761</v>
      </c>
      <c r="X723" s="160">
        <f t="shared" si="92"/>
        <v>6.8082284143677896E-5</v>
      </c>
      <c r="Y723" s="160" t="str">
        <f t="shared" si="89"/>
        <v/>
      </c>
      <c r="Z723" s="160" t="str">
        <f t="shared" si="90"/>
        <v/>
      </c>
    </row>
    <row r="724" spans="14:26" ht="20.100000000000001" customHeight="1" x14ac:dyDescent="0.25">
      <c r="N724" s="137">
        <v>121</v>
      </c>
      <c r="O724" s="129">
        <f t="shared" si="93"/>
        <v>-3.516</v>
      </c>
      <c r="P724" s="162">
        <f t="shared" si="94"/>
        <v>8.2505002821736E-4</v>
      </c>
      <c r="Q724" s="162">
        <f t="shared" si="95"/>
        <v>2.1905049210519021E-4</v>
      </c>
      <c r="R724" s="129">
        <f t="shared" si="96"/>
        <v>8.2505002821736E-4</v>
      </c>
      <c r="S724" s="129" t="str">
        <f t="shared" si="97"/>
        <v/>
      </c>
      <c r="T724" s="129" t="str">
        <f t="shared" si="98"/>
        <v/>
      </c>
      <c r="V724" s="156">
        <f t="shared" si="91"/>
        <v>0.8191999999999986</v>
      </c>
      <c r="W724" s="159">
        <f t="shared" ref="W724:W787" si="99">_xlfn.CHISQ.DIST.RT(V724,$U$593)</f>
        <v>0.99724303806859393</v>
      </c>
      <c r="X724" s="160">
        <f t="shared" si="92"/>
        <v>6.9203281055529864E-5</v>
      </c>
      <c r="Y724" s="160" t="str">
        <f t="shared" ref="Y724:Y787" si="100">IF(W724&lt;(1-$U$600),X724,"")</f>
        <v/>
      </c>
      <c r="Z724" s="160" t="str">
        <f t="shared" ref="Z724:Z787" si="101">IF(X724&lt;(1-$U$606),Y724,"")</f>
        <v/>
      </c>
    </row>
    <row r="725" spans="14:26" ht="20.100000000000001" customHeight="1" x14ac:dyDescent="0.25">
      <c r="N725" s="137">
        <v>122</v>
      </c>
      <c r="O725" s="129">
        <f t="shared" si="93"/>
        <v>-3.512</v>
      </c>
      <c r="P725" s="162">
        <f t="shared" si="94"/>
        <v>8.3672881766420752E-4</v>
      </c>
      <c r="Q725" s="162">
        <f t="shared" si="95"/>
        <v>2.2237399950943791E-4</v>
      </c>
      <c r="R725" s="129">
        <f t="shared" si="96"/>
        <v>8.3672881766420752E-4</v>
      </c>
      <c r="S725" s="129" t="str">
        <f t="shared" si="97"/>
        <v/>
      </c>
      <c r="T725" s="129" t="str">
        <f t="shared" si="98"/>
        <v/>
      </c>
      <c r="V725" s="156">
        <f t="shared" ref="V725:V788" si="102">V724+$Y$593</f>
        <v>0.82559999999999856</v>
      </c>
      <c r="W725" s="159">
        <f t="shared" si="99"/>
        <v>0.9971738347875384</v>
      </c>
      <c r="X725" s="160">
        <f t="shared" ref="X725:X788" si="103">W725-W726</f>
        <v>7.0332086143376493E-5</v>
      </c>
      <c r="Y725" s="160" t="str">
        <f t="shared" si="100"/>
        <v/>
      </c>
      <c r="Z725" s="160" t="str">
        <f t="shared" si="101"/>
        <v/>
      </c>
    </row>
    <row r="726" spans="14:26" ht="20.100000000000001" customHeight="1" x14ac:dyDescent="0.25">
      <c r="N726" s="137">
        <v>123</v>
      </c>
      <c r="O726" s="129">
        <f t="shared" si="93"/>
        <v>-3.508</v>
      </c>
      <c r="P726" s="162">
        <f t="shared" si="94"/>
        <v>8.4855934623771106E-4</v>
      </c>
      <c r="Q726" s="162">
        <f t="shared" si="95"/>
        <v>2.257445249645668E-4</v>
      </c>
      <c r="R726" s="129">
        <f t="shared" si="96"/>
        <v>8.4855934623771106E-4</v>
      </c>
      <c r="S726" s="129" t="str">
        <f t="shared" si="97"/>
        <v/>
      </c>
      <c r="T726" s="129" t="str">
        <f t="shared" si="98"/>
        <v/>
      </c>
      <c r="V726" s="156">
        <f t="shared" si="102"/>
        <v>0.83199999999999852</v>
      </c>
      <c r="W726" s="159">
        <f t="shared" si="99"/>
        <v>0.99710350270139503</v>
      </c>
      <c r="X726" s="160">
        <f t="shared" si="103"/>
        <v>7.1468648666805912E-5</v>
      </c>
      <c r="Y726" s="160" t="str">
        <f t="shared" si="100"/>
        <v/>
      </c>
      <c r="Z726" s="160" t="str">
        <f t="shared" si="101"/>
        <v/>
      </c>
    </row>
    <row r="727" spans="14:26" ht="20.100000000000001" customHeight="1" x14ac:dyDescent="0.25">
      <c r="N727" s="137">
        <v>124</v>
      </c>
      <c r="O727" s="129">
        <f t="shared" si="93"/>
        <v>-3.504</v>
      </c>
      <c r="P727" s="162">
        <f t="shared" si="94"/>
        <v>8.605433781307579E-4</v>
      </c>
      <c r="Q727" s="162">
        <f t="shared" si="95"/>
        <v>2.2916267894965438E-4</v>
      </c>
      <c r="R727" s="129">
        <f t="shared" si="96"/>
        <v>8.605433781307579E-4</v>
      </c>
      <c r="S727" s="129" t="str">
        <f t="shared" si="97"/>
        <v/>
      </c>
      <c r="T727" s="129" t="str">
        <f t="shared" si="98"/>
        <v/>
      </c>
      <c r="V727" s="156">
        <f t="shared" si="102"/>
        <v>0.83839999999999848</v>
      </c>
      <c r="W727" s="159">
        <f t="shared" si="99"/>
        <v>0.99703203405272822</v>
      </c>
      <c r="X727" s="160">
        <f t="shared" si="103"/>
        <v>7.2612917669245824E-5</v>
      </c>
      <c r="Y727" s="160" t="str">
        <f t="shared" si="100"/>
        <v/>
      </c>
      <c r="Z727" s="160" t="str">
        <f t="shared" si="101"/>
        <v/>
      </c>
    </row>
    <row r="728" spans="14:26" ht="20.100000000000001" customHeight="1" x14ac:dyDescent="0.25">
      <c r="N728" s="137">
        <v>125</v>
      </c>
      <c r="O728" s="129">
        <f t="shared" si="93"/>
        <v>-3.5</v>
      </c>
      <c r="P728" s="162">
        <f t="shared" si="94"/>
        <v>8.7268269504576015E-4</v>
      </c>
      <c r="Q728" s="162">
        <f t="shared" si="95"/>
        <v>2.3262907903552504E-4</v>
      </c>
      <c r="R728" s="129">
        <f t="shared" si="96"/>
        <v>8.7268269504576015E-4</v>
      </c>
      <c r="S728" s="129" t="str">
        <f t="shared" si="97"/>
        <v/>
      </c>
      <c r="T728" s="129" t="str">
        <f t="shared" si="98"/>
        <v/>
      </c>
      <c r="V728" s="156">
        <f t="shared" si="102"/>
        <v>0.84479999999999844</v>
      </c>
      <c r="W728" s="159">
        <f t="shared" si="99"/>
        <v>0.99695942113505898</v>
      </c>
      <c r="X728" s="160">
        <f t="shared" si="103"/>
        <v>7.3764841985957119E-5</v>
      </c>
      <c r="Y728" s="160" t="str">
        <f t="shared" si="100"/>
        <v/>
      </c>
      <c r="Z728" s="160" t="str">
        <f t="shared" si="101"/>
        <v/>
      </c>
    </row>
    <row r="729" spans="14:26" ht="20.100000000000001" customHeight="1" x14ac:dyDescent="0.25">
      <c r="N729" s="137">
        <v>126</v>
      </c>
      <c r="O729" s="129">
        <f t="shared" si="93"/>
        <v>-3.496</v>
      </c>
      <c r="P729" s="162">
        <f t="shared" si="94"/>
        <v>8.8497909632710562E-4</v>
      </c>
      <c r="Q729" s="162">
        <f t="shared" si="95"/>
        <v>2.3614434995505203E-4</v>
      </c>
      <c r="R729" s="129">
        <f t="shared" si="96"/>
        <v>8.8497909632710562E-4</v>
      </c>
      <c r="S729" s="129" t="str">
        <f t="shared" si="97"/>
        <v/>
      </c>
      <c r="T729" s="129" t="str">
        <f t="shared" si="98"/>
        <v/>
      </c>
      <c r="V729" s="156">
        <f t="shared" si="102"/>
        <v>0.8511999999999984</v>
      </c>
      <c r="W729" s="159">
        <f t="shared" si="99"/>
        <v>0.99688565629307302</v>
      </c>
      <c r="X729" s="160">
        <f t="shared" si="103"/>
        <v>7.4924370252471562E-5</v>
      </c>
      <c r="Y729" s="160" t="str">
        <f t="shared" si="100"/>
        <v/>
      </c>
      <c r="Z729" s="160" t="str">
        <f t="shared" si="101"/>
        <v/>
      </c>
    </row>
    <row r="730" spans="14:26" ht="20.100000000000001" customHeight="1" x14ac:dyDescent="0.25">
      <c r="N730" s="137">
        <v>127</v>
      </c>
      <c r="O730" s="129">
        <f t="shared" si="93"/>
        <v>-3.492</v>
      </c>
      <c r="P730" s="162">
        <f t="shared" si="94"/>
        <v>8.9743439909405621E-4</v>
      </c>
      <c r="Q730" s="162">
        <f t="shared" si="95"/>
        <v>2.3970912367399304E-4</v>
      </c>
      <c r="R730" s="129">
        <f t="shared" si="96"/>
        <v>8.9743439909405621E-4</v>
      </c>
      <c r="S730" s="129" t="str">
        <f t="shared" si="97"/>
        <v/>
      </c>
      <c r="T730" s="129" t="str">
        <f t="shared" si="98"/>
        <v/>
      </c>
      <c r="V730" s="156">
        <f t="shared" si="102"/>
        <v>0.85759999999999836</v>
      </c>
      <c r="W730" s="159">
        <f t="shared" si="99"/>
        <v>0.99681073192282055</v>
      </c>
      <c r="X730" s="160">
        <f t="shared" si="103"/>
        <v>7.6091450912585401E-5</v>
      </c>
      <c r="Y730" s="160" t="str">
        <f t="shared" si="100"/>
        <v/>
      </c>
      <c r="Z730" s="160" t="str">
        <f t="shared" si="101"/>
        <v/>
      </c>
    </row>
    <row r="731" spans="14:26" ht="20.100000000000001" customHeight="1" x14ac:dyDescent="0.25">
      <c r="N731" s="137">
        <v>128</v>
      </c>
      <c r="O731" s="129">
        <f t="shared" ref="O731:O794" si="104">O$597+(N731*O$600)</f>
        <v>-3.488</v>
      </c>
      <c r="P731" s="162">
        <f t="shared" ref="P731:P794" si="105">_xlfn.NORM.DIST(O731,O$594,O$595,0)</f>
        <v>9.1005043837408945E-4</v>
      </c>
      <c r="Q731" s="162">
        <f t="shared" ref="Q731:Q794" si="106">_xlfn.NORM.DIST(O731,O$594,O$595,1)</f>
        <v>2.4332403946235361E-4</v>
      </c>
      <c r="R731" s="129">
        <f t="shared" ref="R731:R794" si="107">IF(OR(Q731&lt;$S$599,Q731&gt;$S$600),P731,"")</f>
        <v>9.1005043837408945E-4</v>
      </c>
      <c r="S731" s="129" t="str">
        <f t="shared" ref="S731:S794" si="108">IF(AND(Q731&gt;$S$599,Q731&lt;$S$600),P731,"")</f>
        <v/>
      </c>
      <c r="T731" s="129" t="str">
        <f t="shared" ref="T731:T794" si="109">IF(P731=MAX(P$603:P$2603),P731,"")</f>
        <v/>
      </c>
      <c r="V731" s="156">
        <f t="shared" si="102"/>
        <v>0.86399999999999832</v>
      </c>
      <c r="W731" s="159">
        <f t="shared" si="99"/>
        <v>0.99673464047190796</v>
      </c>
      <c r="X731" s="160">
        <f t="shared" si="103"/>
        <v>7.7266032225242753E-5</v>
      </c>
      <c r="Y731" s="160" t="str">
        <f t="shared" si="100"/>
        <v/>
      </c>
      <c r="Z731" s="160" t="str">
        <f t="shared" si="101"/>
        <v/>
      </c>
    </row>
    <row r="732" spans="14:26" ht="20.100000000000001" customHeight="1" x14ac:dyDescent="0.25">
      <c r="N732" s="137">
        <v>129</v>
      </c>
      <c r="O732" s="129">
        <f t="shared" si="104"/>
        <v>-3.484</v>
      </c>
      <c r="P732" s="162">
        <f t="shared" si="105"/>
        <v>9.2282906723667468E-4</v>
      </c>
      <c r="Q732" s="162">
        <f t="shared" si="106"/>
        <v>2.469897439662884E-4</v>
      </c>
      <c r="R732" s="129">
        <f t="shared" si="107"/>
        <v>9.2282906723667468E-4</v>
      </c>
      <c r="S732" s="129" t="str">
        <f t="shared" si="108"/>
        <v/>
      </c>
      <c r="T732" s="129" t="str">
        <f t="shared" si="109"/>
        <v/>
      </c>
      <c r="V732" s="156">
        <f t="shared" si="102"/>
        <v>0.87039999999999829</v>
      </c>
      <c r="W732" s="159">
        <f t="shared" si="99"/>
        <v>0.99665737443968272</v>
      </c>
      <c r="X732" s="160">
        <f t="shared" si="103"/>
        <v>7.8448062272307162E-5</v>
      </c>
      <c r="Y732" s="160" t="str">
        <f t="shared" si="100"/>
        <v/>
      </c>
      <c r="Z732" s="160" t="str">
        <f t="shared" si="101"/>
        <v/>
      </c>
    </row>
    <row r="733" spans="14:26" ht="20.100000000000001" customHeight="1" x14ac:dyDescent="0.25">
      <c r="N733" s="137">
        <v>130</v>
      </c>
      <c r="O733" s="129">
        <f t="shared" si="104"/>
        <v>-3.48</v>
      </c>
      <c r="P733" s="162">
        <f t="shared" si="105"/>
        <v>9.3577215692747977E-4</v>
      </c>
      <c r="Q733" s="162">
        <f t="shared" si="106"/>
        <v>2.5070689128053755E-4</v>
      </c>
      <c r="R733" s="129">
        <f t="shared" si="107"/>
        <v>9.3577215692747977E-4</v>
      </c>
      <c r="S733" s="129" t="str">
        <f t="shared" si="108"/>
        <v/>
      </c>
      <c r="T733" s="129" t="str">
        <f t="shared" si="109"/>
        <v/>
      </c>
      <c r="V733" s="156">
        <f t="shared" si="102"/>
        <v>0.87679999999999825</v>
      </c>
      <c r="W733" s="159">
        <f t="shared" si="99"/>
        <v>0.99657892637741041</v>
      </c>
      <c r="X733" s="160">
        <f t="shared" si="103"/>
        <v>7.9637488966999292E-5</v>
      </c>
      <c r="Y733" s="160" t="str">
        <f t="shared" si="100"/>
        <v/>
      </c>
      <c r="Z733" s="160" t="str">
        <f t="shared" si="101"/>
        <v/>
      </c>
    </row>
    <row r="734" spans="14:26" ht="20.100000000000001" customHeight="1" x14ac:dyDescent="0.25">
      <c r="N734" s="137">
        <v>131</v>
      </c>
      <c r="O734" s="129">
        <f t="shared" si="104"/>
        <v>-3.476</v>
      </c>
      <c r="P734" s="162">
        <f t="shared" si="105"/>
        <v>9.4888159700299299E-4</v>
      </c>
      <c r="Q734" s="162">
        <f t="shared" si="106"/>
        <v>2.5447614302140094E-4</v>
      </c>
      <c r="R734" s="129">
        <f t="shared" si="107"/>
        <v>9.4888159700299299E-4</v>
      </c>
      <c r="S734" s="129" t="str">
        <f t="shared" si="108"/>
        <v/>
      </c>
      <c r="T734" s="129" t="str">
        <f t="shared" si="109"/>
        <v/>
      </c>
      <c r="V734" s="156">
        <f t="shared" si="102"/>
        <v>0.88319999999999821</v>
      </c>
      <c r="W734" s="159">
        <f t="shared" si="99"/>
        <v>0.99649928888844341</v>
      </c>
      <c r="X734" s="160">
        <f t="shared" si="103"/>
        <v>8.0834260059781116E-5</v>
      </c>
      <c r="Y734" s="160" t="str">
        <f t="shared" si="100"/>
        <v/>
      </c>
      <c r="Z734" s="160" t="str">
        <f t="shared" si="101"/>
        <v/>
      </c>
    </row>
    <row r="735" spans="14:26" ht="20.100000000000001" customHeight="1" x14ac:dyDescent="0.25">
      <c r="N735" s="137">
        <v>132</v>
      </c>
      <c r="O735" s="129">
        <f t="shared" si="104"/>
        <v>-3.472</v>
      </c>
      <c r="P735" s="162">
        <f t="shared" si="105"/>
        <v>9.6215929546556432E-4</v>
      </c>
      <c r="Q735" s="162">
        <f t="shared" si="106"/>
        <v>2.582981684002516E-4</v>
      </c>
      <c r="R735" s="129">
        <f t="shared" si="107"/>
        <v>9.6215929546556432E-4</v>
      </c>
      <c r="S735" s="129" t="str">
        <f t="shared" si="108"/>
        <v/>
      </c>
      <c r="T735" s="129" t="str">
        <f t="shared" si="109"/>
        <v/>
      </c>
      <c r="V735" s="156">
        <f t="shared" si="102"/>
        <v>0.88959999999999817</v>
      </c>
      <c r="W735" s="159">
        <f t="shared" si="99"/>
        <v>0.99641845462838363</v>
      </c>
      <c r="X735" s="160">
        <f t="shared" si="103"/>
        <v>8.2038323146016445E-5</v>
      </c>
      <c r="Y735" s="160" t="str">
        <f t="shared" si="100"/>
        <v/>
      </c>
      <c r="Z735" s="160" t="str">
        <f t="shared" si="101"/>
        <v/>
      </c>
    </row>
    <row r="736" spans="14:26" ht="20.100000000000001" customHeight="1" x14ac:dyDescent="0.25">
      <c r="N736" s="137">
        <v>133</v>
      </c>
      <c r="O736" s="129">
        <f t="shared" si="104"/>
        <v>-3.468</v>
      </c>
      <c r="P736" s="162">
        <f t="shared" si="105"/>
        <v>9.7560717889885414E-4</v>
      </c>
      <c r="Q736" s="162">
        <f t="shared" si="106"/>
        <v>2.6217364429758819E-4</v>
      </c>
      <c r="R736" s="129">
        <f t="shared" si="107"/>
        <v>9.7560717889885414E-4</v>
      </c>
      <c r="S736" s="129" t="str">
        <f t="shared" si="108"/>
        <v/>
      </c>
      <c r="T736" s="129" t="str">
        <f t="shared" si="109"/>
        <v/>
      </c>
      <c r="V736" s="156">
        <f t="shared" si="102"/>
        <v>0.89599999999999813</v>
      </c>
      <c r="W736" s="159">
        <f t="shared" si="99"/>
        <v>0.99633641630523762</v>
      </c>
      <c r="X736" s="160">
        <f t="shared" si="103"/>
        <v>8.3249625673409433E-5</v>
      </c>
      <c r="Y736" s="160" t="str">
        <f t="shared" si="100"/>
        <v/>
      </c>
      <c r="Z736" s="160" t="str">
        <f t="shared" si="101"/>
        <v/>
      </c>
    </row>
    <row r="737" spans="14:26" ht="20.100000000000001" customHeight="1" x14ac:dyDescent="0.25">
      <c r="N737" s="137">
        <v>134</v>
      </c>
      <c r="O737" s="129">
        <f t="shared" si="104"/>
        <v>-3.464</v>
      </c>
      <c r="P737" s="162">
        <f t="shared" si="105"/>
        <v>9.8922719260367592E-4</v>
      </c>
      <c r="Q737" s="162">
        <f t="shared" si="106"/>
        <v>2.6610325533763359E-4</v>
      </c>
      <c r="R737" s="129">
        <f t="shared" si="107"/>
        <v>9.8922719260367592E-4</v>
      </c>
      <c r="S737" s="129" t="str">
        <f t="shared" si="108"/>
        <v/>
      </c>
      <c r="T737" s="129" t="str">
        <f t="shared" si="109"/>
        <v/>
      </c>
      <c r="V737" s="156">
        <f t="shared" si="102"/>
        <v>0.90239999999999809</v>
      </c>
      <c r="W737" s="159">
        <f t="shared" si="99"/>
        <v>0.99625316667956421</v>
      </c>
      <c r="X737" s="160">
        <f t="shared" si="103"/>
        <v>8.4468114948110795E-5</v>
      </c>
      <c r="Y737" s="160" t="str">
        <f t="shared" si="100"/>
        <v/>
      </c>
      <c r="Z737" s="160" t="str">
        <f t="shared" si="101"/>
        <v/>
      </c>
    </row>
    <row r="738" spans="14:26" ht="20.100000000000001" customHeight="1" x14ac:dyDescent="0.25">
      <c r="N738" s="137">
        <v>135</v>
      </c>
      <c r="O738" s="129">
        <f t="shared" si="104"/>
        <v>-3.46</v>
      </c>
      <c r="P738" s="162">
        <f t="shared" si="105"/>
        <v>1.0030213007342376E-3</v>
      </c>
      <c r="Q738" s="162">
        <f t="shared" si="106"/>
        <v>2.7008769396347416E-4</v>
      </c>
      <c r="R738" s="129">
        <f t="shared" si="107"/>
        <v>1.0030213007342376E-3</v>
      </c>
      <c r="S738" s="129" t="str">
        <f t="shared" si="108"/>
        <v/>
      </c>
      <c r="T738" s="129" t="str">
        <f t="shared" si="109"/>
        <v/>
      </c>
      <c r="V738" s="156">
        <f t="shared" si="102"/>
        <v>0.90879999999999805</v>
      </c>
      <c r="W738" s="159">
        <f t="shared" si="99"/>
        <v>0.9961686985646161</v>
      </c>
      <c r="X738" s="160">
        <f t="shared" si="103"/>
        <v>8.5693738141712217E-5</v>
      </c>
      <c r="Y738" s="160" t="str">
        <f t="shared" si="100"/>
        <v/>
      </c>
      <c r="Z738" s="160" t="str">
        <f t="shared" si="101"/>
        <v/>
      </c>
    </row>
    <row r="739" spans="14:26" ht="20.100000000000001" customHeight="1" x14ac:dyDescent="0.25">
      <c r="N739" s="137">
        <v>136</v>
      </c>
      <c r="O739" s="129">
        <f t="shared" si="104"/>
        <v>-3.456</v>
      </c>
      <c r="P739" s="162">
        <f t="shared" si="105"/>
        <v>1.0169914864347645E-3</v>
      </c>
      <c r="Q739" s="162">
        <f t="shared" si="106"/>
        <v>2.7412766051275011E-4</v>
      </c>
      <c r="R739" s="129">
        <f t="shared" si="107"/>
        <v>1.0169914864347645E-3</v>
      </c>
      <c r="S739" s="129" t="str">
        <f t="shared" si="108"/>
        <v/>
      </c>
      <c r="T739" s="129" t="str">
        <f t="shared" si="109"/>
        <v/>
      </c>
      <c r="V739" s="156">
        <f t="shared" si="102"/>
        <v>0.91519999999999802</v>
      </c>
      <c r="W739" s="159">
        <f t="shared" si="99"/>
        <v>0.99608300482647438</v>
      </c>
      <c r="X739" s="160">
        <f t="shared" si="103"/>
        <v>8.6926442298573825E-5</v>
      </c>
      <c r="Y739" s="160" t="str">
        <f t="shared" si="100"/>
        <v/>
      </c>
      <c r="Z739" s="160" t="str">
        <f t="shared" si="101"/>
        <v/>
      </c>
    </row>
    <row r="740" spans="14:26" ht="20.100000000000001" customHeight="1" x14ac:dyDescent="0.25">
      <c r="N740" s="137">
        <v>137</v>
      </c>
      <c r="O740" s="129">
        <f t="shared" si="104"/>
        <v>-3.452</v>
      </c>
      <c r="P740" s="162">
        <f t="shared" si="105"/>
        <v>1.0311397519764927E-3</v>
      </c>
      <c r="Q740" s="162">
        <f t="shared" si="106"/>
        <v>2.7822386329388464E-4</v>
      </c>
      <c r="R740" s="129">
        <f t="shared" si="107"/>
        <v>1.0311397519764927E-3</v>
      </c>
      <c r="S740" s="129" t="str">
        <f t="shared" si="108"/>
        <v/>
      </c>
      <c r="T740" s="129" t="str">
        <f t="shared" si="109"/>
        <v/>
      </c>
      <c r="V740" s="156">
        <f t="shared" si="102"/>
        <v>0.92159999999999798</v>
      </c>
      <c r="W740" s="159">
        <f t="shared" si="99"/>
        <v>0.99599607838417581</v>
      </c>
      <c r="X740" s="160">
        <f t="shared" si="103"/>
        <v>8.8166174340931214E-5</v>
      </c>
      <c r="Y740" s="160" t="str">
        <f t="shared" si="100"/>
        <v/>
      </c>
      <c r="Z740" s="160" t="str">
        <f t="shared" si="101"/>
        <v/>
      </c>
    </row>
    <row r="741" spans="14:26" ht="20.100000000000001" customHeight="1" x14ac:dyDescent="0.25">
      <c r="N741" s="137">
        <v>138</v>
      </c>
      <c r="O741" s="129">
        <f t="shared" si="104"/>
        <v>-3.448</v>
      </c>
      <c r="P741" s="162">
        <f t="shared" si="105"/>
        <v>1.0454681188950459E-3</v>
      </c>
      <c r="Q741" s="162">
        <f t="shared" si="106"/>
        <v>2.8237701866286921E-4</v>
      </c>
      <c r="R741" s="129">
        <f t="shared" si="107"/>
        <v>1.0454681188950459E-3</v>
      </c>
      <c r="S741" s="129" t="str">
        <f t="shared" si="108"/>
        <v/>
      </c>
      <c r="T741" s="129" t="str">
        <f t="shared" si="109"/>
        <v/>
      </c>
      <c r="V741" s="156">
        <f t="shared" si="102"/>
        <v>0.92799999999999794</v>
      </c>
      <c r="W741" s="159">
        <f t="shared" si="99"/>
        <v>0.99590791220983488</v>
      </c>
      <c r="X741" s="160">
        <f t="shared" si="103"/>
        <v>8.9412881076222916E-5</v>
      </c>
      <c r="Y741" s="160" t="str">
        <f t="shared" si="100"/>
        <v/>
      </c>
      <c r="Z741" s="160" t="str">
        <f t="shared" si="101"/>
        <v/>
      </c>
    </row>
    <row r="742" spans="14:26" ht="20.100000000000001" customHeight="1" x14ac:dyDescent="0.25">
      <c r="N742" s="137">
        <v>139</v>
      </c>
      <c r="O742" s="129">
        <f t="shared" si="104"/>
        <v>-3.444</v>
      </c>
      <c r="P742" s="162">
        <f t="shared" si="105"/>
        <v>1.0599786281281522E-3</v>
      </c>
      <c r="Q742" s="162">
        <f t="shared" si="106"/>
        <v>2.8658785110059629E-4</v>
      </c>
      <c r="R742" s="129">
        <f t="shared" si="107"/>
        <v>1.0599786281281522E-3</v>
      </c>
      <c r="S742" s="129" t="str">
        <f t="shared" si="108"/>
        <v/>
      </c>
      <c r="T742" s="129" t="str">
        <f t="shared" si="109"/>
        <v/>
      </c>
      <c r="V742" s="156">
        <f t="shared" si="102"/>
        <v>0.9343999999999979</v>
      </c>
      <c r="W742" s="159">
        <f t="shared" si="99"/>
        <v>0.99581849932875866</v>
      </c>
      <c r="X742" s="160">
        <f t="shared" si="103"/>
        <v>9.0666509203751744E-5</v>
      </c>
      <c r="Y742" s="160" t="str">
        <f t="shared" si="100"/>
        <v/>
      </c>
      <c r="Z742" s="160" t="str">
        <f t="shared" si="101"/>
        <v/>
      </c>
    </row>
    <row r="743" spans="14:26" ht="20.100000000000001" customHeight="1" x14ac:dyDescent="0.25">
      <c r="N743" s="137">
        <v>140</v>
      </c>
      <c r="O743" s="129">
        <f t="shared" si="104"/>
        <v>-3.44</v>
      </c>
      <c r="P743" s="162">
        <f t="shared" si="105"/>
        <v>1.0746733401537356E-3</v>
      </c>
      <c r="Q743" s="162">
        <f t="shared" si="106"/>
        <v>2.908570932907428E-4</v>
      </c>
      <c r="R743" s="129">
        <f t="shared" si="107"/>
        <v>1.0746733401537356E-3</v>
      </c>
      <c r="S743" s="129" t="str">
        <f t="shared" si="108"/>
        <v/>
      </c>
      <c r="T743" s="129" t="str">
        <f t="shared" si="109"/>
        <v/>
      </c>
      <c r="V743" s="156">
        <f t="shared" si="102"/>
        <v>0.94079999999999786</v>
      </c>
      <c r="W743" s="159">
        <f t="shared" si="99"/>
        <v>0.9957278328195549</v>
      </c>
      <c r="X743" s="160">
        <f t="shared" si="103"/>
        <v>9.1927005319236699E-5</v>
      </c>
      <c r="Y743" s="160" t="str">
        <f t="shared" si="100"/>
        <v/>
      </c>
      <c r="Z743" s="160" t="str">
        <f t="shared" si="101"/>
        <v/>
      </c>
    </row>
    <row r="744" spans="14:26" ht="20.100000000000001" customHeight="1" x14ac:dyDescent="0.25">
      <c r="N744" s="137">
        <v>141</v>
      </c>
      <c r="O744" s="129">
        <f t="shared" si="104"/>
        <v>-3.4359999999999999</v>
      </c>
      <c r="P744" s="162">
        <f t="shared" si="105"/>
        <v>1.089554335128328E-3</v>
      </c>
      <c r="Q744" s="162">
        <f t="shared" si="106"/>
        <v>2.9518548619821033E-4</v>
      </c>
      <c r="R744" s="129">
        <f t="shared" si="107"/>
        <v>1.089554335128328E-3</v>
      </c>
      <c r="S744" s="129" t="str">
        <f t="shared" si="108"/>
        <v/>
      </c>
      <c r="T744" s="129" t="str">
        <f t="shared" si="109"/>
        <v/>
      </c>
      <c r="V744" s="156">
        <f t="shared" si="102"/>
        <v>0.94719999999999782</v>
      </c>
      <c r="W744" s="159">
        <f t="shared" si="99"/>
        <v>0.99563590581423567</v>
      </c>
      <c r="X744" s="160">
        <f t="shared" si="103"/>
        <v>9.3194315922362492E-5</v>
      </c>
      <c r="Y744" s="160" t="str">
        <f t="shared" si="100"/>
        <v/>
      </c>
      <c r="Z744" s="160" t="str">
        <f t="shared" si="101"/>
        <v/>
      </c>
    </row>
    <row r="745" spans="14:26" ht="20.100000000000001" customHeight="1" x14ac:dyDescent="0.25">
      <c r="N745" s="137">
        <v>142</v>
      </c>
      <c r="O745" s="129">
        <f t="shared" si="104"/>
        <v>-3.4319999999999999</v>
      </c>
      <c r="P745" s="162">
        <f t="shared" si="105"/>
        <v>1.1046237130258381E-3</v>
      </c>
      <c r="Q745" s="162">
        <f t="shared" si="106"/>
        <v>2.9957377914811324E-4</v>
      </c>
      <c r="R745" s="129">
        <f t="shared" si="107"/>
        <v>1.1046237130258381E-3</v>
      </c>
      <c r="S745" s="129" t="str">
        <f t="shared" si="108"/>
        <v/>
      </c>
      <c r="T745" s="129" t="str">
        <f t="shared" si="109"/>
        <v/>
      </c>
      <c r="V745" s="156">
        <f t="shared" si="102"/>
        <v>0.95359999999999778</v>
      </c>
      <c r="W745" s="159">
        <f t="shared" si="99"/>
        <v>0.9955427114983133</v>
      </c>
      <c r="X745" s="160">
        <f t="shared" si="103"/>
        <v>9.446838742244168E-5</v>
      </c>
      <c r="Y745" s="160" t="str">
        <f t="shared" si="100"/>
        <v/>
      </c>
      <c r="Z745" s="160" t="str">
        <f t="shared" si="101"/>
        <v/>
      </c>
    </row>
    <row r="746" spans="14:26" ht="20.100000000000001" customHeight="1" x14ac:dyDescent="0.25">
      <c r="N746" s="137">
        <v>143</v>
      </c>
      <c r="O746" s="129">
        <f t="shared" si="104"/>
        <v>-3.4279999999999999</v>
      </c>
      <c r="P746" s="162">
        <f t="shared" si="105"/>
        <v>1.1198835937766252E-3</v>
      </c>
      <c r="Q746" s="162">
        <f t="shared" si="106"/>
        <v>3.0402272990532849E-4</v>
      </c>
      <c r="R746" s="129">
        <f t="shared" si="107"/>
        <v>1.1198835937766252E-3</v>
      </c>
      <c r="S746" s="129" t="str">
        <f t="shared" si="108"/>
        <v/>
      </c>
      <c r="T746" s="129" t="str">
        <f t="shared" si="109"/>
        <v/>
      </c>
      <c r="V746" s="156">
        <f t="shared" si="102"/>
        <v>0.95999999999999774</v>
      </c>
      <c r="W746" s="159">
        <f t="shared" si="99"/>
        <v>0.99544824311089086</v>
      </c>
      <c r="X746" s="160">
        <f t="shared" si="103"/>
        <v>9.574916614296658E-5</v>
      </c>
      <c r="Y746" s="160" t="str">
        <f t="shared" si="100"/>
        <v/>
      </c>
      <c r="Z746" s="160" t="str">
        <f t="shared" si="101"/>
        <v/>
      </c>
    </row>
    <row r="747" spans="14:26" ht="20.100000000000001" customHeight="1" x14ac:dyDescent="0.25">
      <c r="N747" s="137">
        <v>144</v>
      </c>
      <c r="O747" s="129">
        <f t="shared" si="104"/>
        <v>-3.4239999999999999</v>
      </c>
      <c r="P747" s="162">
        <f t="shared" si="105"/>
        <v>1.1353361174069121E-3</v>
      </c>
      <c r="Q747" s="162">
        <f t="shared" si="106"/>
        <v>3.0853310475459941E-4</v>
      </c>
      <c r="R747" s="129">
        <f t="shared" si="107"/>
        <v>1.1353361174069121E-3</v>
      </c>
      <c r="S747" s="129" t="str">
        <f t="shared" si="108"/>
        <v/>
      </c>
      <c r="T747" s="129" t="str">
        <f t="shared" si="109"/>
        <v/>
      </c>
      <c r="V747" s="156">
        <f t="shared" si="102"/>
        <v>0.96639999999999771</v>
      </c>
      <c r="W747" s="159">
        <f t="shared" si="99"/>
        <v>0.9953524939447479</v>
      </c>
      <c r="X747" s="160">
        <f t="shared" si="103"/>
        <v>9.703659832938083E-5</v>
      </c>
      <c r="Y747" s="160" t="str">
        <f t="shared" si="100"/>
        <v/>
      </c>
      <c r="Z747" s="160" t="str">
        <f t="shared" si="101"/>
        <v/>
      </c>
    </row>
    <row r="748" spans="14:26" ht="20.100000000000001" customHeight="1" x14ac:dyDescent="0.25">
      <c r="N748" s="137">
        <v>145</v>
      </c>
      <c r="O748" s="129">
        <f t="shared" si="104"/>
        <v>-3.42</v>
      </c>
      <c r="P748" s="162">
        <f t="shared" si="105"/>
        <v>1.1509834441784845E-3</v>
      </c>
      <c r="Q748" s="162">
        <f t="shared" si="106"/>
        <v>3.1310567858119958E-4</v>
      </c>
      <c r="R748" s="129">
        <f t="shared" si="107"/>
        <v>1.1509834441784845E-3</v>
      </c>
      <c r="S748" s="129" t="str">
        <f t="shared" si="108"/>
        <v/>
      </c>
      <c r="T748" s="129" t="str">
        <f t="shared" si="109"/>
        <v/>
      </c>
      <c r="V748" s="156">
        <f t="shared" si="102"/>
        <v>0.97279999999999767</v>
      </c>
      <c r="W748" s="159">
        <f t="shared" si="99"/>
        <v>0.99525545734641852</v>
      </c>
      <c r="X748" s="160">
        <f t="shared" si="103"/>
        <v>9.8330630152521081E-5</v>
      </c>
      <c r="Y748" s="160" t="str">
        <f t="shared" si="100"/>
        <v/>
      </c>
      <c r="Z748" s="160" t="str">
        <f t="shared" si="101"/>
        <v/>
      </c>
    </row>
    <row r="749" spans="14:26" ht="20.100000000000001" customHeight="1" x14ac:dyDescent="0.25">
      <c r="N749" s="137">
        <v>146</v>
      </c>
      <c r="O749" s="129">
        <f t="shared" si="104"/>
        <v>-3.4159999999999999</v>
      </c>
      <c r="P749" s="162">
        <f t="shared" si="105"/>
        <v>1.1668277547287062E-3</v>
      </c>
      <c r="Q749" s="162">
        <f t="shared" si="106"/>
        <v>3.1774123495215383E-4</v>
      </c>
      <c r="R749" s="129">
        <f t="shared" si="107"/>
        <v>1.1668277547287062E-3</v>
      </c>
      <c r="S749" s="129" t="str">
        <f t="shared" si="108"/>
        <v/>
      </c>
      <c r="T749" s="129" t="str">
        <f t="shared" si="109"/>
        <v/>
      </c>
      <c r="V749" s="156">
        <f t="shared" si="102"/>
        <v>0.97919999999999763</v>
      </c>
      <c r="W749" s="159">
        <f t="shared" si="99"/>
        <v>0.99515712671626599</v>
      </c>
      <c r="X749" s="160">
        <f t="shared" si="103"/>
        <v>9.9631207716055492E-5</v>
      </c>
      <c r="Y749" s="160" t="str">
        <f t="shared" si="100"/>
        <v/>
      </c>
      <c r="Z749" s="160" t="str">
        <f t="shared" si="101"/>
        <v/>
      </c>
    </row>
    <row r="750" spans="14:26" ht="20.100000000000001" customHeight="1" x14ac:dyDescent="0.25">
      <c r="N750" s="137">
        <v>147</v>
      </c>
      <c r="O750" s="129">
        <f t="shared" si="104"/>
        <v>-3.4119999999999999</v>
      </c>
      <c r="P750" s="162">
        <f t="shared" si="105"/>
        <v>1.1828712502108178E-3</v>
      </c>
      <c r="Q750" s="162">
        <f t="shared" si="106"/>
        <v>3.2244056619802088E-4</v>
      </c>
      <c r="R750" s="129">
        <f t="shared" si="107"/>
        <v>1.1828712502108178E-3</v>
      </c>
      <c r="S750" s="129" t="str">
        <f t="shared" si="108"/>
        <v/>
      </c>
      <c r="T750" s="129" t="str">
        <f t="shared" si="109"/>
        <v/>
      </c>
      <c r="V750" s="156">
        <f t="shared" si="102"/>
        <v>0.98559999999999759</v>
      </c>
      <c r="W750" s="159">
        <f t="shared" si="99"/>
        <v>0.99505749550854994</v>
      </c>
      <c r="X750" s="160">
        <f t="shared" si="103"/>
        <v>1.0093827706025849E-4</v>
      </c>
      <c r="Y750" s="160" t="str">
        <f t="shared" si="100"/>
        <v/>
      </c>
      <c r="Z750" s="160" t="str">
        <f t="shared" si="101"/>
        <v/>
      </c>
    </row>
    <row r="751" spans="14:26" ht="20.100000000000001" customHeight="1" x14ac:dyDescent="0.25">
      <c r="N751" s="137">
        <v>148</v>
      </c>
      <c r="O751" s="129">
        <f t="shared" si="104"/>
        <v>-3.4079999999999999</v>
      </c>
      <c r="P751" s="162">
        <f t="shared" si="105"/>
        <v>1.1991161524345093E-3</v>
      </c>
      <c r="Q751" s="162">
        <f t="shared" si="106"/>
        <v>3.2720447349523835E-4</v>
      </c>
      <c r="R751" s="129">
        <f t="shared" si="107"/>
        <v>1.1991161524345093E-3</v>
      </c>
      <c r="S751" s="129" t="str">
        <f t="shared" si="108"/>
        <v/>
      </c>
      <c r="T751" s="129" t="str">
        <f t="shared" si="109"/>
        <v/>
      </c>
      <c r="V751" s="156">
        <f t="shared" si="102"/>
        <v>0.99199999999999755</v>
      </c>
      <c r="W751" s="159">
        <f t="shared" si="99"/>
        <v>0.99495655723148968</v>
      </c>
      <c r="X751" s="160">
        <f t="shared" si="103"/>
        <v>1.0225178416833902E-4</v>
      </c>
      <c r="Y751" s="160" t="str">
        <f t="shared" si="100"/>
        <v/>
      </c>
      <c r="Z751" s="160" t="str">
        <f t="shared" si="101"/>
        <v/>
      </c>
    </row>
    <row r="752" spans="14:26" ht="20.100000000000001" customHeight="1" x14ac:dyDescent="0.25">
      <c r="N752" s="137">
        <v>149</v>
      </c>
      <c r="O752" s="129">
        <f t="shared" si="104"/>
        <v>-3.4039999999999999</v>
      </c>
      <c r="P752" s="162">
        <f t="shared" si="105"/>
        <v>1.2155647040067755E-3</v>
      </c>
      <c r="Q752" s="162">
        <f t="shared" si="106"/>
        <v>3.3203376694903073E-4</v>
      </c>
      <c r="R752" s="129">
        <f t="shared" si="107"/>
        <v>1.2155647040067755E-3</v>
      </c>
      <c r="S752" s="129" t="str">
        <f t="shared" si="108"/>
        <v/>
      </c>
      <c r="T752" s="129" t="str">
        <f t="shared" si="109"/>
        <v/>
      </c>
      <c r="V752" s="156">
        <f t="shared" si="102"/>
        <v>0.99839999999999751</v>
      </c>
      <c r="W752" s="159">
        <f t="shared" si="99"/>
        <v>0.99485430544732134</v>
      </c>
      <c r="X752" s="160">
        <f t="shared" si="103"/>
        <v>1.0357167497154762E-4</v>
      </c>
      <c r="Y752" s="160" t="str">
        <f t="shared" si="100"/>
        <v/>
      </c>
      <c r="Z752" s="160" t="str">
        <f t="shared" si="101"/>
        <v/>
      </c>
    </row>
    <row r="753" spans="14:26" ht="20.100000000000001" customHeight="1" x14ac:dyDescent="0.25">
      <c r="N753" s="137">
        <v>150</v>
      </c>
      <c r="O753" s="129">
        <f t="shared" si="104"/>
        <v>-3.4</v>
      </c>
      <c r="P753" s="162">
        <f t="shared" si="105"/>
        <v>1.2322191684730199E-3</v>
      </c>
      <c r="Q753" s="162">
        <f t="shared" si="106"/>
        <v>3.369292656768808E-4</v>
      </c>
      <c r="R753" s="129">
        <f t="shared" si="107"/>
        <v>1.2322191684730199E-3</v>
      </c>
      <c r="S753" s="129" t="str">
        <f t="shared" si="108"/>
        <v/>
      </c>
      <c r="T753" s="129" t="str">
        <f t="shared" si="109"/>
        <v/>
      </c>
      <c r="V753" s="156">
        <f t="shared" si="102"/>
        <v>1.0047999999999975</v>
      </c>
      <c r="W753" s="159">
        <f t="shared" si="99"/>
        <v>0.99475073377234979</v>
      </c>
      <c r="X753" s="160">
        <f t="shared" si="103"/>
        <v>1.048978953532842E-4</v>
      </c>
      <c r="Y753" s="160" t="str">
        <f t="shared" si="100"/>
        <v/>
      </c>
      <c r="Z753" s="160" t="str">
        <f t="shared" si="101"/>
        <v/>
      </c>
    </row>
    <row r="754" spans="14:26" ht="20.100000000000001" customHeight="1" x14ac:dyDescent="0.25">
      <c r="N754" s="137">
        <v>151</v>
      </c>
      <c r="O754" s="129">
        <f t="shared" si="104"/>
        <v>-3.3959999999999999</v>
      </c>
      <c r="P754" s="162">
        <f t="shared" si="105"/>
        <v>1.2490818304584136E-3</v>
      </c>
      <c r="Q754" s="162">
        <f t="shared" si="106"/>
        <v>3.4189179789256407E-4</v>
      </c>
      <c r="R754" s="129">
        <f t="shared" si="107"/>
        <v>1.2490818304584136E-3</v>
      </c>
      <c r="S754" s="129" t="str">
        <f t="shared" si="108"/>
        <v/>
      </c>
      <c r="T754" s="129" t="str">
        <f t="shared" si="109"/>
        <v/>
      </c>
      <c r="V754" s="156">
        <f t="shared" si="102"/>
        <v>1.0111999999999974</v>
      </c>
      <c r="W754" s="159">
        <f t="shared" si="99"/>
        <v>0.99464583587699651</v>
      </c>
      <c r="X754" s="160">
        <f t="shared" si="103"/>
        <v>1.0623039115575938E-4</v>
      </c>
      <c r="Y754" s="160" t="str">
        <f t="shared" si="100"/>
        <v/>
      </c>
      <c r="Z754" s="160" t="str">
        <f t="shared" si="101"/>
        <v/>
      </c>
    </row>
    <row r="755" spans="14:26" ht="20.100000000000001" customHeight="1" x14ac:dyDescent="0.25">
      <c r="N755" s="137">
        <v>152</v>
      </c>
      <c r="O755" s="129">
        <f t="shared" si="104"/>
        <v>-3.3919999999999999</v>
      </c>
      <c r="P755" s="162">
        <f t="shared" si="105"/>
        <v>1.2661549958094972E-3</v>
      </c>
      <c r="Q755" s="162">
        <f t="shared" si="106"/>
        <v>3.4692220099075317E-4</v>
      </c>
      <c r="R755" s="129">
        <f t="shared" si="107"/>
        <v>1.2661549958094972E-3</v>
      </c>
      <c r="S755" s="129" t="str">
        <f t="shared" si="108"/>
        <v/>
      </c>
      <c r="T755" s="129" t="str">
        <f t="shared" si="109"/>
        <v/>
      </c>
      <c r="V755" s="156">
        <f t="shared" si="102"/>
        <v>1.0175999999999974</v>
      </c>
      <c r="W755" s="159">
        <f t="shared" si="99"/>
        <v>0.99453960548584075</v>
      </c>
      <c r="X755" s="160">
        <f t="shared" si="103"/>
        <v>1.0756910818343624E-4</v>
      </c>
      <c r="Y755" s="160" t="str">
        <f t="shared" si="100"/>
        <v/>
      </c>
      <c r="Z755" s="160" t="str">
        <f t="shared" si="101"/>
        <v/>
      </c>
    </row>
    <row r="756" spans="14:26" ht="20.100000000000001" customHeight="1" x14ac:dyDescent="0.25">
      <c r="N756" s="137">
        <v>153</v>
      </c>
      <c r="O756" s="129">
        <f t="shared" si="104"/>
        <v>-3.3879999999999999</v>
      </c>
      <c r="P756" s="162">
        <f t="shared" si="105"/>
        <v>1.2834409917360089E-3</v>
      </c>
      <c r="Q756" s="162">
        <f t="shared" si="106"/>
        <v>3.5202132163218437E-4</v>
      </c>
      <c r="R756" s="129">
        <f t="shared" si="107"/>
        <v>1.2834409917360089E-3</v>
      </c>
      <c r="S756" s="129" t="str">
        <f t="shared" si="108"/>
        <v/>
      </c>
      <c r="T756" s="129" t="str">
        <f t="shared" si="109"/>
        <v/>
      </c>
      <c r="V756" s="156">
        <f t="shared" si="102"/>
        <v>1.0239999999999974</v>
      </c>
      <c r="W756" s="159">
        <f t="shared" si="99"/>
        <v>0.99443203637765731</v>
      </c>
      <c r="X756" s="160">
        <f t="shared" si="103"/>
        <v>1.0891399220847031E-4</v>
      </c>
      <c r="Y756" s="160" t="str">
        <f t="shared" si="100"/>
        <v/>
      </c>
      <c r="Z756" s="160" t="str">
        <f t="shared" si="101"/>
        <v/>
      </c>
    </row>
    <row r="757" spans="14:26" ht="20.100000000000001" customHeight="1" x14ac:dyDescent="0.25">
      <c r="N757" s="137">
        <v>154</v>
      </c>
      <c r="O757" s="129">
        <f t="shared" si="104"/>
        <v>-3.3839999999999999</v>
      </c>
      <c r="P757" s="162">
        <f t="shared" si="105"/>
        <v>1.3009421669529307E-3</v>
      </c>
      <c r="Q757" s="162">
        <f t="shared" si="106"/>
        <v>3.5719001582939906E-4</v>
      </c>
      <c r="R757" s="129">
        <f t="shared" si="107"/>
        <v>1.3009421669529307E-3</v>
      </c>
      <c r="S757" s="129" t="str">
        <f t="shared" si="108"/>
        <v/>
      </c>
      <c r="T757" s="129" t="str">
        <f t="shared" si="109"/>
        <v/>
      </c>
      <c r="V757" s="156">
        <f t="shared" si="102"/>
        <v>1.0303999999999973</v>
      </c>
      <c r="W757" s="159">
        <f t="shared" si="99"/>
        <v>0.99432312238544884</v>
      </c>
      <c r="X757" s="160">
        <f t="shared" si="103"/>
        <v>1.1026498897603876E-4</v>
      </c>
      <c r="Y757" s="160" t="str">
        <f t="shared" si="100"/>
        <v/>
      </c>
      <c r="Z757" s="160" t="str">
        <f t="shared" si="101"/>
        <v/>
      </c>
    </row>
    <row r="758" spans="14:26" ht="20.100000000000001" customHeight="1" x14ac:dyDescent="0.25">
      <c r="N758" s="137">
        <v>155</v>
      </c>
      <c r="O758" s="129">
        <f t="shared" si="104"/>
        <v>-3.38</v>
      </c>
      <c r="P758" s="162">
        <f t="shared" si="105"/>
        <v>1.3186608918227423E-3</v>
      </c>
      <c r="Q758" s="162">
        <f t="shared" si="106"/>
        <v>3.6242914903304382E-4</v>
      </c>
      <c r="R758" s="129">
        <f t="shared" si="107"/>
        <v>1.3186608918227423E-3</v>
      </c>
      <c r="S758" s="129" t="str">
        <f t="shared" si="108"/>
        <v/>
      </c>
      <c r="T758" s="129" t="str">
        <f t="shared" si="109"/>
        <v/>
      </c>
      <c r="V758" s="156">
        <f t="shared" si="102"/>
        <v>1.0367999999999973</v>
      </c>
      <c r="W758" s="159">
        <f t="shared" si="99"/>
        <v>0.9942128573964728</v>
      </c>
      <c r="X758" s="160">
        <f t="shared" si="103"/>
        <v>1.1162204420778199E-4</v>
      </c>
      <c r="Y758" s="160" t="str">
        <f t="shared" si="100"/>
        <v/>
      </c>
      <c r="Z758" s="160" t="str">
        <f t="shared" si="101"/>
        <v/>
      </c>
    </row>
    <row r="759" spans="14:26" ht="20.100000000000001" customHeight="1" x14ac:dyDescent="0.25">
      <c r="N759" s="137">
        <v>156</v>
      </c>
      <c r="O759" s="129">
        <f t="shared" si="104"/>
        <v>-3.3759999999999999</v>
      </c>
      <c r="P759" s="162">
        <f t="shared" si="105"/>
        <v>1.3365995584978788E-3</v>
      </c>
      <c r="Q759" s="162">
        <f t="shared" si="106"/>
        <v>3.6773959621874718E-4</v>
      </c>
      <c r="R759" s="129">
        <f t="shared" si="107"/>
        <v>1.3365995584978788E-3</v>
      </c>
      <c r="S759" s="129" t="str">
        <f t="shared" si="108"/>
        <v/>
      </c>
      <c r="T759" s="129" t="str">
        <f t="shared" si="109"/>
        <v/>
      </c>
      <c r="V759" s="156">
        <f t="shared" si="102"/>
        <v>1.0431999999999972</v>
      </c>
      <c r="W759" s="159">
        <f t="shared" si="99"/>
        <v>0.99410123535226502</v>
      </c>
      <c r="X759" s="160">
        <f t="shared" si="103"/>
        <v>1.1298510360691072E-4</v>
      </c>
      <c r="Y759" s="160" t="str">
        <f t="shared" si="100"/>
        <v/>
      </c>
      <c r="Z759" s="160" t="str">
        <f t="shared" si="101"/>
        <v/>
      </c>
    </row>
    <row r="760" spans="14:26" ht="20.100000000000001" customHeight="1" x14ac:dyDescent="0.25">
      <c r="N760" s="137">
        <v>157</v>
      </c>
      <c r="O760" s="129">
        <f t="shared" si="104"/>
        <v>-3.3719999999999999</v>
      </c>
      <c r="P760" s="162">
        <f t="shared" si="105"/>
        <v>1.3547605810633695E-3</v>
      </c>
      <c r="Q760" s="162">
        <f t="shared" si="106"/>
        <v>3.7312224197456629E-4</v>
      </c>
      <c r="R760" s="129">
        <f t="shared" si="107"/>
        <v>1.3547605810633695E-3</v>
      </c>
      <c r="S760" s="129" t="str">
        <f t="shared" si="108"/>
        <v/>
      </c>
      <c r="T760" s="129" t="str">
        <f t="shared" si="109"/>
        <v/>
      </c>
      <c r="V760" s="156">
        <f t="shared" si="102"/>
        <v>1.0495999999999972</v>
      </c>
      <c r="W760" s="159">
        <f t="shared" si="99"/>
        <v>0.99398825024865811</v>
      </c>
      <c r="X760" s="160">
        <f t="shared" si="103"/>
        <v>1.1435411286331298E-4</v>
      </c>
      <c r="Y760" s="160" t="str">
        <f t="shared" si="100"/>
        <v/>
      </c>
      <c r="Z760" s="160" t="str">
        <f t="shared" si="101"/>
        <v/>
      </c>
    </row>
    <row r="761" spans="14:26" ht="20.100000000000001" customHeight="1" x14ac:dyDescent="0.25">
      <c r="N761" s="137">
        <v>158</v>
      </c>
      <c r="O761" s="129">
        <f t="shared" si="104"/>
        <v>-3.3679999999999999</v>
      </c>
      <c r="P761" s="162">
        <f t="shared" si="105"/>
        <v>1.3731463956796505E-3</v>
      </c>
      <c r="Q761" s="162">
        <f t="shared" si="106"/>
        <v>3.7857798058900047E-4</v>
      </c>
      <c r="R761" s="129">
        <f t="shared" si="107"/>
        <v>1.3731463956796505E-3</v>
      </c>
      <c r="S761" s="129" t="str">
        <f t="shared" si="108"/>
        <v/>
      </c>
      <c r="T761" s="129" t="str">
        <f t="shared" si="109"/>
        <v/>
      </c>
      <c r="V761" s="156">
        <f t="shared" si="102"/>
        <v>1.0559999999999972</v>
      </c>
      <c r="W761" s="159">
        <f t="shared" si="99"/>
        <v>0.9938738961357948</v>
      </c>
      <c r="X761" s="160">
        <f t="shared" si="103"/>
        <v>1.1572901765710686E-4</v>
      </c>
      <c r="Y761" s="160" t="str">
        <f t="shared" si="100"/>
        <v/>
      </c>
      <c r="Z761" s="160" t="str">
        <f t="shared" si="101"/>
        <v/>
      </c>
    </row>
    <row r="762" spans="14:26" ht="20.100000000000001" customHeight="1" x14ac:dyDescent="0.25">
      <c r="N762" s="137">
        <v>159</v>
      </c>
      <c r="O762" s="129">
        <f t="shared" si="104"/>
        <v>-3.3639999999999999</v>
      </c>
      <c r="P762" s="162">
        <f t="shared" si="105"/>
        <v>1.3917594607255424E-3</v>
      </c>
      <c r="Q762" s="162">
        <f t="shared" si="106"/>
        <v>3.8410771613958217E-4</v>
      </c>
      <c r="R762" s="129">
        <f t="shared" si="107"/>
        <v>1.3917594607255424E-3</v>
      </c>
      <c r="S762" s="129" t="str">
        <f t="shared" si="108"/>
        <v/>
      </c>
      <c r="T762" s="129" t="str">
        <f t="shared" si="109"/>
        <v/>
      </c>
      <c r="V762" s="156">
        <f t="shared" si="102"/>
        <v>1.0623999999999971</v>
      </c>
      <c r="W762" s="159">
        <f t="shared" si="99"/>
        <v>0.99375816711813769</v>
      </c>
      <c r="X762" s="160">
        <f t="shared" si="103"/>
        <v>1.1710976366341441E-4</v>
      </c>
      <c r="Y762" s="160" t="str">
        <f t="shared" si="100"/>
        <v/>
      </c>
      <c r="Z762" s="160" t="str">
        <f t="shared" si="101"/>
        <v/>
      </c>
    </row>
    <row r="763" spans="14:26" ht="20.100000000000001" customHeight="1" x14ac:dyDescent="0.25">
      <c r="N763" s="137">
        <v>160</v>
      </c>
      <c r="O763" s="129">
        <f t="shared" si="104"/>
        <v>-3.36</v>
      </c>
      <c r="P763" s="162">
        <f t="shared" si="105"/>
        <v>1.4106022569413848E-3</v>
      </c>
      <c r="Q763" s="162">
        <f t="shared" si="106"/>
        <v>3.8971236258203158E-4</v>
      </c>
      <c r="R763" s="129">
        <f t="shared" si="107"/>
        <v>1.4106022569413848E-3</v>
      </c>
      <c r="S763" s="129" t="str">
        <f t="shared" si="108"/>
        <v/>
      </c>
      <c r="T763" s="129" t="str">
        <f t="shared" si="109"/>
        <v/>
      </c>
      <c r="V763" s="156">
        <f t="shared" si="102"/>
        <v>1.0687999999999971</v>
      </c>
      <c r="W763" s="159">
        <f t="shared" si="99"/>
        <v>0.99364105735447428</v>
      </c>
      <c r="X763" s="160">
        <f t="shared" si="103"/>
        <v>1.1849629655624749E-4</v>
      </c>
      <c r="Y763" s="160" t="str">
        <f t="shared" si="100"/>
        <v/>
      </c>
      <c r="Z763" s="160" t="str">
        <f t="shared" si="101"/>
        <v/>
      </c>
    </row>
    <row r="764" spans="14:26" ht="20.100000000000001" customHeight="1" x14ac:dyDescent="0.25">
      <c r="N764" s="137">
        <v>161</v>
      </c>
      <c r="O764" s="129">
        <f t="shared" si="104"/>
        <v>-3.3559999999999999</v>
      </c>
      <c r="P764" s="162">
        <f t="shared" si="105"/>
        <v>1.4296772875723026E-3</v>
      </c>
      <c r="Q764" s="162">
        <f t="shared" si="106"/>
        <v>3.9539284383999397E-4</v>
      </c>
      <c r="R764" s="129">
        <f t="shared" si="107"/>
        <v>1.4296772875723026E-3</v>
      </c>
      <c r="S764" s="129" t="str">
        <f t="shared" si="108"/>
        <v/>
      </c>
      <c r="T764" s="129" t="str">
        <f t="shared" si="109"/>
        <v/>
      </c>
      <c r="V764" s="156">
        <f t="shared" si="102"/>
        <v>1.075199999999997</v>
      </c>
      <c r="W764" s="159">
        <f t="shared" si="99"/>
        <v>0.99352256105791803</v>
      </c>
      <c r="X764" s="160">
        <f t="shared" si="103"/>
        <v>1.1988856201317066E-4</v>
      </c>
      <c r="Y764" s="160" t="str">
        <f t="shared" si="100"/>
        <v/>
      </c>
      <c r="Z764" s="160" t="str">
        <f t="shared" si="101"/>
        <v/>
      </c>
    </row>
    <row r="765" spans="14:26" ht="20.100000000000001" customHeight="1" x14ac:dyDescent="0.25">
      <c r="N765" s="137">
        <v>162</v>
      </c>
      <c r="O765" s="129">
        <f t="shared" si="104"/>
        <v>-3.3519999999999999</v>
      </c>
      <c r="P765" s="162">
        <f t="shared" si="105"/>
        <v>1.4489870785116081E-3</v>
      </c>
      <c r="Q765" s="162">
        <f t="shared" si="106"/>
        <v>4.0115009389534107E-4</v>
      </c>
      <c r="R765" s="129">
        <f t="shared" si="107"/>
        <v>1.4489870785116081E-3</v>
      </c>
      <c r="S765" s="129" t="str">
        <f t="shared" si="108"/>
        <v/>
      </c>
      <c r="T765" s="129" t="str">
        <f t="shared" si="109"/>
        <v/>
      </c>
      <c r="V765" s="156">
        <f t="shared" si="102"/>
        <v>1.081599999999997</v>
      </c>
      <c r="W765" s="159">
        <f t="shared" si="99"/>
        <v>0.99340267249590486</v>
      </c>
      <c r="X765" s="160">
        <f t="shared" si="103"/>
        <v>1.2128650571896493E-4</v>
      </c>
      <c r="Y765" s="160" t="str">
        <f t="shared" si="100"/>
        <v/>
      </c>
      <c r="Z765" s="160" t="str">
        <f t="shared" si="101"/>
        <v/>
      </c>
    </row>
    <row r="766" spans="14:26" ht="20.100000000000001" customHeight="1" x14ac:dyDescent="0.25">
      <c r="N766" s="137">
        <v>163</v>
      </c>
      <c r="O766" s="129">
        <f t="shared" si="104"/>
        <v>-3.3479999999999999</v>
      </c>
      <c r="P766" s="162">
        <f t="shared" si="105"/>
        <v>1.4685341784443158E-3</v>
      </c>
      <c r="Q766" s="162">
        <f t="shared" si="106"/>
        <v>4.0698505687905789E-4</v>
      </c>
      <c r="R766" s="129">
        <f t="shared" si="107"/>
        <v>1.4685341784443158E-3</v>
      </c>
      <c r="S766" s="129" t="str">
        <f t="shared" si="108"/>
        <v/>
      </c>
      <c r="T766" s="129" t="str">
        <f t="shared" si="109"/>
        <v/>
      </c>
      <c r="V766" s="156">
        <f t="shared" si="102"/>
        <v>1.087999999999997</v>
      </c>
      <c r="W766" s="159">
        <f t="shared" si="99"/>
        <v>0.99328138599018589</v>
      </c>
      <c r="X766" s="160">
        <f t="shared" si="103"/>
        <v>1.2269007337017968E-4</v>
      </c>
      <c r="Y766" s="160" t="str">
        <f t="shared" si="100"/>
        <v/>
      </c>
      <c r="Z766" s="160" t="str">
        <f t="shared" si="101"/>
        <v/>
      </c>
    </row>
    <row r="767" spans="14:26" ht="20.100000000000001" customHeight="1" x14ac:dyDescent="0.25">
      <c r="N767" s="137">
        <v>164</v>
      </c>
      <c r="O767" s="129">
        <f t="shared" si="104"/>
        <v>-3.3439999999999999</v>
      </c>
      <c r="P767" s="162">
        <f t="shared" si="105"/>
        <v>1.4883211589907608E-3</v>
      </c>
      <c r="Q767" s="162">
        <f t="shared" si="106"/>
        <v>4.1289868716268849E-4</v>
      </c>
      <c r="R767" s="129">
        <f t="shared" si="107"/>
        <v>1.4883211589907608E-3</v>
      </c>
      <c r="S767" s="129" t="str">
        <f t="shared" si="108"/>
        <v/>
      </c>
      <c r="T767" s="129" t="str">
        <f t="shared" si="109"/>
        <v/>
      </c>
      <c r="V767" s="156">
        <f t="shared" si="102"/>
        <v>1.0943999999999969</v>
      </c>
      <c r="W767" s="159">
        <f t="shared" si="99"/>
        <v>0.99315869591681571</v>
      </c>
      <c r="X767" s="160">
        <f t="shared" si="103"/>
        <v>1.240992106784633E-4</v>
      </c>
      <c r="Y767" s="160" t="str">
        <f t="shared" si="100"/>
        <v/>
      </c>
      <c r="Z767" s="160" t="str">
        <f t="shared" si="101"/>
        <v/>
      </c>
    </row>
    <row r="768" spans="14:26" ht="20.100000000000001" customHeight="1" x14ac:dyDescent="0.25">
      <c r="N768" s="137">
        <v>165</v>
      </c>
      <c r="O768" s="129">
        <f t="shared" si="104"/>
        <v>-3.34</v>
      </c>
      <c r="P768" s="162">
        <f t="shared" si="105"/>
        <v>1.5083506148503073E-3</v>
      </c>
      <c r="Q768" s="162">
        <f t="shared" si="106"/>
        <v>4.1889194945036979E-4</v>
      </c>
      <c r="R768" s="129">
        <f t="shared" si="107"/>
        <v>1.5083506148503073E-3</v>
      </c>
      <c r="S768" s="129" t="str">
        <f t="shared" si="108"/>
        <v/>
      </c>
      <c r="T768" s="129" t="str">
        <f t="shared" si="109"/>
        <v/>
      </c>
      <c r="V768" s="156">
        <f t="shared" si="102"/>
        <v>1.1007999999999969</v>
      </c>
      <c r="W768" s="159">
        <f t="shared" si="99"/>
        <v>0.99303459670613725</v>
      </c>
      <c r="X768" s="160">
        <f t="shared" si="103"/>
        <v>1.2551386337456005E-4</v>
      </c>
      <c r="Y768" s="160" t="str">
        <f t="shared" si="100"/>
        <v/>
      </c>
      <c r="Z768" s="160" t="str">
        <f t="shared" si="101"/>
        <v/>
      </c>
    </row>
    <row r="769" spans="14:26" ht="20.100000000000001" customHeight="1" x14ac:dyDescent="0.25">
      <c r="N769" s="137">
        <v>166</v>
      </c>
      <c r="O769" s="129">
        <f t="shared" si="104"/>
        <v>-3.3359999999999999</v>
      </c>
      <c r="P769" s="162">
        <f t="shared" si="105"/>
        <v>1.528625163945144E-3</v>
      </c>
      <c r="Q769" s="162">
        <f t="shared" si="106"/>
        <v>4.2496581887143336E-4</v>
      </c>
      <c r="R769" s="129">
        <f t="shared" si="107"/>
        <v>1.528625163945144E-3</v>
      </c>
      <c r="S769" s="129" t="str">
        <f t="shared" si="108"/>
        <v/>
      </c>
      <c r="T769" s="129" t="str">
        <f t="shared" si="109"/>
        <v/>
      </c>
      <c r="V769" s="156">
        <f t="shared" si="102"/>
        <v>1.1071999999999969</v>
      </c>
      <c r="W769" s="159">
        <f t="shared" si="99"/>
        <v>0.99290908284276269</v>
      </c>
      <c r="X769" s="160">
        <f t="shared" si="103"/>
        <v>1.2693397721252886E-4</v>
      </c>
      <c r="Y769" s="160" t="str">
        <f t="shared" si="100"/>
        <v/>
      </c>
      <c r="Z769" s="160" t="str">
        <f t="shared" si="101"/>
        <v/>
      </c>
    </row>
    <row r="770" spans="14:26" ht="20.100000000000001" customHeight="1" x14ac:dyDescent="0.25">
      <c r="N770" s="137">
        <v>167</v>
      </c>
      <c r="O770" s="129">
        <f t="shared" si="104"/>
        <v>-3.3319999999999999</v>
      </c>
      <c r="P770" s="162">
        <f t="shared" si="105"/>
        <v>1.5491474475641319E-3</v>
      </c>
      <c r="Q770" s="162">
        <f t="shared" si="106"/>
        <v>4.3112128107358451E-4</v>
      </c>
      <c r="R770" s="129">
        <f t="shared" si="107"/>
        <v>1.5491474475641319E-3</v>
      </c>
      <c r="S770" s="129" t="str">
        <f t="shared" si="108"/>
        <v/>
      </c>
      <c r="T770" s="129" t="str">
        <f t="shared" si="109"/>
        <v/>
      </c>
      <c r="V770" s="156">
        <f t="shared" si="102"/>
        <v>1.1135999999999968</v>
      </c>
      <c r="W770" s="159">
        <f t="shared" si="99"/>
        <v>0.99278214886555016</v>
      </c>
      <c r="X770" s="160">
        <f t="shared" si="103"/>
        <v>1.2835949797362911E-4</v>
      </c>
      <c r="Y770" s="160" t="str">
        <f t="shared" si="100"/>
        <v/>
      </c>
      <c r="Z770" s="160" t="str">
        <f t="shared" si="101"/>
        <v/>
      </c>
    </row>
    <row r="771" spans="14:26" ht="20.100000000000001" customHeight="1" x14ac:dyDescent="0.25">
      <c r="N771" s="137">
        <v>168</v>
      </c>
      <c r="O771" s="129">
        <f t="shared" si="104"/>
        <v>-3.3279999999999998</v>
      </c>
      <c r="P771" s="162">
        <f t="shared" si="105"/>
        <v>1.5699201305067205E-3</v>
      </c>
      <c r="Q771" s="162">
        <f t="shared" si="106"/>
        <v>4.3735933231665928E-4</v>
      </c>
      <c r="R771" s="129">
        <f t="shared" si="107"/>
        <v>1.5699201305067205E-3</v>
      </c>
      <c r="S771" s="129" t="str">
        <f t="shared" si="108"/>
        <v/>
      </c>
      <c r="T771" s="129" t="str">
        <f t="shared" si="109"/>
        <v/>
      </c>
      <c r="V771" s="156">
        <f t="shared" si="102"/>
        <v>1.1199999999999968</v>
      </c>
      <c r="W771" s="159">
        <f t="shared" si="99"/>
        <v>0.99265378936757653</v>
      </c>
      <c r="X771" s="160">
        <f t="shared" si="103"/>
        <v>1.2979037146865213E-4</v>
      </c>
      <c r="Y771" s="160" t="str">
        <f t="shared" si="100"/>
        <v/>
      </c>
      <c r="Z771" s="160" t="str">
        <f t="shared" si="101"/>
        <v/>
      </c>
    </row>
    <row r="772" spans="14:26" ht="20.100000000000001" customHeight="1" x14ac:dyDescent="0.25">
      <c r="N772" s="137">
        <v>169</v>
      </c>
      <c r="O772" s="129">
        <f t="shared" si="104"/>
        <v>-3.3239999999999998</v>
      </c>
      <c r="P772" s="162">
        <f t="shared" si="105"/>
        <v>1.5909459012268885E-3</v>
      </c>
      <c r="Q772" s="162">
        <f t="shared" si="106"/>
        <v>4.4368097956695111E-4</v>
      </c>
      <c r="R772" s="129">
        <f t="shared" si="107"/>
        <v>1.5909459012268885E-3</v>
      </c>
      <c r="S772" s="129" t="str">
        <f t="shared" si="108"/>
        <v/>
      </c>
      <c r="T772" s="129" t="str">
        <f t="shared" si="109"/>
        <v/>
      </c>
      <c r="V772" s="156">
        <f t="shared" si="102"/>
        <v>1.1263999999999967</v>
      </c>
      <c r="W772" s="159">
        <f t="shared" si="99"/>
        <v>0.99252399899610788</v>
      </c>
      <c r="X772" s="160">
        <f t="shared" si="103"/>
        <v>1.3122654354325025E-4</v>
      </c>
      <c r="Y772" s="160" t="str">
        <f t="shared" si="100"/>
        <v/>
      </c>
      <c r="Z772" s="160" t="str">
        <f t="shared" si="101"/>
        <v/>
      </c>
    </row>
    <row r="773" spans="14:26" ht="20.100000000000001" customHeight="1" x14ac:dyDescent="0.25">
      <c r="N773" s="137">
        <v>170</v>
      </c>
      <c r="O773" s="129">
        <f t="shared" si="104"/>
        <v>-3.32</v>
      </c>
      <c r="P773" s="162">
        <f t="shared" si="105"/>
        <v>1.6122274719771244E-3</v>
      </c>
      <c r="Q773" s="162">
        <f t="shared" si="106"/>
        <v>4.5008724059211757E-4</v>
      </c>
      <c r="R773" s="129">
        <f t="shared" si="107"/>
        <v>1.6122274719771244E-3</v>
      </c>
      <c r="S773" s="129" t="str">
        <f t="shared" si="108"/>
        <v/>
      </c>
      <c r="T773" s="129" t="str">
        <f t="shared" si="109"/>
        <v/>
      </c>
      <c r="V773" s="156">
        <f t="shared" si="102"/>
        <v>1.1327999999999967</v>
      </c>
      <c r="W773" s="159">
        <f t="shared" si="99"/>
        <v>0.99239277245256463</v>
      </c>
      <c r="X773" s="160">
        <f t="shared" si="103"/>
        <v>1.3266796008049031E-4</v>
      </c>
      <c r="Y773" s="160" t="str">
        <f t="shared" si="100"/>
        <v/>
      </c>
      <c r="Z773" s="160" t="str">
        <f t="shared" si="101"/>
        <v/>
      </c>
    </row>
    <row r="774" spans="14:26" ht="20.100000000000001" customHeight="1" x14ac:dyDescent="0.25">
      <c r="N774" s="137">
        <v>171</v>
      </c>
      <c r="O774" s="129">
        <f t="shared" si="104"/>
        <v>-3.3159999999999998</v>
      </c>
      <c r="P774" s="162">
        <f t="shared" si="105"/>
        <v>1.6337675789524107E-3</v>
      </c>
      <c r="Q774" s="162">
        <f t="shared" si="106"/>
        <v>4.5657914405666388E-4</v>
      </c>
      <c r="R774" s="129">
        <f t="shared" si="107"/>
        <v>1.6337675789524107E-3</v>
      </c>
      <c r="S774" s="129" t="str">
        <f t="shared" si="108"/>
        <v/>
      </c>
      <c r="T774" s="129" t="str">
        <f t="shared" si="109"/>
        <v/>
      </c>
      <c r="V774" s="156">
        <f t="shared" si="102"/>
        <v>1.1391999999999967</v>
      </c>
      <c r="W774" s="159">
        <f t="shared" si="99"/>
        <v>0.99226010449248414</v>
      </c>
      <c r="X774" s="160">
        <f t="shared" si="103"/>
        <v>1.3411456700418434E-4</v>
      </c>
      <c r="Y774" s="160" t="str">
        <f t="shared" si="100"/>
        <v/>
      </c>
      <c r="Z774" s="160" t="str">
        <f t="shared" si="101"/>
        <v/>
      </c>
    </row>
    <row r="775" spans="14:26" ht="20.100000000000001" customHeight="1" x14ac:dyDescent="0.25">
      <c r="N775" s="137">
        <v>172</v>
      </c>
      <c r="O775" s="129">
        <f t="shared" si="104"/>
        <v>-3.3119999999999998</v>
      </c>
      <c r="P775" s="162">
        <f t="shared" si="105"/>
        <v>1.6555689824342061E-3</v>
      </c>
      <c r="Q775" s="162">
        <f t="shared" si="106"/>
        <v>4.6315772961800144E-4</v>
      </c>
      <c r="R775" s="129">
        <f t="shared" si="107"/>
        <v>1.6555689824342061E-3</v>
      </c>
      <c r="S775" s="129" t="str">
        <f t="shared" si="108"/>
        <v/>
      </c>
      <c r="T775" s="129" t="str">
        <f t="shared" si="109"/>
        <v/>
      </c>
      <c r="V775" s="156">
        <f t="shared" si="102"/>
        <v>1.1455999999999966</v>
      </c>
      <c r="W775" s="159">
        <f t="shared" si="99"/>
        <v>0.99212598992547996</v>
      </c>
      <c r="X775" s="160">
        <f t="shared" si="103"/>
        <v>1.3556631028344146E-4</v>
      </c>
      <c r="Y775" s="160" t="str">
        <f t="shared" si="100"/>
        <v/>
      </c>
      <c r="Z775" s="160" t="str">
        <f t="shared" si="101"/>
        <v/>
      </c>
    </row>
    <row r="776" spans="14:26" ht="20.100000000000001" customHeight="1" x14ac:dyDescent="0.25">
      <c r="N776" s="137">
        <v>173</v>
      </c>
      <c r="O776" s="129">
        <f t="shared" si="104"/>
        <v>-3.3079999999999998</v>
      </c>
      <c r="P776" s="162">
        <f t="shared" si="105"/>
        <v>1.6776344669344294E-3</v>
      </c>
      <c r="Q776" s="162">
        <f t="shared" si="106"/>
        <v>4.6982404802307904E-4</v>
      </c>
      <c r="R776" s="129">
        <f t="shared" si="107"/>
        <v>1.6776344669344294E-3</v>
      </c>
      <c r="S776" s="129" t="str">
        <f t="shared" si="108"/>
        <v/>
      </c>
      <c r="T776" s="129" t="str">
        <f t="shared" si="109"/>
        <v/>
      </c>
      <c r="V776" s="156">
        <f t="shared" si="102"/>
        <v>1.1519999999999966</v>
      </c>
      <c r="W776" s="159">
        <f t="shared" si="99"/>
        <v>0.99199042361519651</v>
      </c>
      <c r="X776" s="160">
        <f t="shared" si="103"/>
        <v>1.3702313593444426E-4</v>
      </c>
      <c r="Y776" s="160" t="str">
        <f t="shared" si="100"/>
        <v/>
      </c>
      <c r="Z776" s="160" t="str">
        <f t="shared" si="101"/>
        <v/>
      </c>
    </row>
    <row r="777" spans="14:26" ht="20.100000000000001" customHeight="1" x14ac:dyDescent="0.25">
      <c r="N777" s="137">
        <v>174</v>
      </c>
      <c r="O777" s="129">
        <f t="shared" si="104"/>
        <v>-3.3039999999999998</v>
      </c>
      <c r="P777" s="162">
        <f t="shared" si="105"/>
        <v>1.6999668413393869E-3</v>
      </c>
      <c r="Q777" s="162">
        <f t="shared" si="106"/>
        <v>4.7657916120559377E-4</v>
      </c>
      <c r="R777" s="129">
        <f t="shared" si="107"/>
        <v>1.6999668413393869E-3</v>
      </c>
      <c r="S777" s="129" t="str">
        <f t="shared" si="108"/>
        <v/>
      </c>
      <c r="T777" s="129" t="str">
        <f t="shared" si="109"/>
        <v/>
      </c>
      <c r="V777" s="156">
        <f t="shared" si="102"/>
        <v>1.1583999999999965</v>
      </c>
      <c r="W777" s="159">
        <f t="shared" si="99"/>
        <v>0.99185340047926207</v>
      </c>
      <c r="X777" s="160">
        <f t="shared" si="103"/>
        <v>1.3848499002477865E-4</v>
      </c>
      <c r="Y777" s="160" t="str">
        <f t="shared" si="100"/>
        <v/>
      </c>
      <c r="Z777" s="160" t="str">
        <f t="shared" si="101"/>
        <v/>
      </c>
    </row>
    <row r="778" spans="14:26" ht="20.100000000000001" customHeight="1" x14ac:dyDescent="0.25">
      <c r="N778" s="137">
        <v>175</v>
      </c>
      <c r="O778" s="129">
        <f t="shared" si="104"/>
        <v>-3.3</v>
      </c>
      <c r="P778" s="162">
        <f t="shared" si="105"/>
        <v>1.7225689390536812E-3</v>
      </c>
      <c r="Q778" s="162">
        <f t="shared" si="106"/>
        <v>4.8342414238377744E-4</v>
      </c>
      <c r="R778" s="129">
        <f t="shared" si="107"/>
        <v>1.7225689390536812E-3</v>
      </c>
      <c r="S778" s="129" t="str">
        <f t="shared" si="108"/>
        <v/>
      </c>
      <c r="T778" s="129" t="str">
        <f t="shared" si="109"/>
        <v/>
      </c>
      <c r="V778" s="156">
        <f t="shared" si="102"/>
        <v>1.1647999999999965</v>
      </c>
      <c r="W778" s="159">
        <f t="shared" si="99"/>
        <v>0.99171491548923729</v>
      </c>
      <c r="X778" s="160">
        <f t="shared" si="103"/>
        <v>1.3995181867654249E-4</v>
      </c>
      <c r="Y778" s="160" t="str">
        <f t="shared" si="100"/>
        <v/>
      </c>
      <c r="Z778" s="160" t="str">
        <f t="shared" si="101"/>
        <v/>
      </c>
    </row>
    <row r="779" spans="14:26" ht="20.100000000000001" customHeight="1" x14ac:dyDescent="0.25">
      <c r="N779" s="137">
        <v>176</v>
      </c>
      <c r="O779" s="129">
        <f t="shared" si="104"/>
        <v>-3.2960000000000003</v>
      </c>
      <c r="P779" s="162">
        <f t="shared" si="105"/>
        <v>1.7454436181440487E-3</v>
      </c>
      <c r="Q779" s="162">
        <f t="shared" si="106"/>
        <v>4.9036007615875477E-4</v>
      </c>
      <c r="R779" s="129">
        <f t="shared" si="107"/>
        <v>1.7454436181440487E-3</v>
      </c>
      <c r="S779" s="129" t="str">
        <f t="shared" si="108"/>
        <v/>
      </c>
      <c r="T779" s="129" t="str">
        <f t="shared" si="109"/>
        <v/>
      </c>
      <c r="V779" s="156">
        <f t="shared" si="102"/>
        <v>1.1711999999999965</v>
      </c>
      <c r="W779" s="159">
        <f t="shared" si="99"/>
        <v>0.99157496367056075</v>
      </c>
      <c r="X779" s="160">
        <f t="shared" si="103"/>
        <v>1.4142356806945422E-4</v>
      </c>
      <c r="Y779" s="160" t="str">
        <f t="shared" si="100"/>
        <v/>
      </c>
      <c r="Z779" s="160" t="str">
        <f t="shared" si="101"/>
        <v/>
      </c>
    </row>
    <row r="780" spans="14:26" ht="20.100000000000001" customHeight="1" x14ac:dyDescent="0.25">
      <c r="N780" s="137">
        <v>177</v>
      </c>
      <c r="O780" s="129">
        <f t="shared" si="104"/>
        <v>-3.2919999999999998</v>
      </c>
      <c r="P780" s="162">
        <f t="shared" si="105"/>
        <v>1.7685937614831393E-3</v>
      </c>
      <c r="Q780" s="162">
        <f t="shared" si="106"/>
        <v>4.9738805861348535E-4</v>
      </c>
      <c r="R780" s="129">
        <f t="shared" si="107"/>
        <v>1.7685937614831393E-3</v>
      </c>
      <c r="S780" s="129" t="str">
        <f t="shared" si="108"/>
        <v/>
      </c>
      <c r="T780" s="129" t="str">
        <f t="shared" si="109"/>
        <v/>
      </c>
      <c r="V780" s="156">
        <f t="shared" si="102"/>
        <v>1.1775999999999964</v>
      </c>
      <c r="W780" s="159">
        <f t="shared" si="99"/>
        <v>0.9914335401024913</v>
      </c>
      <c r="X780" s="160">
        <f t="shared" si="103"/>
        <v>1.4290018444340635E-4</v>
      </c>
      <c r="Y780" s="160" t="str">
        <f t="shared" si="100"/>
        <v/>
      </c>
      <c r="Z780" s="160" t="str">
        <f t="shared" si="101"/>
        <v/>
      </c>
    </row>
    <row r="781" spans="14:26" ht="20.100000000000001" customHeight="1" x14ac:dyDescent="0.25">
      <c r="N781" s="137">
        <v>178</v>
      </c>
      <c r="O781" s="129">
        <f t="shared" si="104"/>
        <v>-3.2880000000000003</v>
      </c>
      <c r="P781" s="162">
        <f t="shared" si="105"/>
        <v>1.7920222768931717E-3</v>
      </c>
      <c r="Q781" s="162">
        <f t="shared" si="106"/>
        <v>5.0450919741226545E-4</v>
      </c>
      <c r="R781" s="129">
        <f t="shared" si="107"/>
        <v>1.7920222768931717E-3</v>
      </c>
      <c r="S781" s="129" t="str">
        <f t="shared" si="108"/>
        <v/>
      </c>
      <c r="T781" s="129" t="str">
        <f t="shared" si="109"/>
        <v/>
      </c>
      <c r="V781" s="156">
        <f t="shared" si="102"/>
        <v>1.1839999999999964</v>
      </c>
      <c r="W781" s="159">
        <f t="shared" si="99"/>
        <v>0.99129063991804789</v>
      </c>
      <c r="X781" s="160">
        <f t="shared" si="103"/>
        <v>1.4438161410246231E-4</v>
      </c>
      <c r="Y781" s="160" t="str">
        <f t="shared" si="100"/>
        <v/>
      </c>
      <c r="Z781" s="160" t="str">
        <f t="shared" si="101"/>
        <v/>
      </c>
    </row>
    <row r="782" spans="14:26" ht="20.100000000000001" customHeight="1" x14ac:dyDescent="0.25">
      <c r="N782" s="137">
        <v>179</v>
      </c>
      <c r="O782" s="129">
        <f t="shared" si="104"/>
        <v>-3.2839999999999998</v>
      </c>
      <c r="P782" s="162">
        <f t="shared" si="105"/>
        <v>1.8157320972895475E-3</v>
      </c>
      <c r="Q782" s="162">
        <f t="shared" si="106"/>
        <v>5.1172461190082501E-4</v>
      </c>
      <c r="R782" s="129">
        <f t="shared" si="107"/>
        <v>1.8157320972895475E-3</v>
      </c>
      <c r="S782" s="129" t="str">
        <f t="shared" si="108"/>
        <v/>
      </c>
      <c r="T782" s="129" t="str">
        <f t="shared" si="109"/>
        <v/>
      </c>
      <c r="V782" s="156">
        <f t="shared" si="102"/>
        <v>1.1903999999999963</v>
      </c>
      <c r="W782" s="159">
        <f t="shared" si="99"/>
        <v>0.99114625830394543</v>
      </c>
      <c r="X782" s="160">
        <f t="shared" si="103"/>
        <v>1.4586780341729888E-4</v>
      </c>
      <c r="Y782" s="160" t="str">
        <f t="shared" si="100"/>
        <v/>
      </c>
      <c r="Z782" s="160" t="str">
        <f t="shared" si="101"/>
        <v/>
      </c>
    </row>
    <row r="783" spans="14:26" ht="20.100000000000001" customHeight="1" x14ac:dyDescent="0.25">
      <c r="N783" s="137">
        <v>180</v>
      </c>
      <c r="O783" s="129">
        <f t="shared" si="104"/>
        <v>-3.2800000000000002</v>
      </c>
      <c r="P783" s="162">
        <f t="shared" si="105"/>
        <v>1.8397261808242775E-3</v>
      </c>
      <c r="Q783" s="162">
        <f t="shared" si="106"/>
        <v>5.190354332069723E-4</v>
      </c>
      <c r="R783" s="129">
        <f t="shared" si="107"/>
        <v>1.8397261808242775E-3</v>
      </c>
      <c r="S783" s="129" t="str">
        <f t="shared" si="108"/>
        <v/>
      </c>
      <c r="T783" s="129" t="str">
        <f t="shared" si="109"/>
        <v/>
      </c>
      <c r="V783" s="156">
        <f t="shared" si="102"/>
        <v>1.1967999999999963</v>
      </c>
      <c r="W783" s="159">
        <f t="shared" si="99"/>
        <v>0.99100039050052813</v>
      </c>
      <c r="X783" s="160">
        <f t="shared" si="103"/>
        <v>1.4735869882775976E-4</v>
      </c>
      <c r="Y783" s="160" t="str">
        <f t="shared" si="100"/>
        <v/>
      </c>
      <c r="Z783" s="160" t="str">
        <f t="shared" si="101"/>
        <v/>
      </c>
    </row>
    <row r="784" spans="14:26" ht="20.100000000000001" customHeight="1" x14ac:dyDescent="0.25">
      <c r="N784" s="137">
        <v>181</v>
      </c>
      <c r="O784" s="129">
        <f t="shared" si="104"/>
        <v>-3.2759999999999998</v>
      </c>
      <c r="P784" s="162">
        <f t="shared" si="105"/>
        <v>1.8640075110293508E-3</v>
      </c>
      <c r="Q784" s="162">
        <f t="shared" si="106"/>
        <v>5.2644280434184466E-4</v>
      </c>
      <c r="R784" s="129">
        <f t="shared" si="107"/>
        <v>1.8640075110293508E-3</v>
      </c>
      <c r="S784" s="129" t="str">
        <f t="shared" si="108"/>
        <v/>
      </c>
      <c r="T784" s="129" t="str">
        <f t="shared" si="109"/>
        <v/>
      </c>
      <c r="V784" s="156">
        <f t="shared" si="102"/>
        <v>1.2031999999999963</v>
      </c>
      <c r="W784" s="159">
        <f t="shared" si="99"/>
        <v>0.99085303180170037</v>
      </c>
      <c r="X784" s="160">
        <f t="shared" si="103"/>
        <v>1.4885424684707438E-4</v>
      </c>
      <c r="Y784" s="160" t="str">
        <f t="shared" si="100"/>
        <v/>
      </c>
      <c r="Z784" s="160" t="str">
        <f t="shared" si="101"/>
        <v/>
      </c>
    </row>
    <row r="785" spans="14:26" ht="20.100000000000001" customHeight="1" x14ac:dyDescent="0.25">
      <c r="N785" s="137">
        <v>182</v>
      </c>
      <c r="O785" s="129">
        <f t="shared" si="104"/>
        <v>-3.2720000000000002</v>
      </c>
      <c r="P785" s="162">
        <f t="shared" si="105"/>
        <v>1.8885790969598703E-3</v>
      </c>
      <c r="Q785" s="162">
        <f t="shared" si="106"/>
        <v>5.3394788030169959E-4</v>
      </c>
      <c r="R785" s="129">
        <f t="shared" si="107"/>
        <v>1.8885790969598703E-3</v>
      </c>
      <c r="S785" s="129" t="str">
        <f t="shared" si="108"/>
        <v/>
      </c>
      <c r="T785" s="129" t="str">
        <f t="shared" si="109"/>
        <v/>
      </c>
      <c r="V785" s="156">
        <f t="shared" si="102"/>
        <v>1.2095999999999962</v>
      </c>
      <c r="W785" s="159">
        <f t="shared" si="99"/>
        <v>0.99070417755485329</v>
      </c>
      <c r="X785" s="160">
        <f t="shared" si="103"/>
        <v>1.5035439406285711E-4</v>
      </c>
      <c r="Y785" s="160" t="str">
        <f t="shared" si="100"/>
        <v/>
      </c>
      <c r="Z785" s="160" t="str">
        <f t="shared" si="101"/>
        <v/>
      </c>
    </row>
    <row r="786" spans="14:26" ht="20.100000000000001" customHeight="1" x14ac:dyDescent="0.25">
      <c r="N786" s="137">
        <v>183</v>
      </c>
      <c r="O786" s="129">
        <f t="shared" si="104"/>
        <v>-3.2679999999999998</v>
      </c>
      <c r="P786" s="162">
        <f t="shared" si="105"/>
        <v>1.9134439733371103E-3</v>
      </c>
      <c r="Q786" s="162">
        <f t="shared" si="106"/>
        <v>5.415518281703058E-4</v>
      </c>
      <c r="R786" s="129">
        <f t="shared" si="107"/>
        <v>1.9134439733371103E-3</v>
      </c>
      <c r="S786" s="129" t="str">
        <f t="shared" si="108"/>
        <v/>
      </c>
      <c r="T786" s="129" t="str">
        <f t="shared" si="109"/>
        <v/>
      </c>
      <c r="V786" s="156">
        <f t="shared" si="102"/>
        <v>1.2159999999999962</v>
      </c>
      <c r="W786" s="159">
        <f t="shared" si="99"/>
        <v>0.99055382316079044</v>
      </c>
      <c r="X786" s="160">
        <f t="shared" si="103"/>
        <v>1.5185908714188123E-4</v>
      </c>
      <c r="Y786" s="160" t="str">
        <f t="shared" si="100"/>
        <v/>
      </c>
      <c r="Z786" s="160" t="str">
        <f t="shared" si="101"/>
        <v/>
      </c>
    </row>
    <row r="787" spans="14:26" ht="20.100000000000001" customHeight="1" x14ac:dyDescent="0.25">
      <c r="N787" s="137">
        <v>184</v>
      </c>
      <c r="O787" s="129">
        <f t="shared" si="104"/>
        <v>-3.2640000000000002</v>
      </c>
      <c r="P787" s="162">
        <f t="shared" si="105"/>
        <v>1.9386052006913146E-3</v>
      </c>
      <c r="Q787" s="162">
        <f t="shared" si="106"/>
        <v>5.4925582722187966E-4</v>
      </c>
      <c r="R787" s="129">
        <f t="shared" si="107"/>
        <v>1.9386052006913146E-3</v>
      </c>
      <c r="S787" s="129" t="str">
        <f t="shared" si="108"/>
        <v/>
      </c>
      <c r="T787" s="129" t="str">
        <f t="shared" si="109"/>
        <v/>
      </c>
      <c r="V787" s="156">
        <f t="shared" si="102"/>
        <v>1.2223999999999962</v>
      </c>
      <c r="W787" s="159">
        <f t="shared" si="99"/>
        <v>0.99040196407364856</v>
      </c>
      <c r="X787" s="160">
        <f t="shared" si="103"/>
        <v>1.5336827283063403E-4</v>
      </c>
      <c r="Y787" s="160" t="str">
        <f t="shared" si="100"/>
        <v/>
      </c>
      <c r="Z787" s="160" t="str">
        <f t="shared" si="101"/>
        <v/>
      </c>
    </row>
    <row r="788" spans="14:26" ht="20.100000000000001" customHeight="1" x14ac:dyDescent="0.25">
      <c r="N788" s="137">
        <v>185</v>
      </c>
      <c r="O788" s="129">
        <f t="shared" si="104"/>
        <v>-3.26</v>
      </c>
      <c r="P788" s="162">
        <f t="shared" si="105"/>
        <v>1.9640658655043761E-3</v>
      </c>
      <c r="Q788" s="162">
        <f t="shared" si="106"/>
        <v>5.5706106902462128E-4</v>
      </c>
      <c r="R788" s="129">
        <f t="shared" si="107"/>
        <v>1.9640658655043761E-3</v>
      </c>
      <c r="S788" s="129" t="str">
        <f t="shared" si="108"/>
        <v/>
      </c>
      <c r="T788" s="129" t="str">
        <f t="shared" si="109"/>
        <v/>
      </c>
      <c r="V788" s="156">
        <f t="shared" si="102"/>
        <v>1.2287999999999961</v>
      </c>
      <c r="W788" s="159">
        <f t="shared" ref="W788:W851" si="110">_xlfn.CHISQ.DIST.RT(V788,$U$593)</f>
        <v>0.99024859580081792</v>
      </c>
      <c r="X788" s="160">
        <f t="shared" si="103"/>
        <v>1.5488189796009078E-4</v>
      </c>
      <c r="Y788" s="160" t="str">
        <f t="shared" ref="Y788:Y851" si="111">IF(W788&lt;(1-$U$600),X788,"")</f>
        <v/>
      </c>
      <c r="Z788" s="160" t="str">
        <f t="shared" ref="Z788:Z851" si="112">IF(X788&lt;(1-$U$606),Y788,"")</f>
        <v/>
      </c>
    </row>
    <row r="789" spans="14:26" ht="20.100000000000001" customHeight="1" x14ac:dyDescent="0.25">
      <c r="N789" s="137">
        <v>186</v>
      </c>
      <c r="O789" s="129">
        <f t="shared" si="104"/>
        <v>-3.2560000000000002</v>
      </c>
      <c r="P789" s="162">
        <f t="shared" si="105"/>
        <v>1.9898290803522173E-3</v>
      </c>
      <c r="Q789" s="162">
        <f t="shared" si="106"/>
        <v>5.6496875754479404E-4</v>
      </c>
      <c r="R789" s="129">
        <f t="shared" si="107"/>
        <v>1.9898290803522173E-3</v>
      </c>
      <c r="S789" s="129" t="str">
        <f t="shared" si="108"/>
        <v/>
      </c>
      <c r="T789" s="129" t="str">
        <f t="shared" si="109"/>
        <v/>
      </c>
      <c r="V789" s="156">
        <f t="shared" ref="V789:V852" si="113">V788+$Y$593</f>
        <v>1.2351999999999961</v>
      </c>
      <c r="W789" s="159">
        <f t="shared" si="110"/>
        <v>0.99009371390285783</v>
      </c>
      <c r="X789" s="160">
        <f t="shared" ref="X789:X852" si="114">W789-W790</f>
        <v>1.5639990944715798E-4</v>
      </c>
      <c r="Y789" s="160" t="str">
        <f t="shared" si="111"/>
        <v/>
      </c>
      <c r="Z789" s="160" t="str">
        <f t="shared" si="112"/>
        <v/>
      </c>
    </row>
    <row r="790" spans="14:26" ht="20.100000000000001" customHeight="1" x14ac:dyDescent="0.25">
      <c r="N790" s="137">
        <v>187</v>
      </c>
      <c r="O790" s="129">
        <f t="shared" si="104"/>
        <v>-3.2519999999999998</v>
      </c>
      <c r="P790" s="162">
        <f t="shared" si="105"/>
        <v>2.0158979840470305E-3</v>
      </c>
      <c r="Q790" s="162">
        <f t="shared" si="106"/>
        <v>5.7298010925139608E-4</v>
      </c>
      <c r="R790" s="129">
        <f t="shared" si="107"/>
        <v>2.0158979840470305E-3</v>
      </c>
      <c r="S790" s="129" t="str">
        <f t="shared" si="108"/>
        <v/>
      </c>
      <c r="T790" s="129" t="str">
        <f t="shared" si="109"/>
        <v/>
      </c>
      <c r="V790" s="156">
        <f t="shared" si="113"/>
        <v>1.241599999999996</v>
      </c>
      <c r="W790" s="159">
        <f t="shared" si="110"/>
        <v>0.98993731399341067</v>
      </c>
      <c r="X790" s="160">
        <f t="shared" si="114"/>
        <v>1.5792225429678286E-4</v>
      </c>
      <c r="Y790" s="160" t="str">
        <f t="shared" si="111"/>
        <v/>
      </c>
      <c r="Z790" s="160" t="str">
        <f t="shared" si="112"/>
        <v/>
      </c>
    </row>
    <row r="791" spans="14:26" ht="20.100000000000001" customHeight="1" x14ac:dyDescent="0.25">
      <c r="N791" s="137">
        <v>188</v>
      </c>
      <c r="O791" s="129">
        <f t="shared" si="104"/>
        <v>-3.2480000000000002</v>
      </c>
      <c r="P791" s="162">
        <f t="shared" si="105"/>
        <v>2.0422757417791907E-3</v>
      </c>
      <c r="Q791" s="162">
        <f t="shared" si="106"/>
        <v>5.8109635322137556E-4</v>
      </c>
      <c r="R791" s="129">
        <f t="shared" si="107"/>
        <v>2.0422757417791907E-3</v>
      </c>
      <c r="S791" s="129" t="str">
        <f t="shared" si="108"/>
        <v/>
      </c>
      <c r="T791" s="129" t="str">
        <f t="shared" si="109"/>
        <v/>
      </c>
      <c r="V791" s="156">
        <f t="shared" si="113"/>
        <v>1.247999999999996</v>
      </c>
      <c r="W791" s="159">
        <f t="shared" si="110"/>
        <v>0.98977939173911389</v>
      </c>
      <c r="X791" s="160">
        <f t="shared" si="114"/>
        <v>1.5944887960628318E-4</v>
      </c>
      <c r="Y791" s="160" t="str">
        <f t="shared" si="111"/>
        <v/>
      </c>
      <c r="Z791" s="160" t="str">
        <f t="shared" si="112"/>
        <v/>
      </c>
    </row>
    <row r="792" spans="14:26" ht="20.100000000000001" customHeight="1" x14ac:dyDescent="0.25">
      <c r="N792" s="137">
        <v>189</v>
      </c>
      <c r="O792" s="129">
        <f t="shared" si="104"/>
        <v>-3.2439999999999998</v>
      </c>
      <c r="P792" s="162">
        <f t="shared" si="105"/>
        <v>2.0689655452589767E-3</v>
      </c>
      <c r="Q792" s="162">
        <f t="shared" si="106"/>
        <v>5.8931873124544118E-4</v>
      </c>
      <c r="R792" s="129">
        <f t="shared" si="107"/>
        <v>2.0689655452589767E-3</v>
      </c>
      <c r="S792" s="129" t="str">
        <f t="shared" si="108"/>
        <v/>
      </c>
      <c r="T792" s="129" t="str">
        <f t="shared" si="109"/>
        <v/>
      </c>
      <c r="V792" s="156">
        <f t="shared" si="113"/>
        <v>1.254399999999996</v>
      </c>
      <c r="W792" s="159">
        <f t="shared" si="110"/>
        <v>0.98961994285950761</v>
      </c>
      <c r="X792" s="160">
        <f t="shared" si="114"/>
        <v>1.6097973256590237E-4</v>
      </c>
      <c r="Y792" s="160" t="str">
        <f t="shared" si="111"/>
        <v/>
      </c>
      <c r="Z792" s="160" t="str">
        <f t="shared" si="112"/>
        <v/>
      </c>
    </row>
    <row r="793" spans="14:26" ht="20.100000000000001" customHeight="1" x14ac:dyDescent="0.25">
      <c r="N793" s="137">
        <v>190</v>
      </c>
      <c r="O793" s="129">
        <f t="shared" si="104"/>
        <v>-3.24</v>
      </c>
      <c r="P793" s="162">
        <f t="shared" si="105"/>
        <v>2.0959706128579419E-3</v>
      </c>
      <c r="Q793" s="162">
        <f t="shared" si="106"/>
        <v>5.9764849793441559E-4</v>
      </c>
      <c r="R793" s="129">
        <f t="shared" si="107"/>
        <v>2.0959706128579419E-3</v>
      </c>
      <c r="S793" s="129" t="str">
        <f t="shared" si="108"/>
        <v/>
      </c>
      <c r="T793" s="129" t="str">
        <f t="shared" si="109"/>
        <v/>
      </c>
      <c r="U793" s="140"/>
      <c r="V793" s="156">
        <f t="shared" si="113"/>
        <v>1.2607999999999959</v>
      </c>
      <c r="W793" s="159">
        <f t="shared" si="110"/>
        <v>0.9894589631269417</v>
      </c>
      <c r="X793" s="160">
        <f t="shared" si="114"/>
        <v>1.6251476046247326E-4</v>
      </c>
      <c r="Y793" s="160" t="str">
        <f t="shared" si="111"/>
        <v/>
      </c>
      <c r="Z793" s="160" t="str">
        <f t="shared" si="112"/>
        <v/>
      </c>
    </row>
    <row r="794" spans="14:26" ht="20.100000000000001" customHeight="1" x14ac:dyDescent="0.25">
      <c r="N794" s="137">
        <v>191</v>
      </c>
      <c r="O794" s="129">
        <f t="shared" si="104"/>
        <v>-3.2359999999999998</v>
      </c>
      <c r="P794" s="162">
        <f t="shared" si="105"/>
        <v>2.1232941897500681E-3</v>
      </c>
      <c r="Q794" s="162">
        <f t="shared" si="106"/>
        <v>6.0608692082616525E-4</v>
      </c>
      <c r="R794" s="129">
        <f t="shared" si="107"/>
        <v>2.1232941897500681E-3</v>
      </c>
      <c r="S794" s="129" t="str">
        <f t="shared" si="108"/>
        <v/>
      </c>
      <c r="T794" s="129" t="str">
        <f t="shared" si="109"/>
        <v/>
      </c>
      <c r="V794" s="156">
        <f t="shared" si="113"/>
        <v>1.2671999999999959</v>
      </c>
      <c r="W794" s="159">
        <f t="shared" si="110"/>
        <v>0.98929644836647923</v>
      </c>
      <c r="X794" s="160">
        <f t="shared" si="114"/>
        <v>1.6405391068108344E-4</v>
      </c>
      <c r="Y794" s="160" t="str">
        <f t="shared" si="111"/>
        <v/>
      </c>
      <c r="Z794" s="160" t="str">
        <f t="shared" si="112"/>
        <v/>
      </c>
    </row>
    <row r="795" spans="14:26" ht="20.100000000000001" customHeight="1" x14ac:dyDescent="0.25">
      <c r="N795" s="137">
        <v>192</v>
      </c>
      <c r="O795" s="129">
        <f t="shared" ref="O795:O858" si="115">O$597+(N795*O$600)</f>
        <v>-3.2320000000000002</v>
      </c>
      <c r="P795" s="162">
        <f t="shared" ref="P795:P858" si="116">_xlfn.NORM.DIST(O795,O$594,O$595,0)</f>
        <v>2.1509395480525033E-3</v>
      </c>
      <c r="Q795" s="162">
        <f t="shared" ref="Q795:Q858" si="117">_xlfn.NORM.DIST(O795,O$594,O$595,1)</f>
        <v>6.1463528049309185E-4</v>
      </c>
      <c r="R795" s="129">
        <f t="shared" ref="R795:R858" si="118">IF(OR(Q795&lt;$S$599,Q795&gt;$S$600),P795,"")</f>
        <v>2.1509395480525033E-3</v>
      </c>
      <c r="S795" s="129" t="str">
        <f t="shared" ref="S795:S858" si="119">IF(AND(Q795&gt;$S$599,Q795&lt;$S$600),P795,"")</f>
        <v/>
      </c>
      <c r="T795" s="129" t="str">
        <f t="shared" ref="T795:T858" si="120">IF(P795=MAX(P$603:P$2603),P795,"")</f>
        <v/>
      </c>
      <c r="V795" s="156">
        <f t="shared" si="113"/>
        <v>1.2735999999999958</v>
      </c>
      <c r="W795" s="159">
        <f t="shared" si="110"/>
        <v>0.98913239445579815</v>
      </c>
      <c r="X795" s="160">
        <f t="shared" si="114"/>
        <v>1.6559713070796178E-4</v>
      </c>
      <c r="Y795" s="160" t="str">
        <f t="shared" si="111"/>
        <v/>
      </c>
      <c r="Z795" s="160" t="str">
        <f t="shared" si="112"/>
        <v/>
      </c>
    </row>
    <row r="796" spans="14:26" ht="20.100000000000001" customHeight="1" x14ac:dyDescent="0.25">
      <c r="N796" s="137">
        <v>193</v>
      </c>
      <c r="O796" s="129">
        <f t="shared" si="115"/>
        <v>-3.2279999999999998</v>
      </c>
      <c r="P796" s="162">
        <f t="shared" si="116"/>
        <v>2.1789099869660876E-3</v>
      </c>
      <c r="Q796" s="162">
        <f t="shared" si="117"/>
        <v>6.2329487065019087E-4</v>
      </c>
      <c r="R796" s="129">
        <f t="shared" si="118"/>
        <v>2.1789099869660876E-3</v>
      </c>
      <c r="S796" s="129" t="str">
        <f t="shared" si="119"/>
        <v/>
      </c>
      <c r="T796" s="129" t="str">
        <f t="shared" si="120"/>
        <v/>
      </c>
      <c r="V796" s="156">
        <f t="shared" si="113"/>
        <v>1.2799999999999958</v>
      </c>
      <c r="W796" s="159">
        <f t="shared" si="110"/>
        <v>0.98896679732509019</v>
      </c>
      <c r="X796" s="160">
        <f t="shared" si="114"/>
        <v>1.6714436813236588E-4</v>
      </c>
      <c r="Y796" s="160" t="str">
        <f t="shared" si="111"/>
        <v/>
      </c>
      <c r="Z796" s="160" t="str">
        <f t="shared" si="112"/>
        <v/>
      </c>
    </row>
    <row r="797" spans="14:26" ht="20.100000000000001" customHeight="1" x14ac:dyDescent="0.25">
      <c r="N797" s="137">
        <v>194</v>
      </c>
      <c r="O797" s="129">
        <f t="shared" si="115"/>
        <v>-3.2240000000000002</v>
      </c>
      <c r="P797" s="162">
        <f t="shared" si="116"/>
        <v>2.2072088329153942E-3</v>
      </c>
      <c r="Q797" s="162">
        <f t="shared" si="117"/>
        <v>6.3206699826365276E-4</v>
      </c>
      <c r="R797" s="129">
        <f t="shared" si="118"/>
        <v>2.2072088329153942E-3</v>
      </c>
      <c r="S797" s="129" t="str">
        <f t="shared" si="119"/>
        <v/>
      </c>
      <c r="T797" s="129" t="str">
        <f t="shared" si="120"/>
        <v/>
      </c>
      <c r="V797" s="156">
        <f t="shared" si="113"/>
        <v>1.2863999999999958</v>
      </c>
      <c r="W797" s="159">
        <f t="shared" si="110"/>
        <v>0.98879965295695782</v>
      </c>
      <c r="X797" s="160">
        <f t="shared" si="114"/>
        <v>1.6869557064902452E-4</v>
      </c>
      <c r="Y797" s="160" t="str">
        <f t="shared" si="111"/>
        <v/>
      </c>
      <c r="Z797" s="160" t="str">
        <f t="shared" si="112"/>
        <v/>
      </c>
    </row>
    <row r="798" spans="14:26" ht="20.100000000000001" customHeight="1" x14ac:dyDescent="0.25">
      <c r="N798" s="137">
        <v>195</v>
      </c>
      <c r="O798" s="129">
        <f t="shared" si="115"/>
        <v>-3.2199999999999998</v>
      </c>
      <c r="P798" s="162">
        <f t="shared" si="116"/>
        <v>2.2358394396885424E-3</v>
      </c>
      <c r="Q798" s="162">
        <f t="shared" si="117"/>
        <v>6.4095298366005583E-4</v>
      </c>
      <c r="R798" s="129">
        <f t="shared" si="118"/>
        <v>2.2358394396885424E-3</v>
      </c>
      <c r="S798" s="129" t="str">
        <f t="shared" si="119"/>
        <v/>
      </c>
      <c r="T798" s="129" t="str">
        <f t="shared" si="120"/>
        <v/>
      </c>
      <c r="V798" s="156">
        <f t="shared" si="113"/>
        <v>1.2927999999999957</v>
      </c>
      <c r="W798" s="159">
        <f t="shared" si="110"/>
        <v>0.9886309573863088</v>
      </c>
      <c r="X798" s="160">
        <f t="shared" si="114"/>
        <v>1.7025068606069116E-4</v>
      </c>
      <c r="Y798" s="160" t="str">
        <f t="shared" si="111"/>
        <v/>
      </c>
      <c r="Z798" s="160" t="str">
        <f t="shared" si="112"/>
        <v/>
      </c>
    </row>
    <row r="799" spans="14:26" ht="20.100000000000001" customHeight="1" x14ac:dyDescent="0.25">
      <c r="N799" s="137">
        <v>196</v>
      </c>
      <c r="O799" s="129">
        <f t="shared" si="115"/>
        <v>-3.2160000000000002</v>
      </c>
      <c r="P799" s="162">
        <f t="shared" si="116"/>
        <v>2.264805188576479E-3</v>
      </c>
      <c r="Q799" s="162">
        <f t="shared" si="117"/>
        <v>6.4995416063608473E-4</v>
      </c>
      <c r="R799" s="129">
        <f t="shared" si="118"/>
        <v>2.264805188576479E-3</v>
      </c>
      <c r="S799" s="129" t="str">
        <f t="shared" si="119"/>
        <v/>
      </c>
      <c r="T799" s="129" t="str">
        <f t="shared" si="120"/>
        <v/>
      </c>
      <c r="V799" s="156">
        <f t="shared" si="113"/>
        <v>1.2991999999999957</v>
      </c>
      <c r="W799" s="159">
        <f t="shared" si="110"/>
        <v>0.9884607067002481</v>
      </c>
      <c r="X799" s="160">
        <f t="shared" si="114"/>
        <v>1.718096622792542E-4</v>
      </c>
      <c r="Y799" s="160" t="str">
        <f t="shared" si="111"/>
        <v/>
      </c>
      <c r="Z799" s="160" t="str">
        <f t="shared" si="112"/>
        <v/>
      </c>
    </row>
    <row r="800" spans="14:26" ht="20.100000000000001" customHeight="1" x14ac:dyDescent="0.25">
      <c r="N800" s="137">
        <v>197</v>
      </c>
      <c r="O800" s="129">
        <f t="shared" si="115"/>
        <v>-3.2119999999999997</v>
      </c>
      <c r="P800" s="162">
        <f t="shared" si="116"/>
        <v>2.2941094885119994E-3</v>
      </c>
      <c r="Q800" s="162">
        <f t="shared" si="117"/>
        <v>6.5907187656883087E-4</v>
      </c>
      <c r="R800" s="129">
        <f t="shared" si="118"/>
        <v>2.2941094885119994E-3</v>
      </c>
      <c r="S800" s="129" t="str">
        <f t="shared" si="119"/>
        <v/>
      </c>
      <c r="T800" s="129" t="str">
        <f t="shared" si="120"/>
        <v/>
      </c>
      <c r="V800" s="156">
        <f t="shared" si="113"/>
        <v>1.3055999999999957</v>
      </c>
      <c r="W800" s="159">
        <f t="shared" si="110"/>
        <v>0.98828889703796885</v>
      </c>
      <c r="X800" s="160">
        <f t="shared" si="114"/>
        <v>1.7337244732895662E-4</v>
      </c>
      <c r="Y800" s="160" t="str">
        <f t="shared" si="111"/>
        <v/>
      </c>
      <c r="Z800" s="160" t="str">
        <f t="shared" si="112"/>
        <v/>
      </c>
    </row>
    <row r="801" spans="14:26" ht="20.100000000000001" customHeight="1" x14ac:dyDescent="0.25">
      <c r="N801" s="137">
        <v>198</v>
      </c>
      <c r="O801" s="129">
        <f t="shared" si="115"/>
        <v>-3.2080000000000002</v>
      </c>
      <c r="P801" s="162">
        <f t="shared" si="116"/>
        <v>2.3237557762082004E-3</v>
      </c>
      <c r="Q801" s="162">
        <f t="shared" si="117"/>
        <v>6.6830749252662152E-4</v>
      </c>
      <c r="R801" s="129">
        <f t="shared" si="118"/>
        <v>2.3237557762082004E-3</v>
      </c>
      <c r="S801" s="129" t="str">
        <f t="shared" si="119"/>
        <v/>
      </c>
      <c r="T801" s="129" t="str">
        <f t="shared" si="120"/>
        <v/>
      </c>
      <c r="V801" s="156">
        <f t="shared" si="113"/>
        <v>1.3119999999999956</v>
      </c>
      <c r="W801" s="159">
        <f t="shared" si="110"/>
        <v>0.98811552459063989</v>
      </c>
      <c r="X801" s="160">
        <f t="shared" si="114"/>
        <v>1.7493898934828334E-4</v>
      </c>
      <c r="Y801" s="160" t="str">
        <f t="shared" si="111"/>
        <v/>
      </c>
      <c r="Z801" s="160" t="str">
        <f t="shared" si="112"/>
        <v/>
      </c>
    </row>
    <row r="802" spans="14:26" ht="20.100000000000001" customHeight="1" x14ac:dyDescent="0.25">
      <c r="N802" s="137">
        <v>199</v>
      </c>
      <c r="O802" s="129">
        <f t="shared" si="115"/>
        <v>-3.2039999999999997</v>
      </c>
      <c r="P802" s="162">
        <f t="shared" si="116"/>
        <v>2.3537475162966311E-3</v>
      </c>
      <c r="Q802" s="162">
        <f t="shared" si="117"/>
        <v>6.7766238338043774E-4</v>
      </c>
      <c r="R802" s="129">
        <f t="shared" si="118"/>
        <v>2.3537475162966311E-3</v>
      </c>
      <c r="S802" s="129" t="str">
        <f t="shared" si="119"/>
        <v/>
      </c>
      <c r="T802" s="129" t="str">
        <f t="shared" si="120"/>
        <v/>
      </c>
      <c r="V802" s="156">
        <f t="shared" si="113"/>
        <v>1.3183999999999956</v>
      </c>
      <c r="W802" s="159">
        <f t="shared" si="110"/>
        <v>0.98794058560129161</v>
      </c>
      <c r="X802" s="160">
        <f t="shared" si="114"/>
        <v>1.7650923659118245E-4</v>
      </c>
      <c r="Y802" s="160" t="str">
        <f t="shared" si="111"/>
        <v/>
      </c>
      <c r="Z802" s="160" t="str">
        <f t="shared" si="112"/>
        <v/>
      </c>
    </row>
    <row r="803" spans="14:26" ht="20.100000000000001" customHeight="1" x14ac:dyDescent="0.25">
      <c r="N803" s="137">
        <v>200</v>
      </c>
      <c r="O803" s="129">
        <f t="shared" si="115"/>
        <v>-3.2</v>
      </c>
      <c r="P803" s="162">
        <f t="shared" si="116"/>
        <v>2.3840882014648404E-3</v>
      </c>
      <c r="Q803" s="162">
        <f t="shared" si="117"/>
        <v>6.8713793791584719E-4</v>
      </c>
      <c r="R803" s="129">
        <f t="shared" si="118"/>
        <v>2.3840882014648404E-3</v>
      </c>
      <c r="S803" s="129" t="str">
        <f t="shared" si="119"/>
        <v/>
      </c>
      <c r="T803" s="129" t="str">
        <f t="shared" si="120"/>
        <v/>
      </c>
      <c r="V803" s="156">
        <f t="shared" si="113"/>
        <v>1.3247999999999955</v>
      </c>
      <c r="W803" s="159">
        <f t="shared" si="110"/>
        <v>0.98776407636470043</v>
      </c>
      <c r="X803" s="160">
        <f t="shared" si="114"/>
        <v>1.7808313743006288E-4</v>
      </c>
      <c r="Y803" s="160" t="str">
        <f t="shared" si="111"/>
        <v/>
      </c>
      <c r="Z803" s="160" t="str">
        <f t="shared" si="112"/>
        <v/>
      </c>
    </row>
    <row r="804" spans="14:26" ht="20.100000000000001" customHeight="1" x14ac:dyDescent="0.25">
      <c r="N804" s="137">
        <v>201</v>
      </c>
      <c r="O804" s="129">
        <f t="shared" si="115"/>
        <v>-3.1959999999999997</v>
      </c>
      <c r="P804" s="162">
        <f t="shared" si="116"/>
        <v>2.4147813525935867E-3</v>
      </c>
      <c r="Q804" s="162">
        <f t="shared" si="117"/>
        <v>6.9673555894551257E-4</v>
      </c>
      <c r="R804" s="129">
        <f t="shared" si="118"/>
        <v>2.4147813525935867E-3</v>
      </c>
      <c r="S804" s="129" t="str">
        <f t="shared" si="119"/>
        <v/>
      </c>
      <c r="T804" s="129" t="str">
        <f t="shared" si="120"/>
        <v/>
      </c>
      <c r="V804" s="156">
        <f t="shared" si="113"/>
        <v>1.3311999999999955</v>
      </c>
      <c r="W804" s="159">
        <f t="shared" si="110"/>
        <v>0.98758599322727036</v>
      </c>
      <c r="X804" s="160">
        <f t="shared" si="114"/>
        <v>1.7966064035734863E-4</v>
      </c>
      <c r="Y804" s="160" t="str">
        <f t="shared" si="111"/>
        <v/>
      </c>
      <c r="Z804" s="160" t="str">
        <f t="shared" si="112"/>
        <v/>
      </c>
    </row>
    <row r="805" spans="14:26" ht="20.100000000000001" customHeight="1" x14ac:dyDescent="0.25">
      <c r="N805" s="137">
        <v>202</v>
      </c>
      <c r="O805" s="129">
        <f t="shared" si="115"/>
        <v>-3.1920000000000002</v>
      </c>
      <c r="P805" s="162">
        <f t="shared" si="116"/>
        <v>2.4458305188934013E-3</v>
      </c>
      <c r="Q805" s="162">
        <f t="shared" si="117"/>
        <v>7.0645666342222596E-4</v>
      </c>
      <c r="R805" s="129">
        <f t="shared" si="118"/>
        <v>2.4458305188934013E-3</v>
      </c>
      <c r="S805" s="129" t="str">
        <f t="shared" si="119"/>
        <v/>
      </c>
      <c r="T805" s="129" t="str">
        <f t="shared" si="120"/>
        <v/>
      </c>
      <c r="V805" s="156">
        <f t="shared" si="113"/>
        <v>1.3375999999999955</v>
      </c>
      <c r="W805" s="159">
        <f t="shared" si="110"/>
        <v>0.98740633258691302</v>
      </c>
      <c r="X805" s="160">
        <f t="shared" si="114"/>
        <v>1.8124169398736623E-4</v>
      </c>
      <c r="Y805" s="160" t="str">
        <f t="shared" si="111"/>
        <v/>
      </c>
      <c r="Z805" s="160" t="str">
        <f t="shared" si="112"/>
        <v/>
      </c>
    </row>
    <row r="806" spans="14:26" ht="20.100000000000001" customHeight="1" x14ac:dyDescent="0.25">
      <c r="N806" s="137">
        <v>203</v>
      </c>
      <c r="O806" s="129">
        <f t="shared" si="115"/>
        <v>-3.1879999999999997</v>
      </c>
      <c r="P806" s="162">
        <f t="shared" si="116"/>
        <v>2.4772392780407684E-3</v>
      </c>
      <c r="Q806" s="162">
        <f t="shared" si="117"/>
        <v>7.1630268255251791E-4</v>
      </c>
      <c r="R806" s="129">
        <f t="shared" si="118"/>
        <v>2.4772392780407684E-3</v>
      </c>
      <c r="S806" s="129" t="str">
        <f t="shared" si="119"/>
        <v/>
      </c>
      <c r="T806" s="129" t="str">
        <f t="shared" si="120"/>
        <v/>
      </c>
      <c r="V806" s="156">
        <f t="shared" si="113"/>
        <v>1.3439999999999954</v>
      </c>
      <c r="W806" s="159">
        <f t="shared" si="110"/>
        <v>0.98722509089292565</v>
      </c>
      <c r="X806" s="160">
        <f t="shared" si="114"/>
        <v>1.8282624705823203E-4</v>
      </c>
      <c r="Y806" s="160" t="str">
        <f t="shared" si="111"/>
        <v/>
      </c>
      <c r="Z806" s="160" t="str">
        <f t="shared" si="112"/>
        <v/>
      </c>
    </row>
    <row r="807" spans="14:26" ht="20.100000000000001" customHeight="1" x14ac:dyDescent="0.25">
      <c r="N807" s="137">
        <v>204</v>
      </c>
      <c r="O807" s="129">
        <f t="shared" si="115"/>
        <v>-3.1840000000000002</v>
      </c>
      <c r="P807" s="162">
        <f t="shared" si="116"/>
        <v>2.5090112363136451E-3</v>
      </c>
      <c r="Q807" s="162">
        <f t="shared" si="117"/>
        <v>7.2627506191077433E-4</v>
      </c>
      <c r="R807" s="129">
        <f t="shared" si="118"/>
        <v>2.5090112363136451E-3</v>
      </c>
      <c r="S807" s="129" t="str">
        <f t="shared" si="119"/>
        <v/>
      </c>
      <c r="T807" s="129" t="str">
        <f t="shared" si="120"/>
        <v/>
      </c>
      <c r="V807" s="156">
        <f t="shared" si="113"/>
        <v>1.3503999999999954</v>
      </c>
      <c r="W807" s="159">
        <f t="shared" si="110"/>
        <v>0.98704226464586742</v>
      </c>
      <c r="X807" s="160">
        <f t="shared" si="114"/>
        <v>1.8441424843340659E-4</v>
      </c>
      <c r="Y807" s="160" t="str">
        <f t="shared" si="111"/>
        <v/>
      </c>
      <c r="Z807" s="160" t="str">
        <f t="shared" si="112"/>
        <v/>
      </c>
    </row>
    <row r="808" spans="14:26" ht="20.100000000000001" customHeight="1" x14ac:dyDescent="0.25">
      <c r="N808" s="137">
        <v>205</v>
      </c>
      <c r="O808" s="129">
        <f t="shared" si="115"/>
        <v>-3.1799999999999997</v>
      </c>
      <c r="P808" s="162">
        <f t="shared" si="116"/>
        <v>2.5411500287265262E-3</v>
      </c>
      <c r="Q808" s="162">
        <f t="shared" si="117"/>
        <v>7.3637526155393112E-4</v>
      </c>
      <c r="R808" s="129">
        <f t="shared" si="118"/>
        <v>2.5411500287265262E-3</v>
      </c>
      <c r="S808" s="129" t="str">
        <f t="shared" si="119"/>
        <v/>
      </c>
      <c r="T808" s="129" t="str">
        <f t="shared" si="120"/>
        <v/>
      </c>
      <c r="V808" s="156">
        <f t="shared" si="113"/>
        <v>1.3567999999999953</v>
      </c>
      <c r="W808" s="159">
        <f t="shared" si="110"/>
        <v>0.98685785039743401</v>
      </c>
      <c r="X808" s="160">
        <f t="shared" si="114"/>
        <v>1.8600564710469225E-4</v>
      </c>
      <c r="Y808" s="160" t="str">
        <f t="shared" si="111"/>
        <v/>
      </c>
      <c r="Z808" s="160" t="str">
        <f t="shared" si="112"/>
        <v/>
      </c>
    </row>
    <row r="809" spans="14:26" ht="20.100000000000001" customHeight="1" x14ac:dyDescent="0.25">
      <c r="N809" s="137">
        <v>206</v>
      </c>
      <c r="O809" s="129">
        <f t="shared" si="115"/>
        <v>-3.1760000000000002</v>
      </c>
      <c r="P809" s="162">
        <f t="shared" si="116"/>
        <v>2.5736593191648164E-3</v>
      </c>
      <c r="Q809" s="162">
        <f t="shared" si="117"/>
        <v>7.4660475613666597E-4</v>
      </c>
      <c r="R809" s="129">
        <f t="shared" si="118"/>
        <v>2.5736593191648164E-3</v>
      </c>
      <c r="S809" s="129" t="str">
        <f t="shared" si="119"/>
        <v/>
      </c>
      <c r="T809" s="129" t="str">
        <f t="shared" si="120"/>
        <v/>
      </c>
      <c r="V809" s="156">
        <f t="shared" si="113"/>
        <v>1.3631999999999953</v>
      </c>
      <c r="W809" s="159">
        <f t="shared" si="110"/>
        <v>0.98667184475032932</v>
      </c>
      <c r="X809" s="160">
        <f t="shared" si="114"/>
        <v>1.8760039219234415E-4</v>
      </c>
      <c r="Y809" s="160" t="str">
        <f t="shared" si="111"/>
        <v/>
      </c>
      <c r="Z809" s="160" t="str">
        <f t="shared" si="112"/>
        <v/>
      </c>
    </row>
    <row r="810" spans="14:26" ht="20.100000000000001" customHeight="1" x14ac:dyDescent="0.25">
      <c r="N810" s="137">
        <v>207</v>
      </c>
      <c r="O810" s="129">
        <f t="shared" si="115"/>
        <v>-3.1719999999999997</v>
      </c>
      <c r="P810" s="162">
        <f t="shared" si="116"/>
        <v>2.6065428005187358E-3</v>
      </c>
      <c r="Q810" s="162">
        <f t="shared" si="117"/>
        <v>7.5696503502717448E-4</v>
      </c>
      <c r="R810" s="129">
        <f t="shared" si="118"/>
        <v>2.6065428005187358E-3</v>
      </c>
      <c r="S810" s="129" t="str">
        <f t="shared" si="119"/>
        <v/>
      </c>
      <c r="T810" s="129" t="str">
        <f t="shared" si="120"/>
        <v/>
      </c>
      <c r="V810" s="156">
        <f t="shared" si="113"/>
        <v>1.3695999999999953</v>
      </c>
      <c r="W810" s="159">
        <f t="shared" si="110"/>
        <v>0.98648424435813697</v>
      </c>
      <c r="X810" s="160">
        <f t="shared" si="114"/>
        <v>1.8919843294762373E-4</v>
      </c>
      <c r="Y810" s="160" t="str">
        <f t="shared" si="111"/>
        <v/>
      </c>
      <c r="Z810" s="160" t="str">
        <f t="shared" si="112"/>
        <v/>
      </c>
    </row>
    <row r="811" spans="14:26" ht="20.100000000000001" customHeight="1" x14ac:dyDescent="0.25">
      <c r="N811" s="137">
        <v>208</v>
      </c>
      <c r="O811" s="129">
        <f t="shared" si="115"/>
        <v>-3.1680000000000001</v>
      </c>
      <c r="P811" s="162">
        <f t="shared" si="116"/>
        <v>2.6398041948164515E-3</v>
      </c>
      <c r="Q811" s="162">
        <f t="shared" si="117"/>
        <v>7.6745760242344016E-4</v>
      </c>
      <c r="R811" s="129">
        <f t="shared" si="118"/>
        <v>2.6398041948164515E-3</v>
      </c>
      <c r="S811" s="129" t="str">
        <f t="shared" si="119"/>
        <v/>
      </c>
      <c r="T811" s="129" t="str">
        <f t="shared" si="120"/>
        <v/>
      </c>
      <c r="V811" s="156">
        <f t="shared" si="113"/>
        <v>1.3759999999999952</v>
      </c>
      <c r="W811" s="159">
        <f t="shared" si="110"/>
        <v>0.98629504592518935</v>
      </c>
      <c r="X811" s="160">
        <f t="shared" si="114"/>
        <v>1.9079971875513024E-4</v>
      </c>
      <c r="Y811" s="160" t="str">
        <f t="shared" si="111"/>
        <v/>
      </c>
      <c r="Z811" s="160" t="str">
        <f t="shared" si="112"/>
        <v/>
      </c>
    </row>
    <row r="812" spans="14:26" ht="20.100000000000001" customHeight="1" x14ac:dyDescent="0.25">
      <c r="N812" s="137">
        <v>209</v>
      </c>
      <c r="O812" s="129">
        <f t="shared" si="115"/>
        <v>-3.1640000000000001</v>
      </c>
      <c r="P812" s="162">
        <f t="shared" si="116"/>
        <v>2.6734472533567113E-3</v>
      </c>
      <c r="Q812" s="162">
        <f t="shared" si="117"/>
        <v>7.7808397747005514E-4</v>
      </c>
      <c r="R812" s="129">
        <f t="shared" si="118"/>
        <v>2.6734472533567113E-3</v>
      </c>
      <c r="S812" s="129" t="str">
        <f t="shared" si="119"/>
        <v/>
      </c>
      <c r="T812" s="129" t="str">
        <f t="shared" si="120"/>
        <v/>
      </c>
      <c r="V812" s="156">
        <f t="shared" si="113"/>
        <v>1.3823999999999952</v>
      </c>
      <c r="W812" s="159">
        <f t="shared" si="110"/>
        <v>0.98610424620643422</v>
      </c>
      <c r="X812" s="160">
        <f t="shared" si="114"/>
        <v>1.9240419913313378E-4</v>
      </c>
      <c r="Y812" s="160" t="str">
        <f t="shared" si="111"/>
        <v/>
      </c>
      <c r="Z812" s="160" t="str">
        <f t="shared" si="112"/>
        <v/>
      </c>
    </row>
    <row r="813" spans="14:26" ht="20.100000000000001" customHeight="1" x14ac:dyDescent="0.25">
      <c r="N813" s="137">
        <v>210</v>
      </c>
      <c r="O813" s="129">
        <f t="shared" si="115"/>
        <v>-3.16</v>
      </c>
      <c r="P813" s="162">
        <f t="shared" si="116"/>
        <v>2.7074757568406999E-3</v>
      </c>
      <c r="Q813" s="162">
        <f t="shared" si="117"/>
        <v>7.8884569437557184E-4</v>
      </c>
      <c r="R813" s="129">
        <f t="shared" si="118"/>
        <v>2.7074757568406999E-3</v>
      </c>
      <c r="S813" s="129" t="str">
        <f t="shared" si="119"/>
        <v/>
      </c>
      <c r="T813" s="129" t="str">
        <f t="shared" si="120"/>
        <v/>
      </c>
      <c r="V813" s="156">
        <f t="shared" si="113"/>
        <v>1.3887999999999951</v>
      </c>
      <c r="W813" s="159">
        <f t="shared" si="110"/>
        <v>0.98591184200730109</v>
      </c>
      <c r="X813" s="160">
        <f t="shared" si="114"/>
        <v>1.9401182373635084E-4</v>
      </c>
      <c r="Y813" s="160" t="str">
        <f t="shared" si="111"/>
        <v/>
      </c>
      <c r="Z813" s="160" t="str">
        <f t="shared" si="112"/>
        <v/>
      </c>
    </row>
    <row r="814" spans="14:26" ht="20.100000000000001" customHeight="1" x14ac:dyDescent="0.25">
      <c r="N814" s="137">
        <v>211</v>
      </c>
      <c r="O814" s="129">
        <f t="shared" si="115"/>
        <v>-3.1560000000000001</v>
      </c>
      <c r="P814" s="162">
        <f t="shared" si="116"/>
        <v>2.7418935155032842E-3</v>
      </c>
      <c r="Q814" s="162">
        <f t="shared" si="117"/>
        <v>7.9974430253036796E-4</v>
      </c>
      <c r="R814" s="129">
        <f t="shared" si="118"/>
        <v>2.7418935155032842E-3</v>
      </c>
      <c r="S814" s="129" t="str">
        <f t="shared" si="119"/>
        <v/>
      </c>
      <c r="T814" s="129" t="str">
        <f t="shared" si="120"/>
        <v/>
      </c>
      <c r="V814" s="156">
        <f t="shared" si="113"/>
        <v>1.3951999999999951</v>
      </c>
      <c r="W814" s="159">
        <f t="shared" si="110"/>
        <v>0.98571783018356474</v>
      </c>
      <c r="X814" s="160">
        <f t="shared" si="114"/>
        <v>1.9562254235649945E-4</v>
      </c>
      <c r="Y814" s="160" t="str">
        <f t="shared" si="111"/>
        <v/>
      </c>
      <c r="Z814" s="160" t="str">
        <f t="shared" si="112"/>
        <v/>
      </c>
    </row>
    <row r="815" spans="14:26" ht="20.100000000000001" customHeight="1" x14ac:dyDescent="0.25">
      <c r="N815" s="137">
        <v>212</v>
      </c>
      <c r="O815" s="129">
        <f t="shared" si="115"/>
        <v>-3.1520000000000001</v>
      </c>
      <c r="P815" s="162">
        <f t="shared" si="116"/>
        <v>2.7767043692435104E-3</v>
      </c>
      <c r="Q815" s="162">
        <f t="shared" si="117"/>
        <v>8.1078136662504499E-4</v>
      </c>
      <c r="R815" s="129">
        <f t="shared" si="118"/>
        <v>2.7767043692435104E-3</v>
      </c>
      <c r="S815" s="129" t="str">
        <f t="shared" si="119"/>
        <v/>
      </c>
      <c r="T815" s="129" t="str">
        <f t="shared" si="120"/>
        <v/>
      </c>
      <c r="V815" s="156">
        <f t="shared" si="113"/>
        <v>1.4015999999999951</v>
      </c>
      <c r="W815" s="159">
        <f t="shared" si="110"/>
        <v>0.98552220764120824</v>
      </c>
      <c r="X815" s="160">
        <f t="shared" si="114"/>
        <v>1.9723630492518573E-4</v>
      </c>
      <c r="Y815" s="160" t="str">
        <f t="shared" si="111"/>
        <v/>
      </c>
      <c r="Z815" s="160" t="str">
        <f t="shared" si="112"/>
        <v/>
      </c>
    </row>
    <row r="816" spans="14:26" ht="20.100000000000001" customHeight="1" x14ac:dyDescent="0.25">
      <c r="N816" s="137">
        <v>213</v>
      </c>
      <c r="O816" s="129">
        <f t="shared" si="115"/>
        <v>-3.1480000000000001</v>
      </c>
      <c r="P816" s="162">
        <f t="shared" si="116"/>
        <v>2.8119121877543908E-3</v>
      </c>
      <c r="Q816" s="162">
        <f t="shared" si="117"/>
        <v>8.2195846676934596E-4</v>
      </c>
      <c r="R816" s="129">
        <f t="shared" si="118"/>
        <v>2.8119121877543908E-3</v>
      </c>
      <c r="S816" s="129" t="str">
        <f t="shared" si="119"/>
        <v/>
      </c>
      <c r="T816" s="129" t="str">
        <f t="shared" si="120"/>
        <v/>
      </c>
      <c r="V816" s="156">
        <f t="shared" si="113"/>
        <v>1.407999999999995</v>
      </c>
      <c r="W816" s="159">
        <f t="shared" si="110"/>
        <v>0.98532497133628305</v>
      </c>
      <c r="X816" s="160">
        <f t="shared" si="114"/>
        <v>1.9885306151423698E-4</v>
      </c>
      <c r="Y816" s="160" t="str">
        <f t="shared" si="111"/>
        <v/>
      </c>
      <c r="Z816" s="160" t="str">
        <f t="shared" si="112"/>
        <v/>
      </c>
    </row>
    <row r="817" spans="14:26" ht="20.100000000000001" customHeight="1" x14ac:dyDescent="0.25">
      <c r="N817" s="137">
        <v>214</v>
      </c>
      <c r="O817" s="129">
        <f t="shared" si="115"/>
        <v>-3.1440000000000001</v>
      </c>
      <c r="P817" s="162">
        <f t="shared" si="116"/>
        <v>2.8475208706519421E-3</v>
      </c>
      <c r="Q817" s="162">
        <f t="shared" si="117"/>
        <v>8.3327719861159245E-4</v>
      </c>
      <c r="R817" s="129">
        <f t="shared" si="118"/>
        <v>2.8475208706519421E-3</v>
      </c>
      <c r="S817" s="129" t="str">
        <f t="shared" si="119"/>
        <v/>
      </c>
      <c r="T817" s="129" t="str">
        <f t="shared" si="120"/>
        <v/>
      </c>
      <c r="V817" s="156">
        <f t="shared" si="113"/>
        <v>1.414399999999995</v>
      </c>
      <c r="W817" s="159">
        <f t="shared" si="110"/>
        <v>0.98512611827476881</v>
      </c>
      <c r="X817" s="160">
        <f t="shared" si="114"/>
        <v>2.0047276233747802E-4</v>
      </c>
      <c r="Y817" s="160" t="str">
        <f t="shared" si="111"/>
        <v/>
      </c>
      <c r="Z817" s="160" t="str">
        <f t="shared" si="112"/>
        <v/>
      </c>
    </row>
    <row r="818" spans="14:26" ht="20.100000000000001" customHeight="1" x14ac:dyDescent="0.25">
      <c r="N818" s="137">
        <v>215</v>
      </c>
      <c r="O818" s="129">
        <f t="shared" si="115"/>
        <v>-3.14</v>
      </c>
      <c r="P818" s="162">
        <f t="shared" si="116"/>
        <v>2.8835343476034392E-3</v>
      </c>
      <c r="Q818" s="162">
        <f t="shared" si="117"/>
        <v>8.4473917345862643E-4</v>
      </c>
      <c r="R818" s="129">
        <f t="shared" si="118"/>
        <v>2.8835343476034392E-3</v>
      </c>
      <c r="S818" s="129" t="str">
        <f t="shared" si="119"/>
        <v/>
      </c>
      <c r="T818" s="129" t="str">
        <f t="shared" si="120"/>
        <v/>
      </c>
      <c r="V818" s="156">
        <f t="shared" si="113"/>
        <v>1.420799999999995</v>
      </c>
      <c r="W818" s="159">
        <f t="shared" si="110"/>
        <v>0.98492564551243134</v>
      </c>
      <c r="X818" s="160">
        <f t="shared" si="114"/>
        <v>2.0209535775261855E-4</v>
      </c>
      <c r="Y818" s="160" t="str">
        <f t="shared" si="111"/>
        <v/>
      </c>
      <c r="Z818" s="160" t="str">
        <f t="shared" si="112"/>
        <v/>
      </c>
    </row>
    <row r="819" spans="14:26" ht="20.100000000000001" customHeight="1" x14ac:dyDescent="0.25">
      <c r="N819" s="137">
        <v>216</v>
      </c>
      <c r="O819" s="129">
        <f t="shared" si="115"/>
        <v>-3.1360000000000001</v>
      </c>
      <c r="P819" s="162">
        <f t="shared" si="116"/>
        <v>2.9199565784548891E-3</v>
      </c>
      <c r="Q819" s="162">
        <f t="shared" si="117"/>
        <v>8.5634601839627389E-4</v>
      </c>
      <c r="R819" s="129">
        <f t="shared" si="118"/>
        <v>2.9199565784548891E-3</v>
      </c>
      <c r="S819" s="129" t="str">
        <f t="shared" si="119"/>
        <v/>
      </c>
      <c r="T819" s="129" t="str">
        <f t="shared" si="120"/>
        <v/>
      </c>
      <c r="V819" s="156">
        <f t="shared" si="113"/>
        <v>1.4271999999999949</v>
      </c>
      <c r="W819" s="159">
        <f t="shared" si="110"/>
        <v>0.98472355015467872</v>
      </c>
      <c r="X819" s="160">
        <f t="shared" si="114"/>
        <v>2.0372079826258549E-4</v>
      </c>
      <c r="Y819" s="160" t="str">
        <f t="shared" si="111"/>
        <v/>
      </c>
      <c r="Z819" s="160" t="str">
        <f t="shared" si="112"/>
        <v/>
      </c>
    </row>
    <row r="820" spans="14:26" ht="20.100000000000001" customHeight="1" x14ac:dyDescent="0.25">
      <c r="N820" s="137">
        <v>217</v>
      </c>
      <c r="O820" s="129">
        <f t="shared" si="115"/>
        <v>-3.1320000000000001</v>
      </c>
      <c r="P820" s="162">
        <f t="shared" si="116"/>
        <v>2.9567915533576855E-3</v>
      </c>
      <c r="Q820" s="162">
        <f t="shared" si="117"/>
        <v>8.6809937641031567E-4</v>
      </c>
      <c r="R820" s="129">
        <f t="shared" si="118"/>
        <v>2.9567915533576855E-3</v>
      </c>
      <c r="S820" s="129" t="str">
        <f t="shared" si="119"/>
        <v/>
      </c>
      <c r="T820" s="129" t="str">
        <f t="shared" si="120"/>
        <v/>
      </c>
      <c r="V820" s="156">
        <f t="shared" si="113"/>
        <v>1.4335999999999949</v>
      </c>
      <c r="W820" s="159">
        <f t="shared" si="110"/>
        <v>0.98451982935641613</v>
      </c>
      <c r="X820" s="160">
        <f t="shared" si="114"/>
        <v>2.0534903451663311E-4</v>
      </c>
      <c r="Y820" s="160" t="str">
        <f t="shared" si="111"/>
        <v/>
      </c>
      <c r="Z820" s="160" t="str">
        <f t="shared" si="112"/>
        <v/>
      </c>
    </row>
    <row r="821" spans="14:26" ht="20.100000000000001" customHeight="1" x14ac:dyDescent="0.25">
      <c r="N821" s="137">
        <v>218</v>
      </c>
      <c r="O821" s="129">
        <f t="shared" si="115"/>
        <v>-3.1280000000000001</v>
      </c>
      <c r="P821" s="162">
        <f t="shared" si="116"/>
        <v>2.9940432928944037E-3</v>
      </c>
      <c r="Q821" s="162">
        <f t="shared" si="117"/>
        <v>8.8000090650795521E-4</v>
      </c>
      <c r="R821" s="129">
        <f t="shared" si="118"/>
        <v>2.9940432928944037E-3</v>
      </c>
      <c r="S821" s="129" t="str">
        <f t="shared" si="119"/>
        <v/>
      </c>
      <c r="T821" s="129" t="str">
        <f t="shared" si="120"/>
        <v/>
      </c>
      <c r="V821" s="156">
        <f t="shared" si="113"/>
        <v>1.4399999999999948</v>
      </c>
      <c r="W821" s="159">
        <f t="shared" si="110"/>
        <v>0.9843144803218995</v>
      </c>
      <c r="X821" s="160">
        <f t="shared" si="114"/>
        <v>2.0698001731145332E-4</v>
      </c>
      <c r="Y821" s="160" t="str">
        <f t="shared" si="111"/>
        <v/>
      </c>
      <c r="Z821" s="160" t="str">
        <f t="shared" si="112"/>
        <v/>
      </c>
    </row>
    <row r="822" spans="14:26" ht="20.100000000000001" customHeight="1" x14ac:dyDescent="0.25">
      <c r="N822" s="137">
        <v>219</v>
      </c>
      <c r="O822" s="129">
        <f t="shared" si="115"/>
        <v>-3.1240000000000001</v>
      </c>
      <c r="P822" s="162">
        <f t="shared" si="116"/>
        <v>3.0317158482037758E-3</v>
      </c>
      <c r="Q822" s="162">
        <f t="shared" si="117"/>
        <v>8.9205228383980274E-4</v>
      </c>
      <c r="R822" s="129">
        <f t="shared" si="118"/>
        <v>3.0317158482037758E-3</v>
      </c>
      <c r="S822" s="129" t="str">
        <f t="shared" si="119"/>
        <v/>
      </c>
      <c r="T822" s="129" t="str">
        <f t="shared" si="120"/>
        <v/>
      </c>
      <c r="V822" s="156">
        <f t="shared" si="113"/>
        <v>1.4463999999999948</v>
      </c>
      <c r="W822" s="159">
        <f t="shared" si="110"/>
        <v>0.98410750030458805</v>
      </c>
      <c r="X822" s="160">
        <f t="shared" si="114"/>
        <v>2.086136975933961E-4</v>
      </c>
      <c r="Y822" s="160" t="str">
        <f t="shared" si="111"/>
        <v/>
      </c>
      <c r="Z822" s="160" t="str">
        <f t="shared" si="112"/>
        <v/>
      </c>
    </row>
    <row r="823" spans="14:26" ht="20.100000000000001" customHeight="1" x14ac:dyDescent="0.25">
      <c r="N823" s="137">
        <v>220</v>
      </c>
      <c r="O823" s="129">
        <f t="shared" si="115"/>
        <v>-3.12</v>
      </c>
      <c r="P823" s="162">
        <f t="shared" si="116"/>
        <v>3.0698133011047403E-3</v>
      </c>
      <c r="Q823" s="162">
        <f t="shared" si="117"/>
        <v>9.0425519982233952E-4</v>
      </c>
      <c r="R823" s="129">
        <f t="shared" si="118"/>
        <v>3.0698133011047403E-3</v>
      </c>
      <c r="S823" s="129" t="str">
        <f t="shared" si="119"/>
        <v/>
      </c>
      <c r="T823" s="129" t="str">
        <f t="shared" si="120"/>
        <v/>
      </c>
      <c r="V823" s="156">
        <f t="shared" si="113"/>
        <v>1.4527999999999948</v>
      </c>
      <c r="W823" s="159">
        <f t="shared" si="110"/>
        <v>0.98389888660699465</v>
      </c>
      <c r="X823" s="160">
        <f t="shared" si="114"/>
        <v>2.1025002645935764E-4</v>
      </c>
      <c r="Y823" s="160" t="str">
        <f t="shared" si="111"/>
        <v/>
      </c>
      <c r="Z823" s="160" t="str">
        <f t="shared" si="112"/>
        <v/>
      </c>
    </row>
    <row r="824" spans="14:26" ht="20.100000000000001" customHeight="1" x14ac:dyDescent="0.25">
      <c r="N824" s="137">
        <v>221</v>
      </c>
      <c r="O824" s="129">
        <f t="shared" si="115"/>
        <v>-3.1160000000000001</v>
      </c>
      <c r="P824" s="162">
        <f t="shared" si="116"/>
        <v>3.108339764219602E-3</v>
      </c>
      <c r="Q824" s="162">
        <f t="shared" si="117"/>
        <v>9.1661136226088601E-4</v>
      </c>
      <c r="R824" s="129">
        <f t="shared" si="118"/>
        <v>3.108339764219602E-3</v>
      </c>
      <c r="S824" s="129" t="str">
        <f t="shared" si="119"/>
        <v/>
      </c>
      <c r="T824" s="129" t="str">
        <f t="shared" si="120"/>
        <v/>
      </c>
      <c r="V824" s="156">
        <f t="shared" si="113"/>
        <v>1.4591999999999947</v>
      </c>
      <c r="W824" s="159">
        <f t="shared" si="110"/>
        <v>0.98368863658053529</v>
      </c>
      <c r="X824" s="160">
        <f t="shared" si="114"/>
        <v>2.1188895515755757E-4</v>
      </c>
      <c r="Y824" s="160" t="str">
        <f t="shared" si="111"/>
        <v/>
      </c>
      <c r="Z824" s="160" t="str">
        <f t="shared" si="112"/>
        <v/>
      </c>
    </row>
    <row r="825" spans="14:26" ht="20.100000000000001" customHeight="1" x14ac:dyDescent="0.25">
      <c r="N825" s="137">
        <v>222</v>
      </c>
      <c r="O825" s="129">
        <f t="shared" si="115"/>
        <v>-3.1120000000000001</v>
      </c>
      <c r="P825" s="162">
        <f t="shared" si="116"/>
        <v>3.1472993810962671E-3</v>
      </c>
      <c r="Q825" s="162">
        <f t="shared" si="117"/>
        <v>9.2912249547306384E-4</v>
      </c>
      <c r="R825" s="129">
        <f t="shared" si="118"/>
        <v>3.1472993810962671E-3</v>
      </c>
      <c r="S825" s="129" t="str">
        <f t="shared" si="119"/>
        <v/>
      </c>
      <c r="T825" s="129" t="str">
        <f t="shared" si="120"/>
        <v/>
      </c>
      <c r="V825" s="156">
        <f t="shared" si="113"/>
        <v>1.4655999999999947</v>
      </c>
      <c r="W825" s="159">
        <f t="shared" si="110"/>
        <v>0.98347674762537773</v>
      </c>
      <c r="X825" s="160">
        <f t="shared" si="114"/>
        <v>2.1353043508975933E-4</v>
      </c>
      <c r="Y825" s="160" t="str">
        <f t="shared" si="111"/>
        <v/>
      </c>
      <c r="Z825" s="160" t="str">
        <f t="shared" si="112"/>
        <v/>
      </c>
    </row>
    <row r="826" spans="14:26" ht="20.100000000000001" customHeight="1" x14ac:dyDescent="0.25">
      <c r="N826" s="137">
        <v>223</v>
      </c>
      <c r="O826" s="129">
        <f t="shared" si="115"/>
        <v>-3.1080000000000001</v>
      </c>
      <c r="P826" s="162">
        <f t="shared" si="116"/>
        <v>3.1866963263295065E-3</v>
      </c>
      <c r="Q826" s="162">
        <f t="shared" si="117"/>
        <v>9.4179034041274494E-4</v>
      </c>
      <c r="R826" s="129">
        <f t="shared" si="118"/>
        <v>3.1866963263295065E-3</v>
      </c>
      <c r="S826" s="129" t="str">
        <f t="shared" si="119"/>
        <v/>
      </c>
      <c r="T826" s="129" t="str">
        <f t="shared" si="120"/>
        <v/>
      </c>
      <c r="V826" s="156">
        <f t="shared" si="113"/>
        <v>1.4719999999999946</v>
      </c>
      <c r="W826" s="159">
        <f t="shared" si="110"/>
        <v>0.98326321719028797</v>
      </c>
      <c r="X826" s="160">
        <f t="shared" si="114"/>
        <v>2.1517441781160329E-4</v>
      </c>
      <c r="Y826" s="160" t="str">
        <f t="shared" si="111"/>
        <v/>
      </c>
      <c r="Z826" s="160" t="str">
        <f t="shared" si="112"/>
        <v/>
      </c>
    </row>
    <row r="827" spans="14:26" ht="20.100000000000001" customHeight="1" x14ac:dyDescent="0.25">
      <c r="N827" s="137">
        <v>224</v>
      </c>
      <c r="O827" s="129">
        <f t="shared" si="115"/>
        <v>-3.1040000000000001</v>
      </c>
      <c r="P827" s="162">
        <f t="shared" si="116"/>
        <v>3.2265348056812601E-3</v>
      </c>
      <c r="Q827" s="162">
        <f t="shared" si="117"/>
        <v>9.5461665479446836E-4</v>
      </c>
      <c r="R827" s="129">
        <f t="shared" si="118"/>
        <v>3.2265348056812601E-3</v>
      </c>
      <c r="S827" s="129" t="str">
        <f t="shared" si="119"/>
        <v/>
      </c>
      <c r="T827" s="129" t="str">
        <f t="shared" si="120"/>
        <v/>
      </c>
      <c r="V827" s="156">
        <f t="shared" si="113"/>
        <v>1.4783999999999946</v>
      </c>
      <c r="W827" s="159">
        <f t="shared" si="110"/>
        <v>0.98304804277247637</v>
      </c>
      <c r="X827" s="160">
        <f t="shared" si="114"/>
        <v>2.1682085503416104E-4</v>
      </c>
      <c r="Y827" s="160" t="str">
        <f t="shared" si="111"/>
        <v/>
      </c>
      <c r="Z827" s="160" t="str">
        <f t="shared" si="112"/>
        <v/>
      </c>
    </row>
    <row r="828" spans="14:26" ht="20.100000000000001" customHeight="1" x14ac:dyDescent="0.25">
      <c r="N828" s="137">
        <v>225</v>
      </c>
      <c r="O828" s="129">
        <f t="shared" si="115"/>
        <v>-3.1</v>
      </c>
      <c r="P828" s="162">
        <f t="shared" si="116"/>
        <v>3.2668190561999182E-3</v>
      </c>
      <c r="Q828" s="162">
        <f t="shared" si="117"/>
        <v>9.676032132183561E-4</v>
      </c>
      <c r="R828" s="129">
        <f t="shared" si="118"/>
        <v>3.2668190561999182E-3</v>
      </c>
      <c r="S828" s="129" t="str">
        <f t="shared" si="119"/>
        <v/>
      </c>
      <c r="T828" s="129" t="str">
        <f t="shared" si="120"/>
        <v/>
      </c>
      <c r="V828" s="156">
        <f t="shared" si="113"/>
        <v>1.4847999999999946</v>
      </c>
      <c r="W828" s="159">
        <f t="shared" si="110"/>
        <v>0.98283122191744221</v>
      </c>
      <c r="X828" s="160">
        <f t="shared" si="114"/>
        <v>2.1846969862548971E-4</v>
      </c>
      <c r="Y828" s="160" t="str">
        <f t="shared" si="111"/>
        <v/>
      </c>
      <c r="Z828" s="160" t="str">
        <f t="shared" si="112"/>
        <v/>
      </c>
    </row>
    <row r="829" spans="14:26" ht="20.100000000000001" customHeight="1" x14ac:dyDescent="0.25">
      <c r="N829" s="137">
        <v>226</v>
      </c>
      <c r="O829" s="129">
        <f t="shared" si="115"/>
        <v>-3.0960000000000001</v>
      </c>
      <c r="P829" s="162">
        <f t="shared" si="116"/>
        <v>3.3075533463386006E-3</v>
      </c>
      <c r="Q829" s="162">
        <f t="shared" si="117"/>
        <v>9.807518072954941E-4</v>
      </c>
      <c r="R829" s="129">
        <f t="shared" si="118"/>
        <v>3.3075533463386006E-3</v>
      </c>
      <c r="S829" s="129" t="str">
        <f t="shared" si="119"/>
        <v/>
      </c>
      <c r="T829" s="129" t="str">
        <f t="shared" si="120"/>
        <v/>
      </c>
      <c r="V829" s="156">
        <f t="shared" si="113"/>
        <v>1.4911999999999945</v>
      </c>
      <c r="W829" s="159">
        <f t="shared" si="110"/>
        <v>0.98261275221881672</v>
      </c>
      <c r="X829" s="160">
        <f t="shared" si="114"/>
        <v>2.2012090061107603E-4</v>
      </c>
      <c r="Y829" s="160" t="str">
        <f t="shared" si="111"/>
        <v/>
      </c>
      <c r="Z829" s="160" t="str">
        <f t="shared" si="112"/>
        <v/>
      </c>
    </row>
    <row r="830" spans="14:26" ht="20.100000000000001" customHeight="1" x14ac:dyDescent="0.25">
      <c r="N830" s="137">
        <v>227</v>
      </c>
      <c r="O830" s="129">
        <f t="shared" si="115"/>
        <v>-3.0920000000000001</v>
      </c>
      <c r="P830" s="162">
        <f t="shared" si="116"/>
        <v>3.3487419760723602E-3</v>
      </c>
      <c r="Q830" s="162">
        <f t="shared" si="117"/>
        <v>9.9406424577378459E-4</v>
      </c>
      <c r="R830" s="129">
        <f t="shared" si="118"/>
        <v>3.3487419760723602E-3</v>
      </c>
      <c r="S830" s="129" t="str">
        <f t="shared" si="119"/>
        <v/>
      </c>
      <c r="T830" s="129" t="str">
        <f t="shared" si="120"/>
        <v/>
      </c>
      <c r="V830" s="156">
        <f t="shared" si="113"/>
        <v>1.4975999999999945</v>
      </c>
      <c r="W830" s="159">
        <f t="shared" si="110"/>
        <v>0.98239263131820564</v>
      </c>
      <c r="X830" s="160">
        <f t="shared" si="114"/>
        <v>2.2177441317516866E-4</v>
      </c>
      <c r="Y830" s="160" t="str">
        <f t="shared" si="111"/>
        <v/>
      </c>
      <c r="Z830" s="160" t="str">
        <f t="shared" si="112"/>
        <v/>
      </c>
    </row>
    <row r="831" spans="14:26" ht="20.100000000000001" customHeight="1" x14ac:dyDescent="0.25">
      <c r="N831" s="137">
        <v>228</v>
      </c>
      <c r="O831" s="129">
        <f t="shared" si="115"/>
        <v>-3.0880000000000001</v>
      </c>
      <c r="P831" s="162">
        <f t="shared" si="116"/>
        <v>3.3903892770143253E-3</v>
      </c>
      <c r="Q831" s="162">
        <f t="shared" si="117"/>
        <v>1.0075423546642714E-3</v>
      </c>
      <c r="R831" s="129">
        <f t="shared" si="118"/>
        <v>3.3903892770143253E-3</v>
      </c>
      <c r="S831" s="129" t="str">
        <f t="shared" si="119"/>
        <v/>
      </c>
      <c r="T831" s="129" t="str">
        <f t="shared" si="120"/>
        <v/>
      </c>
      <c r="V831" s="156">
        <f t="shared" si="113"/>
        <v>1.5039999999999945</v>
      </c>
      <c r="W831" s="159">
        <f t="shared" si="110"/>
        <v>0.98217085690503048</v>
      </c>
      <c r="X831" s="160">
        <f t="shared" si="114"/>
        <v>2.2343018866288755E-4</v>
      </c>
      <c r="Y831" s="160" t="str">
        <f t="shared" si="111"/>
        <v/>
      </c>
      <c r="Z831" s="160" t="str">
        <f t="shared" si="112"/>
        <v/>
      </c>
    </row>
    <row r="832" spans="14:26" ht="20.100000000000001" customHeight="1" x14ac:dyDescent="0.25">
      <c r="N832" s="137">
        <v>229</v>
      </c>
      <c r="O832" s="129">
        <f t="shared" si="115"/>
        <v>-3.0840000000000001</v>
      </c>
      <c r="P832" s="162">
        <f t="shared" si="116"/>
        <v>3.432499612530756E-3</v>
      </c>
      <c r="Q832" s="162">
        <f t="shared" si="117"/>
        <v>1.0211879773679162E-3</v>
      </c>
      <c r="R832" s="129">
        <f t="shared" si="118"/>
        <v>3.432499612530756E-3</v>
      </c>
      <c r="S832" s="129" t="str">
        <f t="shared" si="119"/>
        <v/>
      </c>
      <c r="T832" s="129" t="str">
        <f t="shared" si="120"/>
        <v/>
      </c>
      <c r="V832" s="156">
        <f t="shared" si="113"/>
        <v>1.5103999999999944</v>
      </c>
      <c r="W832" s="159">
        <f t="shared" si="110"/>
        <v>0.98194742671636759</v>
      </c>
      <c r="X832" s="160">
        <f t="shared" si="114"/>
        <v>2.2508817957900273E-4</v>
      </c>
      <c r="Y832" s="160" t="str">
        <f t="shared" si="111"/>
        <v/>
      </c>
      <c r="Z832" s="160" t="str">
        <f t="shared" si="112"/>
        <v/>
      </c>
    </row>
    <row r="833" spans="14:26" ht="20.100000000000001" customHeight="1" x14ac:dyDescent="0.25">
      <c r="N833" s="137">
        <v>230</v>
      </c>
      <c r="O833" s="129">
        <f t="shared" si="115"/>
        <v>-3.08</v>
      </c>
      <c r="P833" s="162">
        <f t="shared" si="116"/>
        <v>3.4750773778549375E-3</v>
      </c>
      <c r="Q833" s="162">
        <f t="shared" si="117"/>
        <v>1.0350029748028415E-3</v>
      </c>
      <c r="R833" s="129">
        <f t="shared" si="118"/>
        <v>3.4750773778549375E-3</v>
      </c>
      <c r="S833" s="129" t="str">
        <f t="shared" si="119"/>
        <v/>
      </c>
      <c r="T833" s="129" t="str">
        <f t="shared" si="120"/>
        <v/>
      </c>
      <c r="V833" s="156">
        <f t="shared" si="113"/>
        <v>1.5167999999999944</v>
      </c>
      <c r="W833" s="159">
        <f t="shared" si="110"/>
        <v>0.98172233853678859</v>
      </c>
      <c r="X833" s="160">
        <f t="shared" si="114"/>
        <v>2.2674833859159804E-4</v>
      </c>
      <c r="Y833" s="160" t="str">
        <f t="shared" si="111"/>
        <v/>
      </c>
      <c r="Z833" s="160" t="str">
        <f t="shared" si="112"/>
        <v/>
      </c>
    </row>
    <row r="834" spans="14:26" ht="20.100000000000001" customHeight="1" x14ac:dyDescent="0.25">
      <c r="N834" s="137">
        <v>231</v>
      </c>
      <c r="O834" s="129">
        <f t="shared" si="115"/>
        <v>-3.0760000000000001</v>
      </c>
      <c r="P834" s="162">
        <f t="shared" si="116"/>
        <v>3.5181270001999657E-3</v>
      </c>
      <c r="Q834" s="162">
        <f t="shared" si="117"/>
        <v>1.0489892255320227E-3</v>
      </c>
      <c r="R834" s="129">
        <f t="shared" si="118"/>
        <v>3.5181270001999657E-3</v>
      </c>
      <c r="S834" s="129" t="str">
        <f t="shared" si="119"/>
        <v/>
      </c>
      <c r="T834" s="129" t="str">
        <f t="shared" si="120"/>
        <v/>
      </c>
      <c r="V834" s="156">
        <f t="shared" si="113"/>
        <v>1.5231999999999943</v>
      </c>
      <c r="W834" s="159">
        <f t="shared" si="110"/>
        <v>0.98149559019819699</v>
      </c>
      <c r="X834" s="160">
        <f t="shared" si="114"/>
        <v>2.2841061853084987E-4</v>
      </c>
      <c r="Y834" s="160" t="str">
        <f t="shared" si="111"/>
        <v/>
      </c>
      <c r="Z834" s="160" t="str">
        <f t="shared" si="112"/>
        <v/>
      </c>
    </row>
    <row r="835" spans="14:26" ht="20.100000000000001" customHeight="1" x14ac:dyDescent="0.25">
      <c r="N835" s="137">
        <v>232</v>
      </c>
      <c r="O835" s="129">
        <f t="shared" si="115"/>
        <v>-3.0720000000000001</v>
      </c>
      <c r="P835" s="162">
        <f t="shared" si="116"/>
        <v>3.5616529388703346E-3</v>
      </c>
      <c r="Q835" s="162">
        <f t="shared" si="117"/>
        <v>1.0631486258914427E-3</v>
      </c>
      <c r="R835" s="129">
        <f t="shared" si="118"/>
        <v>3.5616529388703346E-3</v>
      </c>
      <c r="S835" s="129" t="str">
        <f t="shared" si="119"/>
        <v/>
      </c>
      <c r="T835" s="129" t="str">
        <f t="shared" si="120"/>
        <v/>
      </c>
      <c r="V835" s="156">
        <f t="shared" si="113"/>
        <v>1.5295999999999943</v>
      </c>
      <c r="W835" s="159">
        <f t="shared" si="110"/>
        <v>0.98126717957966614</v>
      </c>
      <c r="X835" s="160">
        <f t="shared" si="114"/>
        <v>2.3007497239202479E-4</v>
      </c>
      <c r="Y835" s="160" t="str">
        <f t="shared" si="111"/>
        <v/>
      </c>
      <c r="Z835" s="160" t="str">
        <f t="shared" si="112"/>
        <v/>
      </c>
    </row>
    <row r="836" spans="14:26" ht="20.100000000000001" customHeight="1" x14ac:dyDescent="0.25">
      <c r="N836" s="137">
        <v>233</v>
      </c>
      <c r="O836" s="129">
        <f t="shared" si="115"/>
        <v>-3.0680000000000001</v>
      </c>
      <c r="P836" s="162">
        <f t="shared" si="116"/>
        <v>3.6056596853723268E-3</v>
      </c>
      <c r="Q836" s="162">
        <f t="shared" si="117"/>
        <v>1.0774830901186597E-3</v>
      </c>
      <c r="R836" s="129">
        <f t="shared" si="118"/>
        <v>3.6056596853723268E-3</v>
      </c>
      <c r="S836" s="129" t="str">
        <f t="shared" si="119"/>
        <v/>
      </c>
      <c r="T836" s="129" t="str">
        <f t="shared" si="120"/>
        <v/>
      </c>
      <c r="V836" s="156">
        <f t="shared" si="113"/>
        <v>1.5359999999999943</v>
      </c>
      <c r="W836" s="159">
        <f t="shared" si="110"/>
        <v>0.98103710460727411</v>
      </c>
      <c r="X836" s="160">
        <f t="shared" si="114"/>
        <v>2.3174135333436929E-4</v>
      </c>
      <c r="Y836" s="160" t="str">
        <f t="shared" si="111"/>
        <v/>
      </c>
      <c r="Z836" s="160" t="str">
        <f t="shared" si="112"/>
        <v/>
      </c>
    </row>
    <row r="837" spans="14:26" ht="20.100000000000001" customHeight="1" x14ac:dyDescent="0.25">
      <c r="N837" s="137">
        <v>234</v>
      </c>
      <c r="O837" s="129">
        <f t="shared" si="115"/>
        <v>-3.0640000000000001</v>
      </c>
      <c r="P837" s="162">
        <f t="shared" si="116"/>
        <v>3.6501517635231869E-3</v>
      </c>
      <c r="Q837" s="162">
        <f t="shared" si="117"/>
        <v>1.0919945504818463E-3</v>
      </c>
      <c r="R837" s="129">
        <f t="shared" si="118"/>
        <v>3.6501517635231869E-3</v>
      </c>
      <c r="S837" s="129" t="str">
        <f t="shared" si="119"/>
        <v/>
      </c>
      <c r="T837" s="129" t="str">
        <f t="shared" si="120"/>
        <v/>
      </c>
      <c r="V837" s="156">
        <f t="shared" si="113"/>
        <v>1.5423999999999942</v>
      </c>
      <c r="W837" s="159">
        <f t="shared" si="110"/>
        <v>0.98080536325393974</v>
      </c>
      <c r="X837" s="160">
        <f t="shared" si="114"/>
        <v>2.3340971468388538E-4</v>
      </c>
      <c r="Y837" s="160" t="str">
        <f t="shared" si="111"/>
        <v/>
      </c>
      <c r="Z837" s="160" t="str">
        <f t="shared" si="112"/>
        <v/>
      </c>
    </row>
    <row r="838" spans="14:26" ht="20.100000000000001" customHeight="1" x14ac:dyDescent="0.25">
      <c r="N838" s="137">
        <v>235</v>
      </c>
      <c r="O838" s="129">
        <f t="shared" si="115"/>
        <v>-3.06</v>
      </c>
      <c r="P838" s="162">
        <f t="shared" si="116"/>
        <v>3.6951337295590349E-3</v>
      </c>
      <c r="Q838" s="162">
        <f t="shared" si="117"/>
        <v>1.1066849574092469E-3</v>
      </c>
      <c r="R838" s="129">
        <f t="shared" si="118"/>
        <v>3.6951337295590349E-3</v>
      </c>
      <c r="S838" s="129" t="str">
        <f t="shared" si="119"/>
        <v/>
      </c>
      <c r="T838" s="129" t="str">
        <f t="shared" si="120"/>
        <v/>
      </c>
      <c r="V838" s="156">
        <f t="shared" si="113"/>
        <v>1.5487999999999942</v>
      </c>
      <c r="W838" s="159">
        <f t="shared" si="110"/>
        <v>0.98057195353925586</v>
      </c>
      <c r="X838" s="160">
        <f t="shared" si="114"/>
        <v>2.350800099335526E-4</v>
      </c>
      <c r="Y838" s="160" t="str">
        <f t="shared" si="111"/>
        <v/>
      </c>
      <c r="Z838" s="160" t="str">
        <f t="shared" si="112"/>
        <v/>
      </c>
    </row>
    <row r="839" spans="14:26" ht="20.100000000000001" customHeight="1" x14ac:dyDescent="0.25">
      <c r="N839" s="137">
        <v>236</v>
      </c>
      <c r="O839" s="129">
        <f t="shared" si="115"/>
        <v>-3.056</v>
      </c>
      <c r="P839" s="162">
        <f t="shared" si="116"/>
        <v>3.7406101722415024E-3</v>
      </c>
      <c r="Q839" s="162">
        <f t="shared" si="117"/>
        <v>1.1215562796190622E-3</v>
      </c>
      <c r="R839" s="129">
        <f t="shared" si="118"/>
        <v>3.7406101722415024E-3</v>
      </c>
      <c r="S839" s="129" t="str">
        <f t="shared" si="119"/>
        <v/>
      </c>
      <c r="T839" s="129" t="str">
        <f t="shared" si="120"/>
        <v/>
      </c>
      <c r="V839" s="156">
        <f t="shared" si="113"/>
        <v>1.5551999999999941</v>
      </c>
      <c r="W839" s="159">
        <f t="shared" si="110"/>
        <v>0.98033687352932231</v>
      </c>
      <c r="X839" s="160">
        <f t="shared" si="114"/>
        <v>2.3675219274310599E-4</v>
      </c>
      <c r="Y839" s="160" t="str">
        <f t="shared" si="111"/>
        <v/>
      </c>
      <c r="Z839" s="160" t="str">
        <f t="shared" si="112"/>
        <v/>
      </c>
    </row>
    <row r="840" spans="14:26" ht="20.100000000000001" customHeight="1" x14ac:dyDescent="0.25">
      <c r="N840" s="137">
        <v>237</v>
      </c>
      <c r="O840" s="129">
        <f t="shared" si="115"/>
        <v>-3.052</v>
      </c>
      <c r="P840" s="162">
        <f t="shared" si="116"/>
        <v>3.7865857129630769E-3</v>
      </c>
      <c r="Q840" s="162">
        <f t="shared" si="117"/>
        <v>1.1366105042497745E-3</v>
      </c>
      <c r="R840" s="129">
        <f t="shared" si="118"/>
        <v>3.7865857129630769E-3</v>
      </c>
      <c r="S840" s="129" t="str">
        <f t="shared" si="119"/>
        <v/>
      </c>
      <c r="T840" s="129" t="str">
        <f t="shared" si="120"/>
        <v/>
      </c>
      <c r="V840" s="156">
        <f t="shared" si="113"/>
        <v>1.5615999999999941</v>
      </c>
      <c r="W840" s="159">
        <f t="shared" si="110"/>
        <v>0.9801001213365792</v>
      </c>
      <c r="X840" s="160">
        <f t="shared" si="114"/>
        <v>2.3842621694225574E-4</v>
      </c>
      <c r="Y840" s="160" t="str">
        <f t="shared" si="111"/>
        <v/>
      </c>
      <c r="Z840" s="160" t="str">
        <f t="shared" si="112"/>
        <v/>
      </c>
    </row>
    <row r="841" spans="14:26" ht="20.100000000000001" customHeight="1" x14ac:dyDescent="0.25">
      <c r="N841" s="137">
        <v>238</v>
      </c>
      <c r="O841" s="129">
        <f t="shared" si="115"/>
        <v>-3.048</v>
      </c>
      <c r="P841" s="162">
        <f t="shared" si="116"/>
        <v>3.8330650058511109E-3</v>
      </c>
      <c r="Q841" s="162">
        <f t="shared" si="117"/>
        <v>1.1518496369908638E-3</v>
      </c>
      <c r="R841" s="129">
        <f t="shared" si="118"/>
        <v>3.8330650058511109E-3</v>
      </c>
      <c r="S841" s="129" t="str">
        <f t="shared" si="119"/>
        <v/>
      </c>
      <c r="T841" s="129" t="str">
        <f t="shared" si="120"/>
        <v/>
      </c>
      <c r="V841" s="156">
        <f t="shared" si="113"/>
        <v>1.5679999999999941</v>
      </c>
      <c r="W841" s="159">
        <f t="shared" si="110"/>
        <v>0.97986169511963694</v>
      </c>
      <c r="X841" s="160">
        <f t="shared" si="114"/>
        <v>2.4010203652935491E-4</v>
      </c>
      <c r="Y841" s="160" t="str">
        <f t="shared" si="111"/>
        <v/>
      </c>
      <c r="Z841" s="160" t="str">
        <f t="shared" si="112"/>
        <v/>
      </c>
    </row>
    <row r="842" spans="14:26" ht="20.100000000000001" customHeight="1" x14ac:dyDescent="0.25">
      <c r="N842" s="137">
        <v>239</v>
      </c>
      <c r="O842" s="129">
        <f t="shared" si="115"/>
        <v>-3.044</v>
      </c>
      <c r="P842" s="162">
        <f t="shared" si="116"/>
        <v>3.880052737870465E-3</v>
      </c>
      <c r="Q842" s="162">
        <f t="shared" si="117"/>
        <v>1.1672757022139627E-3</v>
      </c>
      <c r="R842" s="129">
        <f t="shared" si="118"/>
        <v>3.880052737870465E-3</v>
      </c>
      <c r="S842" s="129" t="str">
        <f t="shared" si="119"/>
        <v/>
      </c>
      <c r="T842" s="129" t="str">
        <f t="shared" si="120"/>
        <v/>
      </c>
      <c r="V842" s="156">
        <f t="shared" si="113"/>
        <v>1.574399999999994</v>
      </c>
      <c r="W842" s="159">
        <f t="shared" si="110"/>
        <v>0.97962159308310759</v>
      </c>
      <c r="X842" s="160">
        <f t="shared" si="114"/>
        <v>2.4177960567350887E-4</v>
      </c>
      <c r="Y842" s="160" t="str">
        <f t="shared" si="111"/>
        <v/>
      </c>
      <c r="Z842" s="160" t="str">
        <f t="shared" si="112"/>
        <v/>
      </c>
    </row>
    <row r="843" spans="14:26" ht="20.100000000000001" customHeight="1" x14ac:dyDescent="0.25">
      <c r="N843" s="137">
        <v>240</v>
      </c>
      <c r="O843" s="129">
        <f t="shared" si="115"/>
        <v>-3.04</v>
      </c>
      <c r="P843" s="162">
        <f t="shared" si="116"/>
        <v>3.9275536289247789E-3</v>
      </c>
      <c r="Q843" s="162">
        <f t="shared" si="117"/>
        <v>1.1828907431044044E-3</v>
      </c>
      <c r="R843" s="129">
        <f t="shared" si="118"/>
        <v>3.9275536289247789E-3</v>
      </c>
      <c r="S843" s="129" t="str">
        <f t="shared" si="119"/>
        <v/>
      </c>
      <c r="T843" s="129" t="str">
        <f t="shared" si="120"/>
        <v/>
      </c>
      <c r="V843" s="156">
        <f t="shared" si="113"/>
        <v>1.580799999999994</v>
      </c>
      <c r="W843" s="159">
        <f t="shared" si="110"/>
        <v>0.97937981347743408</v>
      </c>
      <c r="X843" s="160">
        <f t="shared" si="114"/>
        <v>2.4345887871457528E-4</v>
      </c>
      <c r="Y843" s="160" t="str">
        <f t="shared" si="111"/>
        <v/>
      </c>
      <c r="Z843" s="160" t="str">
        <f t="shared" si="112"/>
        <v/>
      </c>
    </row>
    <row r="844" spans="14:26" ht="20.100000000000001" customHeight="1" x14ac:dyDescent="0.25">
      <c r="N844" s="137">
        <v>241</v>
      </c>
      <c r="O844" s="129">
        <f t="shared" si="115"/>
        <v>-3.036</v>
      </c>
      <c r="P844" s="162">
        <f t="shared" si="116"/>
        <v>3.9755724319563406E-3</v>
      </c>
      <c r="Q844" s="162">
        <f t="shared" si="117"/>
        <v>1.1986968217931892E-3</v>
      </c>
      <c r="R844" s="129">
        <f t="shared" si="118"/>
        <v>3.9755724319563406E-3</v>
      </c>
      <c r="S844" s="129" t="str">
        <f t="shared" si="119"/>
        <v/>
      </c>
      <c r="T844" s="129" t="str">
        <f t="shared" si="120"/>
        <v/>
      </c>
      <c r="V844" s="156">
        <f t="shared" si="113"/>
        <v>1.5871999999999939</v>
      </c>
      <c r="W844" s="159">
        <f t="shared" si="110"/>
        <v>0.9791363545987195</v>
      </c>
      <c r="X844" s="160">
        <f t="shared" si="114"/>
        <v>2.451398101646074E-4</v>
      </c>
      <c r="Y844" s="160" t="str">
        <f t="shared" si="111"/>
        <v/>
      </c>
      <c r="Z844" s="160" t="str">
        <f t="shared" si="112"/>
        <v/>
      </c>
    </row>
    <row r="845" spans="14:26" ht="20.100000000000001" customHeight="1" x14ac:dyDescent="0.25">
      <c r="N845" s="137">
        <v>242</v>
      </c>
      <c r="O845" s="129">
        <f t="shared" si="115"/>
        <v>-3.032</v>
      </c>
      <c r="P845" s="162">
        <f t="shared" si="116"/>
        <v>4.0241139330445116E-3</v>
      </c>
      <c r="Q845" s="162">
        <f t="shared" si="117"/>
        <v>1.2146960194893215E-3</v>
      </c>
      <c r="R845" s="129">
        <f t="shared" si="118"/>
        <v>4.0241139330445116E-3</v>
      </c>
      <c r="S845" s="129" t="str">
        <f t="shared" si="119"/>
        <v/>
      </c>
      <c r="T845" s="129" t="str">
        <f t="shared" si="120"/>
        <v/>
      </c>
      <c r="V845" s="156">
        <f t="shared" si="113"/>
        <v>1.5935999999999939</v>
      </c>
      <c r="W845" s="159">
        <f t="shared" si="110"/>
        <v>0.9788912147885549</v>
      </c>
      <c r="X845" s="160">
        <f t="shared" si="114"/>
        <v>2.4682235470852021E-4</v>
      </c>
      <c r="Y845" s="160" t="str">
        <f t="shared" si="111"/>
        <v/>
      </c>
      <c r="Z845" s="160" t="str">
        <f t="shared" si="112"/>
        <v/>
      </c>
    </row>
    <row r="846" spans="14:26" ht="20.100000000000001" customHeight="1" x14ac:dyDescent="0.25">
      <c r="N846" s="137">
        <v>243</v>
      </c>
      <c r="O846" s="129">
        <f t="shared" si="115"/>
        <v>-3.028</v>
      </c>
      <c r="P846" s="162">
        <f t="shared" si="116"/>
        <v>4.0731829515026673E-3</v>
      </c>
      <c r="Q846" s="162">
        <f t="shared" si="117"/>
        <v>1.2308904366125592E-3</v>
      </c>
      <c r="R846" s="129">
        <f t="shared" si="118"/>
        <v>4.0731829515026673E-3</v>
      </c>
      <c r="S846" s="129" t="str">
        <f t="shared" si="119"/>
        <v/>
      </c>
      <c r="T846" s="129" t="str">
        <f t="shared" si="120"/>
        <v/>
      </c>
      <c r="V846" s="156">
        <f t="shared" si="113"/>
        <v>1.5999999999999939</v>
      </c>
      <c r="W846" s="159">
        <f t="shared" si="110"/>
        <v>0.97864439243384638</v>
      </c>
      <c r="X846" s="160">
        <f t="shared" si="114"/>
        <v>2.4850646720431246E-4</v>
      </c>
      <c r="Y846" s="160" t="str">
        <f t="shared" si="111"/>
        <v/>
      </c>
      <c r="Z846" s="160" t="str">
        <f t="shared" si="112"/>
        <v/>
      </c>
    </row>
    <row r="847" spans="14:26" ht="20.100000000000001" customHeight="1" x14ac:dyDescent="0.25">
      <c r="N847" s="137">
        <v>244</v>
      </c>
      <c r="O847" s="129">
        <f t="shared" si="115"/>
        <v>-3.024</v>
      </c>
      <c r="P847" s="162">
        <f t="shared" si="116"/>
        <v>4.122784339973702E-3</v>
      </c>
      <c r="Q847" s="162">
        <f t="shared" si="117"/>
        <v>1.2472821929265427E-3</v>
      </c>
      <c r="R847" s="129">
        <f t="shared" si="118"/>
        <v>4.122784339973702E-3</v>
      </c>
      <c r="S847" s="129" t="str">
        <f t="shared" si="119"/>
        <v/>
      </c>
      <c r="T847" s="129" t="str">
        <f t="shared" si="120"/>
        <v/>
      </c>
      <c r="V847" s="156">
        <f t="shared" si="113"/>
        <v>1.6063999999999938</v>
      </c>
      <c r="W847" s="159">
        <f t="shared" si="110"/>
        <v>0.97839588596664206</v>
      </c>
      <c r="X847" s="160">
        <f t="shared" si="114"/>
        <v>2.5019210268395486E-4</v>
      </c>
      <c r="Y847" s="160" t="str">
        <f t="shared" si="111"/>
        <v/>
      </c>
      <c r="Z847" s="160" t="str">
        <f t="shared" si="112"/>
        <v/>
      </c>
    </row>
    <row r="848" spans="14:26" ht="20.100000000000001" customHeight="1" x14ac:dyDescent="0.25">
      <c r="N848" s="137">
        <v>245</v>
      </c>
      <c r="O848" s="129">
        <f t="shared" si="115"/>
        <v>-3.02</v>
      </c>
      <c r="P848" s="162">
        <f t="shared" si="116"/>
        <v>4.1729229845239623E-3</v>
      </c>
      <c r="Q848" s="162">
        <f t="shared" si="117"/>
        <v>1.2638734276722969E-3</v>
      </c>
      <c r="R848" s="129">
        <f t="shared" si="118"/>
        <v>4.1729229845239623E-3</v>
      </c>
      <c r="S848" s="129" t="str">
        <f t="shared" si="119"/>
        <v/>
      </c>
      <c r="T848" s="129" t="str">
        <f t="shared" si="120"/>
        <v/>
      </c>
      <c r="V848" s="156">
        <f t="shared" si="113"/>
        <v>1.6127999999999938</v>
      </c>
      <c r="W848" s="159">
        <f t="shared" si="110"/>
        <v>0.97814569386395811</v>
      </c>
      <c r="X848" s="160">
        <f t="shared" si="114"/>
        <v>2.5187921635483335E-4</v>
      </c>
      <c r="Y848" s="160" t="str">
        <f t="shared" si="111"/>
        <v/>
      </c>
      <c r="Z848" s="160" t="str">
        <f t="shared" si="112"/>
        <v/>
      </c>
    </row>
    <row r="849" spans="14:26" ht="20.100000000000001" customHeight="1" x14ac:dyDescent="0.25">
      <c r="N849" s="137">
        <v>246</v>
      </c>
      <c r="O849" s="129">
        <f t="shared" si="115"/>
        <v>-3.016</v>
      </c>
      <c r="P849" s="162">
        <f t="shared" si="116"/>
        <v>4.2236038047356534E-3</v>
      </c>
      <c r="Q849" s="162">
        <f t="shared" si="117"/>
        <v>1.2806662997021205E-3</v>
      </c>
      <c r="R849" s="129">
        <f t="shared" si="118"/>
        <v>4.2236038047356534E-3</v>
      </c>
      <c r="S849" s="129" t="str">
        <f t="shared" si="119"/>
        <v/>
      </c>
      <c r="T849" s="129" t="str">
        <f t="shared" si="120"/>
        <v/>
      </c>
      <c r="V849" s="156">
        <f t="shared" si="113"/>
        <v>1.6191999999999938</v>
      </c>
      <c r="W849" s="159">
        <f t="shared" si="110"/>
        <v>0.97789381464760328</v>
      </c>
      <c r="X849" s="160">
        <f t="shared" si="114"/>
        <v>2.5356776359952704E-4</v>
      </c>
      <c r="Y849" s="160" t="str">
        <f t="shared" si="111"/>
        <v/>
      </c>
      <c r="Z849" s="160" t="str">
        <f t="shared" si="112"/>
        <v/>
      </c>
    </row>
    <row r="850" spans="14:26" ht="20.100000000000001" customHeight="1" x14ac:dyDescent="0.25">
      <c r="N850" s="137">
        <v>247</v>
      </c>
      <c r="O850" s="129">
        <f t="shared" si="115"/>
        <v>-3.012</v>
      </c>
      <c r="P850" s="162">
        <f t="shared" si="116"/>
        <v>4.2748317537976898E-3</v>
      </c>
      <c r="Q850" s="162">
        <f t="shared" si="117"/>
        <v>1.2976629876138184E-3</v>
      </c>
      <c r="R850" s="129">
        <f t="shared" si="118"/>
        <v>4.2748317537976898E-3</v>
      </c>
      <c r="S850" s="129" t="str">
        <f t="shared" si="119"/>
        <v/>
      </c>
      <c r="T850" s="129" t="str">
        <f t="shared" si="120"/>
        <v/>
      </c>
      <c r="V850" s="156">
        <f t="shared" si="113"/>
        <v>1.6255999999999937</v>
      </c>
      <c r="W850" s="159">
        <f t="shared" si="110"/>
        <v>0.97764024688400375</v>
      </c>
      <c r="X850" s="160">
        <f t="shared" si="114"/>
        <v>2.5525769997636338E-4</v>
      </c>
      <c r="Y850" s="160" t="str">
        <f t="shared" si="111"/>
        <v/>
      </c>
      <c r="Z850" s="160" t="str">
        <f t="shared" si="112"/>
        <v/>
      </c>
    </row>
    <row r="851" spans="14:26" ht="20.100000000000001" customHeight="1" x14ac:dyDescent="0.25">
      <c r="N851" s="137">
        <v>248</v>
      </c>
      <c r="O851" s="129">
        <f t="shared" si="115"/>
        <v>-3.008</v>
      </c>
      <c r="P851" s="162">
        <f t="shared" si="116"/>
        <v>4.3266118185949169E-3</v>
      </c>
      <c r="Q851" s="162">
        <f t="shared" si="117"/>
        <v>1.3148656898853155E-3</v>
      </c>
      <c r="R851" s="129">
        <f t="shared" si="118"/>
        <v>4.3266118185949169E-3</v>
      </c>
      <c r="S851" s="129" t="str">
        <f t="shared" si="119"/>
        <v/>
      </c>
      <c r="T851" s="129" t="str">
        <f t="shared" si="120"/>
        <v/>
      </c>
      <c r="V851" s="156">
        <f t="shared" si="113"/>
        <v>1.6319999999999937</v>
      </c>
      <c r="W851" s="159">
        <f t="shared" si="110"/>
        <v>0.97738498918402739</v>
      </c>
      <c r="X851" s="160">
        <f t="shared" si="114"/>
        <v>2.5694898122119447E-4</v>
      </c>
      <c r="Y851" s="160" t="str">
        <f t="shared" si="111"/>
        <v/>
      </c>
      <c r="Z851" s="160" t="str">
        <f t="shared" si="112"/>
        <v/>
      </c>
    </row>
    <row r="852" spans="14:26" ht="20.100000000000001" customHeight="1" x14ac:dyDescent="0.25">
      <c r="N852" s="137">
        <v>249</v>
      </c>
      <c r="O852" s="129">
        <f t="shared" si="115"/>
        <v>-3.004</v>
      </c>
      <c r="P852" s="162">
        <f t="shared" si="116"/>
        <v>4.3789490197957293E-3</v>
      </c>
      <c r="Q852" s="162">
        <f t="shared" si="117"/>
        <v>1.3322766250096097E-3</v>
      </c>
      <c r="R852" s="129">
        <f t="shared" si="118"/>
        <v>4.3789490197957293E-3</v>
      </c>
      <c r="S852" s="129" t="str">
        <f t="shared" si="119"/>
        <v/>
      </c>
      <c r="T852" s="129" t="str">
        <f t="shared" si="120"/>
        <v/>
      </c>
      <c r="V852" s="156">
        <f t="shared" si="113"/>
        <v>1.6383999999999936</v>
      </c>
      <c r="W852" s="159">
        <f t="shared" ref="W852:W915" si="121">_xlfn.CHISQ.DIST.RT(V852,$U$593)</f>
        <v>0.97712804020280619</v>
      </c>
      <c r="X852" s="160">
        <f t="shared" si="114"/>
        <v>2.58641563247064E-4</v>
      </c>
      <c r="Y852" s="160" t="str">
        <f t="shared" ref="Y852:Y915" si="122">IF(W852&lt;(1-$U$600),X852,"")</f>
        <v/>
      </c>
      <c r="Z852" s="160" t="str">
        <f t="shared" ref="Z852:Z915" si="123">IF(X852&lt;(1-$U$606),Y852,"")</f>
        <v/>
      </c>
    </row>
    <row r="853" spans="14:26" ht="20.100000000000001" customHeight="1" x14ac:dyDescent="0.25">
      <c r="N853" s="137">
        <v>250</v>
      </c>
      <c r="O853" s="129">
        <f t="shared" si="115"/>
        <v>-3</v>
      </c>
      <c r="P853" s="162">
        <f t="shared" si="116"/>
        <v>4.4318484119380075E-3</v>
      </c>
      <c r="Q853" s="162">
        <f t="shared" si="117"/>
        <v>1.3498980316300933E-3</v>
      </c>
      <c r="R853" s="129">
        <f t="shared" si="118"/>
        <v>4.4318484119380075E-3</v>
      </c>
      <c r="S853" s="129" t="str">
        <f t="shared" si="119"/>
        <v/>
      </c>
      <c r="T853" s="129" t="str">
        <f t="shared" si="120"/>
        <v/>
      </c>
      <c r="V853" s="156">
        <f t="shared" ref="V853:V916" si="124">V852+$Y$593</f>
        <v>1.6447999999999936</v>
      </c>
      <c r="W853" s="159">
        <f t="shared" si="121"/>
        <v>0.97686939863955913</v>
      </c>
      <c r="X853" s="160">
        <f t="shared" ref="X853:X915" si="125">W853-W854</f>
        <v>2.6033540214487338E-4</v>
      </c>
      <c r="Y853" s="160" t="str">
        <f t="shared" si="122"/>
        <v/>
      </c>
      <c r="Z853" s="160" t="str">
        <f t="shared" si="123"/>
        <v/>
      </c>
    </row>
    <row r="854" spans="14:26" ht="20.100000000000001" customHeight="1" x14ac:dyDescent="0.25">
      <c r="N854" s="137">
        <v>251</v>
      </c>
      <c r="O854" s="129">
        <f t="shared" si="115"/>
        <v>-2.996</v>
      </c>
      <c r="P854" s="162">
        <f t="shared" si="116"/>
        <v>4.4853150835133934E-3</v>
      </c>
      <c r="Q854" s="162">
        <f t="shared" si="117"/>
        <v>1.3677321686761793E-3</v>
      </c>
      <c r="R854" s="129">
        <f t="shared" si="118"/>
        <v>4.4853150835133934E-3</v>
      </c>
      <c r="S854" s="129" t="str">
        <f t="shared" si="119"/>
        <v/>
      </c>
      <c r="T854" s="129" t="str">
        <f t="shared" si="120"/>
        <v/>
      </c>
      <c r="V854" s="156">
        <f t="shared" si="124"/>
        <v>1.6511999999999936</v>
      </c>
      <c r="W854" s="159">
        <f t="shared" si="121"/>
        <v>0.97660906323741425</v>
      </c>
      <c r="X854" s="160">
        <f t="shared" si="125"/>
        <v>2.6203045418404791E-4</v>
      </c>
      <c r="Y854" s="160" t="str">
        <f t="shared" si="122"/>
        <v/>
      </c>
      <c r="Z854" s="160" t="str">
        <f t="shared" si="123"/>
        <v/>
      </c>
    </row>
    <row r="855" spans="14:26" ht="20.100000000000001" customHeight="1" x14ac:dyDescent="0.25">
      <c r="N855" s="137">
        <v>252</v>
      </c>
      <c r="O855" s="129">
        <f t="shared" si="115"/>
        <v>-2.992</v>
      </c>
      <c r="P855" s="162">
        <f t="shared" si="116"/>
        <v>4.5393541570498278E-3</v>
      </c>
      <c r="Q855" s="162">
        <f t="shared" si="117"/>
        <v>1.3857813154993001E-3</v>
      </c>
      <c r="R855" s="129">
        <f t="shared" si="118"/>
        <v>4.5393541570498278E-3</v>
      </c>
      <c r="S855" s="129" t="str">
        <f t="shared" si="119"/>
        <v/>
      </c>
      <c r="T855" s="129" t="str">
        <f t="shared" si="120"/>
        <v/>
      </c>
      <c r="V855" s="156">
        <f t="shared" si="124"/>
        <v>1.6575999999999935</v>
      </c>
      <c r="W855" s="159">
        <f t="shared" si="121"/>
        <v>0.97634703278323021</v>
      </c>
      <c r="X855" s="160">
        <f t="shared" si="125"/>
        <v>2.6372667581331388E-4</v>
      </c>
      <c r="Y855" s="160" t="str">
        <f t="shared" si="122"/>
        <v/>
      </c>
      <c r="Z855" s="160" t="str">
        <f t="shared" si="123"/>
        <v/>
      </c>
    </row>
    <row r="856" spans="14:26" ht="20.100000000000001" customHeight="1" x14ac:dyDescent="0.25">
      <c r="N856" s="137">
        <v>253</v>
      </c>
      <c r="O856" s="129">
        <f t="shared" si="115"/>
        <v>-2.988</v>
      </c>
      <c r="P856" s="162">
        <f t="shared" si="116"/>
        <v>4.5939707891923722E-3</v>
      </c>
      <c r="Q856" s="162">
        <f t="shared" si="117"/>
        <v>1.4040477720092016E-3</v>
      </c>
      <c r="R856" s="129">
        <f t="shared" si="118"/>
        <v>4.5939707891923722E-3</v>
      </c>
      <c r="S856" s="129" t="str">
        <f t="shared" si="119"/>
        <v/>
      </c>
      <c r="T856" s="129" t="str">
        <f t="shared" si="120"/>
        <v/>
      </c>
      <c r="V856" s="156">
        <f t="shared" si="124"/>
        <v>1.6639999999999935</v>
      </c>
      <c r="W856" s="159">
        <f t="shared" si="121"/>
        <v>0.97608330610741689</v>
      </c>
      <c r="X856" s="160">
        <f t="shared" si="125"/>
        <v>2.6542402366136475E-4</v>
      </c>
      <c r="Y856" s="160" t="str">
        <f t="shared" si="122"/>
        <v/>
      </c>
      <c r="Z856" s="160" t="str">
        <f t="shared" si="123"/>
        <v/>
      </c>
    </row>
    <row r="857" spans="14:26" ht="20.100000000000001" customHeight="1" x14ac:dyDescent="0.25">
      <c r="N857" s="137">
        <v>254</v>
      </c>
      <c r="O857" s="129">
        <f t="shared" si="115"/>
        <v>-2.984</v>
      </c>
      <c r="P857" s="162">
        <f t="shared" si="116"/>
        <v>4.6491701707822254E-3</v>
      </c>
      <c r="Q857" s="162">
        <f t="shared" si="117"/>
        <v>1.4225338588105773E-3</v>
      </c>
      <c r="R857" s="129">
        <f t="shared" si="118"/>
        <v>4.6491701707822254E-3</v>
      </c>
      <c r="S857" s="129" t="str">
        <f t="shared" si="119"/>
        <v/>
      </c>
      <c r="T857" s="129" t="str">
        <f t="shared" si="120"/>
        <v/>
      </c>
      <c r="V857" s="156">
        <f t="shared" si="124"/>
        <v>1.6703999999999934</v>
      </c>
      <c r="W857" s="159">
        <f t="shared" si="121"/>
        <v>0.97581788208375553</v>
      </c>
      <c r="X857" s="160">
        <f t="shared" si="125"/>
        <v>2.6712245453652805E-4</v>
      </c>
      <c r="Y857" s="160" t="str">
        <f t="shared" si="122"/>
        <v/>
      </c>
      <c r="Z857" s="160" t="str">
        <f t="shared" si="123"/>
        <v/>
      </c>
    </row>
    <row r="858" spans="14:26" ht="20.100000000000001" customHeight="1" x14ac:dyDescent="0.25">
      <c r="N858" s="137">
        <v>255</v>
      </c>
      <c r="O858" s="129">
        <f t="shared" si="115"/>
        <v>-2.98</v>
      </c>
      <c r="P858" s="162">
        <f t="shared" si="116"/>
        <v>4.7049575269339792E-3</v>
      </c>
      <c r="Q858" s="162">
        <f t="shared" si="117"/>
        <v>1.4412419173400134E-3</v>
      </c>
      <c r="R858" s="129">
        <f t="shared" si="118"/>
        <v>4.7049575269339792E-3</v>
      </c>
      <c r="S858" s="129" t="str">
        <f t="shared" si="119"/>
        <v/>
      </c>
      <c r="T858" s="129" t="str">
        <f t="shared" si="120"/>
        <v/>
      </c>
      <c r="V858" s="156">
        <f t="shared" si="124"/>
        <v>1.6767999999999934</v>
      </c>
      <c r="W858" s="159">
        <f t="shared" si="121"/>
        <v>0.975550759629219</v>
      </c>
      <c r="X858" s="160">
        <f t="shared" si="125"/>
        <v>2.6882192542854177E-4</v>
      </c>
      <c r="Y858" s="160" t="str">
        <f t="shared" si="122"/>
        <v/>
      </c>
      <c r="Z858" s="160" t="str">
        <f t="shared" si="123"/>
        <v/>
      </c>
    </row>
    <row r="859" spans="14:26" ht="20.100000000000001" customHeight="1" x14ac:dyDescent="0.25">
      <c r="N859" s="137">
        <v>256</v>
      </c>
      <c r="O859" s="129">
        <f t="shared" ref="O859:O922" si="126">O$597+(N859*O$600)</f>
        <v>-2.976</v>
      </c>
      <c r="P859" s="162">
        <f t="shared" ref="P859:P922" si="127">_xlfn.NORM.DIST(O859,O$594,O$595,0)</f>
        <v>4.7613381171110044E-3</v>
      </c>
      <c r="Q859" s="162">
        <f t="shared" ref="Q859:Q922" si="128">_xlfn.NORM.DIST(O859,O$594,O$595,1)</f>
        <v>1.4601743100032204E-3</v>
      </c>
      <c r="R859" s="129">
        <f t="shared" ref="R859:R922" si="129">IF(OR(Q859&lt;$S$599,Q859&gt;$S$600),P859,"")</f>
        <v>4.7613381171110044E-3</v>
      </c>
      <c r="S859" s="129" t="str">
        <f t="shared" ref="S859:S922" si="130">IF(AND(Q859&gt;$S$599,Q859&lt;$S$600),P859,"")</f>
        <v/>
      </c>
      <c r="T859" s="129" t="str">
        <f t="shared" ref="T859:T922" si="131">IF(P859=MAX(P$603:P$2603),P859,"")</f>
        <v/>
      </c>
      <c r="V859" s="156">
        <f t="shared" si="124"/>
        <v>1.6831999999999934</v>
      </c>
      <c r="W859" s="159">
        <f t="shared" si="121"/>
        <v>0.97528193770379046</v>
      </c>
      <c r="X859" s="160">
        <f t="shared" si="125"/>
        <v>2.7052239350777718E-4</v>
      </c>
      <c r="Y859" s="160" t="str">
        <f t="shared" si="122"/>
        <v/>
      </c>
      <c r="Z859" s="160" t="str">
        <f t="shared" si="123"/>
        <v/>
      </c>
    </row>
    <row r="860" spans="14:26" ht="20.100000000000001" customHeight="1" x14ac:dyDescent="0.25">
      <c r="N860" s="137">
        <v>257</v>
      </c>
      <c r="O860" s="129">
        <f t="shared" si="126"/>
        <v>-2.972</v>
      </c>
      <c r="P860" s="162">
        <f t="shared" si="127"/>
        <v>4.8183172351990121E-3</v>
      </c>
      <c r="Q860" s="162">
        <f t="shared" si="128"/>
        <v>1.4793334203125842E-3</v>
      </c>
      <c r="R860" s="129">
        <f t="shared" si="129"/>
        <v>4.8183172351990121E-3</v>
      </c>
      <c r="S860" s="129" t="str">
        <f t="shared" si="130"/>
        <v/>
      </c>
      <c r="T860" s="129" t="str">
        <f t="shared" si="131"/>
        <v/>
      </c>
      <c r="V860" s="156">
        <f t="shared" si="124"/>
        <v>1.6895999999999933</v>
      </c>
      <c r="W860" s="159">
        <f t="shared" si="121"/>
        <v>0.97501141531028268</v>
      </c>
      <c r="X860" s="160">
        <f t="shared" si="125"/>
        <v>2.7222381612668212E-4</v>
      </c>
      <c r="Y860" s="160" t="str">
        <f t="shared" si="122"/>
        <v/>
      </c>
      <c r="Z860" s="160" t="str">
        <f t="shared" si="123"/>
        <v/>
      </c>
    </row>
    <row r="861" spans="14:26" ht="20.100000000000001" customHeight="1" x14ac:dyDescent="0.25">
      <c r="N861" s="137">
        <v>258</v>
      </c>
      <c r="O861" s="129">
        <f t="shared" si="126"/>
        <v>-2.968</v>
      </c>
      <c r="P861" s="162">
        <f t="shared" si="127"/>
        <v>4.8759002095777031E-3</v>
      </c>
      <c r="Q861" s="162">
        <f t="shared" si="128"/>
        <v>1.4987216530249958E-3</v>
      </c>
      <c r="R861" s="129">
        <f t="shared" si="129"/>
        <v>4.8759002095777031E-3</v>
      </c>
      <c r="S861" s="129" t="str">
        <f t="shared" si="130"/>
        <v/>
      </c>
      <c r="T861" s="129" t="str">
        <f t="shared" si="131"/>
        <v/>
      </c>
      <c r="V861" s="156">
        <f t="shared" si="124"/>
        <v>1.6959999999999933</v>
      </c>
      <c r="W861" s="159">
        <f t="shared" si="121"/>
        <v>0.974739191494156</v>
      </c>
      <c r="X861" s="160">
        <f t="shared" si="125"/>
        <v>2.7392615081966998E-4</v>
      </c>
      <c r="Y861" s="160" t="str">
        <f t="shared" si="122"/>
        <v/>
      </c>
      <c r="Z861" s="160" t="str">
        <f t="shared" si="123"/>
        <v/>
      </c>
    </row>
    <row r="862" spans="14:26" ht="20.100000000000001" customHeight="1" x14ac:dyDescent="0.25">
      <c r="N862" s="137">
        <v>259</v>
      </c>
      <c r="O862" s="129">
        <f t="shared" si="126"/>
        <v>-2.964</v>
      </c>
      <c r="P862" s="162">
        <f t="shared" si="127"/>
        <v>4.9340924031905011E-3</v>
      </c>
      <c r="Q862" s="162">
        <f t="shared" si="128"/>
        <v>1.5183414342799769E-3</v>
      </c>
      <c r="R862" s="129">
        <f t="shared" si="129"/>
        <v>4.9340924031905011E-3</v>
      </c>
      <c r="S862" s="129" t="str">
        <f t="shared" si="130"/>
        <v/>
      </c>
      <c r="T862" s="129" t="str">
        <f t="shared" si="131"/>
        <v/>
      </c>
      <c r="V862" s="156">
        <f t="shared" si="124"/>
        <v>1.7023999999999933</v>
      </c>
      <c r="W862" s="159">
        <f t="shared" si="121"/>
        <v>0.97446526534333633</v>
      </c>
      <c r="X862" s="160">
        <f t="shared" si="125"/>
        <v>2.7562935530400789E-4</v>
      </c>
      <c r="Y862" s="160" t="str">
        <f t="shared" si="122"/>
        <v/>
      </c>
      <c r="Z862" s="160" t="str">
        <f t="shared" si="123"/>
        <v/>
      </c>
    </row>
    <row r="863" spans="14:26" ht="20.100000000000001" customHeight="1" x14ac:dyDescent="0.25">
      <c r="N863" s="137">
        <v>260</v>
      </c>
      <c r="O863" s="129">
        <f t="shared" si="126"/>
        <v>-2.96</v>
      </c>
      <c r="P863" s="162">
        <f t="shared" si="127"/>
        <v>4.9928992136123763E-3</v>
      </c>
      <c r="Q863" s="162">
        <f t="shared" si="128"/>
        <v>1.538195211738057E-3</v>
      </c>
      <c r="R863" s="129">
        <f t="shared" si="129"/>
        <v>4.9928992136123763E-3</v>
      </c>
      <c r="S863" s="129" t="str">
        <f t="shared" si="130"/>
        <v/>
      </c>
      <c r="T863" s="129" t="str">
        <f t="shared" si="131"/>
        <v/>
      </c>
      <c r="V863" s="156">
        <f t="shared" si="124"/>
        <v>1.7087999999999932</v>
      </c>
      <c r="W863" s="159">
        <f t="shared" si="121"/>
        <v>0.97418963598803232</v>
      </c>
      <c r="X863" s="160">
        <f t="shared" si="125"/>
        <v>2.7733338747959468E-4</v>
      </c>
      <c r="Y863" s="160" t="str">
        <f t="shared" si="122"/>
        <v/>
      </c>
      <c r="Z863" s="160" t="str">
        <f t="shared" si="123"/>
        <v/>
      </c>
    </row>
    <row r="864" spans="14:26" ht="20.100000000000001" customHeight="1" x14ac:dyDescent="0.25">
      <c r="N864" s="137">
        <v>261</v>
      </c>
      <c r="O864" s="129">
        <f t="shared" si="126"/>
        <v>-2.956</v>
      </c>
      <c r="P864" s="162">
        <f t="shared" si="127"/>
        <v>5.0523260731156153E-3</v>
      </c>
      <c r="Q864" s="162">
        <f t="shared" si="128"/>
        <v>1.5582854547194413E-3</v>
      </c>
      <c r="R864" s="129">
        <f t="shared" si="129"/>
        <v>5.0523260731156153E-3</v>
      </c>
      <c r="S864" s="129" t="str">
        <f t="shared" si="130"/>
        <v/>
      </c>
      <c r="T864" s="129" t="str">
        <f t="shared" si="131"/>
        <v/>
      </c>
      <c r="V864" s="156">
        <f t="shared" si="124"/>
        <v>1.7151999999999932</v>
      </c>
      <c r="W864" s="159">
        <f t="shared" si="121"/>
        <v>0.97391230260055273</v>
      </c>
      <c r="X864" s="160">
        <f t="shared" si="125"/>
        <v>2.7903820542984903E-4</v>
      </c>
      <c r="Y864" s="160" t="str">
        <f t="shared" si="122"/>
        <v/>
      </c>
      <c r="Z864" s="160" t="str">
        <f t="shared" si="123"/>
        <v/>
      </c>
    </row>
    <row r="865" spans="14:26" ht="20.100000000000001" customHeight="1" x14ac:dyDescent="0.25">
      <c r="N865" s="137">
        <v>262</v>
      </c>
      <c r="O865" s="129">
        <f t="shared" si="126"/>
        <v>-2.952</v>
      </c>
      <c r="P865" s="162">
        <f t="shared" si="127"/>
        <v>5.1123784487336638E-3</v>
      </c>
      <c r="Q865" s="162">
        <f t="shared" si="128"/>
        <v>1.5786146543429215E-3</v>
      </c>
      <c r="R865" s="129">
        <f t="shared" si="129"/>
        <v>5.1123784487336638E-3</v>
      </c>
      <c r="S865" s="129" t="str">
        <f t="shared" si="130"/>
        <v/>
      </c>
      <c r="T865" s="129" t="str">
        <f t="shared" si="131"/>
        <v/>
      </c>
      <c r="V865" s="156">
        <f t="shared" si="124"/>
        <v>1.7215999999999931</v>
      </c>
      <c r="W865" s="159">
        <f t="shared" si="121"/>
        <v>0.97363326439512288</v>
      </c>
      <c r="X865" s="160">
        <f t="shared" si="125"/>
        <v>2.8074376742237561E-4</v>
      </c>
      <c r="Y865" s="160" t="str">
        <f t="shared" si="122"/>
        <v/>
      </c>
      <c r="Z865" s="160" t="str">
        <f t="shared" si="123"/>
        <v/>
      </c>
    </row>
    <row r="866" spans="14:26" ht="20.100000000000001" customHeight="1" x14ac:dyDescent="0.25">
      <c r="N866" s="137">
        <v>263</v>
      </c>
      <c r="O866" s="129">
        <f t="shared" si="126"/>
        <v>-2.948</v>
      </c>
      <c r="P866" s="162">
        <f t="shared" si="127"/>
        <v>5.1730618423228882E-3</v>
      </c>
      <c r="Q866" s="162">
        <f t="shared" si="128"/>
        <v>1.599185323665053E-3</v>
      </c>
      <c r="R866" s="129">
        <f t="shared" si="129"/>
        <v>5.1730618423228882E-3</v>
      </c>
      <c r="S866" s="129" t="str">
        <f t="shared" si="130"/>
        <v/>
      </c>
      <c r="T866" s="129" t="str">
        <f t="shared" si="131"/>
        <v/>
      </c>
      <c r="V866" s="156">
        <f t="shared" si="124"/>
        <v>1.7279999999999931</v>
      </c>
      <c r="W866" s="159">
        <f t="shared" si="121"/>
        <v>0.9733525206277005</v>
      </c>
      <c r="X866" s="160">
        <f t="shared" si="125"/>
        <v>2.8245003190852103E-4</v>
      </c>
      <c r="Y866" s="160" t="str">
        <f t="shared" si="122"/>
        <v/>
      </c>
      <c r="Z866" s="160" t="str">
        <f t="shared" si="123"/>
        <v/>
      </c>
    </row>
    <row r="867" spans="14:26" ht="20.100000000000001" customHeight="1" x14ac:dyDescent="0.25">
      <c r="N867" s="137">
        <v>264</v>
      </c>
      <c r="O867" s="129">
        <f t="shared" si="126"/>
        <v>-2.944</v>
      </c>
      <c r="P867" s="162">
        <f t="shared" si="127"/>
        <v>5.2343817906222714E-3</v>
      </c>
      <c r="Q867" s="162">
        <f t="shared" si="128"/>
        <v>1.619999997819565E-3</v>
      </c>
      <c r="R867" s="129">
        <f t="shared" si="129"/>
        <v>5.2343817906222714E-3</v>
      </c>
      <c r="S867" s="129" t="str">
        <f t="shared" si="130"/>
        <v/>
      </c>
      <c r="T867" s="129" t="str">
        <f t="shared" si="131"/>
        <v/>
      </c>
      <c r="V867" s="156">
        <f t="shared" si="124"/>
        <v>1.7343999999999931</v>
      </c>
      <c r="W867" s="159">
        <f t="shared" si="121"/>
        <v>0.97307007059579198</v>
      </c>
      <c r="X867" s="160">
        <f t="shared" si="125"/>
        <v>2.84156957524484E-4</v>
      </c>
      <c r="Y867" s="160" t="str">
        <f t="shared" si="122"/>
        <v/>
      </c>
      <c r="Z867" s="160" t="str">
        <f t="shared" si="123"/>
        <v/>
      </c>
    </row>
    <row r="868" spans="14:26" ht="20.100000000000001" customHeight="1" x14ac:dyDescent="0.25">
      <c r="N868" s="137">
        <v>265</v>
      </c>
      <c r="O868" s="129">
        <f t="shared" si="126"/>
        <v>-2.94</v>
      </c>
      <c r="P868" s="162">
        <f t="shared" si="127"/>
        <v>5.2963438653110201E-3</v>
      </c>
      <c r="Q868" s="162">
        <f t="shared" si="128"/>
        <v>1.6410612341569962E-3</v>
      </c>
      <c r="R868" s="129">
        <f t="shared" si="129"/>
        <v>5.2963438653110201E-3</v>
      </c>
      <c r="S868" s="129" t="str">
        <f t="shared" si="130"/>
        <v/>
      </c>
      <c r="T868" s="129" t="str">
        <f t="shared" si="131"/>
        <v/>
      </c>
      <c r="V868" s="156">
        <f t="shared" si="124"/>
        <v>1.740799999999993</v>
      </c>
      <c r="W868" s="159">
        <f t="shared" si="121"/>
        <v>0.9727859136382675</v>
      </c>
      <c r="X868" s="160">
        <f t="shared" si="125"/>
        <v>2.8586450309098232E-4</v>
      </c>
      <c r="Y868" s="160" t="str">
        <f t="shared" si="122"/>
        <v/>
      </c>
      <c r="Z868" s="160" t="str">
        <f t="shared" si="123"/>
        <v/>
      </c>
    </row>
    <row r="869" spans="14:26" ht="20.100000000000001" customHeight="1" x14ac:dyDescent="0.25">
      <c r="N869" s="137">
        <v>266</v>
      </c>
      <c r="O869" s="129">
        <f t="shared" si="126"/>
        <v>-2.9359999999999999</v>
      </c>
      <c r="P869" s="162">
        <f t="shared" si="127"/>
        <v>5.3589536730640434E-3</v>
      </c>
      <c r="Q869" s="162">
        <f t="shared" si="128"/>
        <v>1.6623716123845814E-3</v>
      </c>
      <c r="R869" s="129">
        <f t="shared" si="129"/>
        <v>5.3589536730640434E-3</v>
      </c>
      <c r="S869" s="129" t="str">
        <f t="shared" si="130"/>
        <v/>
      </c>
      <c r="T869" s="129" t="str">
        <f t="shared" si="131"/>
        <v/>
      </c>
      <c r="V869" s="156">
        <f t="shared" si="124"/>
        <v>1.747199999999993</v>
      </c>
      <c r="W869" s="159">
        <f t="shared" si="121"/>
        <v>0.97250004913517651</v>
      </c>
      <c r="X869" s="160">
        <f t="shared" si="125"/>
        <v>2.8757262761458513E-4</v>
      </c>
      <c r="Y869" s="160" t="str">
        <f t="shared" si="122"/>
        <v/>
      </c>
      <c r="Z869" s="160" t="str">
        <f t="shared" si="123"/>
        <v/>
      </c>
    </row>
    <row r="870" spans="14:26" ht="20.100000000000001" customHeight="1" x14ac:dyDescent="0.25">
      <c r="N870" s="137">
        <v>267</v>
      </c>
      <c r="O870" s="129">
        <f t="shared" si="126"/>
        <v>-2.9319999999999999</v>
      </c>
      <c r="P870" s="162">
        <f t="shared" si="127"/>
        <v>5.422216855605279E-3</v>
      </c>
      <c r="Q870" s="162">
        <f t="shared" si="128"/>
        <v>1.683933734706331E-3</v>
      </c>
      <c r="R870" s="129">
        <f t="shared" si="129"/>
        <v>5.422216855605279E-3</v>
      </c>
      <c r="S870" s="129" t="str">
        <f t="shared" si="130"/>
        <v/>
      </c>
      <c r="T870" s="129" t="str">
        <f t="shared" si="131"/>
        <v/>
      </c>
      <c r="V870" s="156">
        <f t="shared" si="124"/>
        <v>1.7535999999999929</v>
      </c>
      <c r="W870" s="159">
        <f t="shared" si="121"/>
        <v>0.97221247650756193</v>
      </c>
      <c r="X870" s="160">
        <f t="shared" si="125"/>
        <v>2.8928129028649163E-4</v>
      </c>
      <c r="Y870" s="160" t="str">
        <f t="shared" si="122"/>
        <v/>
      </c>
      <c r="Z870" s="160" t="str">
        <f t="shared" si="123"/>
        <v/>
      </c>
    </row>
    <row r="871" spans="14:26" ht="20.100000000000001" customHeight="1" x14ac:dyDescent="0.25">
      <c r="N871" s="137">
        <v>268</v>
      </c>
      <c r="O871" s="129">
        <f t="shared" si="126"/>
        <v>-2.9279999999999999</v>
      </c>
      <c r="P871" s="162">
        <f t="shared" si="127"/>
        <v>5.4861390897588055E-3</v>
      </c>
      <c r="Q871" s="162">
        <f t="shared" si="128"/>
        <v>1.7057502259633433E-3</v>
      </c>
      <c r="R871" s="129">
        <f t="shared" si="129"/>
        <v>5.4861390897588055E-3</v>
      </c>
      <c r="S871" s="129" t="str">
        <f t="shared" si="130"/>
        <v/>
      </c>
      <c r="T871" s="129" t="str">
        <f t="shared" si="131"/>
        <v/>
      </c>
      <c r="V871" s="156">
        <f t="shared" si="124"/>
        <v>1.7599999999999929</v>
      </c>
      <c r="W871" s="159">
        <f t="shared" si="121"/>
        <v>0.97192319521727544</v>
      </c>
      <c r="X871" s="160">
        <f t="shared" si="125"/>
        <v>2.9099045048475158E-4</v>
      </c>
      <c r="Y871" s="160" t="str">
        <f t="shared" si="122"/>
        <v/>
      </c>
      <c r="Z871" s="160" t="str">
        <f t="shared" si="123"/>
        <v/>
      </c>
    </row>
    <row r="872" spans="14:26" ht="20.100000000000001" customHeight="1" x14ac:dyDescent="0.25">
      <c r="N872" s="137">
        <v>269</v>
      </c>
      <c r="O872" s="129">
        <f t="shared" si="126"/>
        <v>-2.9239999999999999</v>
      </c>
      <c r="P872" s="162">
        <f t="shared" si="127"/>
        <v>5.5507260874977527E-3</v>
      </c>
      <c r="Q872" s="162">
        <f t="shared" si="128"/>
        <v>1.727823733774286E-3</v>
      </c>
      <c r="R872" s="129">
        <f t="shared" si="129"/>
        <v>5.5507260874977527E-3</v>
      </c>
      <c r="S872" s="129" t="str">
        <f t="shared" si="130"/>
        <v/>
      </c>
      <c r="T872" s="129" t="str">
        <f t="shared" si="131"/>
        <v/>
      </c>
      <c r="V872" s="156">
        <f t="shared" si="124"/>
        <v>1.7663999999999929</v>
      </c>
      <c r="W872" s="159">
        <f t="shared" si="121"/>
        <v>0.97163220476679069</v>
      </c>
      <c r="X872" s="160">
        <f t="shared" si="125"/>
        <v>2.9270006777259994E-4</v>
      </c>
      <c r="Y872" s="160" t="str">
        <f t="shared" si="122"/>
        <v/>
      </c>
      <c r="Z872" s="160" t="str">
        <f t="shared" si="123"/>
        <v/>
      </c>
    </row>
    <row r="873" spans="14:26" ht="20.100000000000001" customHeight="1" x14ac:dyDescent="0.25">
      <c r="N873" s="137">
        <v>270</v>
      </c>
      <c r="O873" s="129">
        <f t="shared" si="126"/>
        <v>-2.92</v>
      </c>
      <c r="P873" s="162">
        <f t="shared" si="127"/>
        <v>5.615983595990969E-3</v>
      </c>
      <c r="Q873" s="162">
        <f t="shared" si="128"/>
        <v>1.7501569286760988E-3</v>
      </c>
      <c r="R873" s="129">
        <f t="shared" si="129"/>
        <v>5.615983595990969E-3</v>
      </c>
      <c r="S873" s="129" t="str">
        <f t="shared" si="130"/>
        <v/>
      </c>
      <c r="T873" s="129" t="str">
        <f t="shared" si="131"/>
        <v/>
      </c>
      <c r="V873" s="156">
        <f t="shared" si="124"/>
        <v>1.7727999999999928</v>
      </c>
      <c r="W873" s="159">
        <f t="shared" si="121"/>
        <v>0.97133950469901809</v>
      </c>
      <c r="X873" s="160">
        <f t="shared" si="125"/>
        <v>2.9441010190045525E-4</v>
      </c>
      <c r="Y873" s="160" t="str">
        <f t="shared" si="122"/>
        <v/>
      </c>
      <c r="Z873" s="160" t="str">
        <f t="shared" si="123"/>
        <v/>
      </c>
    </row>
    <row r="874" spans="14:26" ht="20.100000000000001" customHeight="1" x14ac:dyDescent="0.25">
      <c r="N874" s="137">
        <v>271</v>
      </c>
      <c r="O874" s="129">
        <f t="shared" si="126"/>
        <v>-2.9159999999999999</v>
      </c>
      <c r="P874" s="162">
        <f t="shared" si="127"/>
        <v>5.6819173976473767E-3</v>
      </c>
      <c r="Q874" s="162">
        <f t="shared" si="128"/>
        <v>1.7727525042648654E-3</v>
      </c>
      <c r="R874" s="129">
        <f t="shared" si="129"/>
        <v>5.6819173976473767E-3</v>
      </c>
      <c r="S874" s="129" t="str">
        <f t="shared" si="130"/>
        <v/>
      </c>
      <c r="T874" s="129" t="str">
        <f t="shared" si="131"/>
        <v/>
      </c>
      <c r="V874" s="156">
        <f t="shared" si="124"/>
        <v>1.7791999999999928</v>
      </c>
      <c r="W874" s="159">
        <f t="shared" si="121"/>
        <v>0.97104509459711763</v>
      </c>
      <c r="X874" s="160">
        <f t="shared" si="125"/>
        <v>2.9612051280469842E-4</v>
      </c>
      <c r="Y874" s="160" t="str">
        <f t="shared" si="122"/>
        <v/>
      </c>
      <c r="Z874" s="160" t="str">
        <f t="shared" si="123"/>
        <v/>
      </c>
    </row>
    <row r="875" spans="14:26" ht="20.100000000000001" customHeight="1" x14ac:dyDescent="0.25">
      <c r="N875" s="137">
        <v>272</v>
      </c>
      <c r="O875" s="129">
        <f t="shared" si="126"/>
        <v>-2.9119999999999999</v>
      </c>
      <c r="P875" s="162">
        <f t="shared" si="127"/>
        <v>5.7485333101580478E-3</v>
      </c>
      <c r="Q875" s="162">
        <f t="shared" si="128"/>
        <v>1.7956131773368459E-3</v>
      </c>
      <c r="R875" s="129">
        <f t="shared" si="129"/>
        <v>5.7485333101580478E-3</v>
      </c>
      <c r="S875" s="129" t="str">
        <f t="shared" si="130"/>
        <v/>
      </c>
      <c r="T875" s="129" t="str">
        <f t="shared" si="131"/>
        <v/>
      </c>
      <c r="V875" s="156">
        <f t="shared" si="124"/>
        <v>1.7855999999999927</v>
      </c>
      <c r="W875" s="159">
        <f t="shared" si="121"/>
        <v>0.97074897408431293</v>
      </c>
      <c r="X875" s="160">
        <f t="shared" si="125"/>
        <v>2.97831260609005E-4</v>
      </c>
      <c r="Y875" s="160" t="str">
        <f t="shared" si="122"/>
        <v/>
      </c>
      <c r="Z875" s="160" t="str">
        <f t="shared" si="123"/>
        <v/>
      </c>
    </row>
    <row r="876" spans="14:26" ht="20.100000000000001" customHeight="1" x14ac:dyDescent="0.25">
      <c r="N876" s="137">
        <v>273</v>
      </c>
      <c r="O876" s="129">
        <f t="shared" si="126"/>
        <v>-2.9079999999999999</v>
      </c>
      <c r="P876" s="162">
        <f t="shared" si="127"/>
        <v>5.8158371865359194E-3</v>
      </c>
      <c r="Q876" s="162">
        <f t="shared" si="128"/>
        <v>1.8187416880297129E-3</v>
      </c>
      <c r="R876" s="129">
        <f t="shared" si="129"/>
        <v>5.8158371865359194E-3</v>
      </c>
      <c r="S876" s="129" t="str">
        <f t="shared" si="130"/>
        <v/>
      </c>
      <c r="T876" s="129" t="str">
        <f t="shared" si="131"/>
        <v/>
      </c>
      <c r="V876" s="156">
        <f t="shared" si="124"/>
        <v>1.7919999999999927</v>
      </c>
      <c r="W876" s="159">
        <f t="shared" si="121"/>
        <v>0.97045114282370393</v>
      </c>
      <c r="X876" s="160">
        <f t="shared" si="125"/>
        <v>2.9954230562423412E-4</v>
      </c>
      <c r="Y876" s="160" t="str">
        <f t="shared" si="122"/>
        <v/>
      </c>
      <c r="Z876" s="160" t="str">
        <f t="shared" si="123"/>
        <v/>
      </c>
    </row>
    <row r="877" spans="14:26" ht="20.100000000000001" customHeight="1" x14ac:dyDescent="0.25">
      <c r="N877" s="137">
        <v>274</v>
      </c>
      <c r="O877" s="129">
        <f t="shared" si="126"/>
        <v>-2.9039999999999999</v>
      </c>
      <c r="P877" s="162">
        <f t="shared" si="127"/>
        <v>5.883834915153101E-3</v>
      </c>
      <c r="Q877" s="162">
        <f t="shared" si="128"/>
        <v>1.8421407999638815E-3</v>
      </c>
      <c r="R877" s="129">
        <f t="shared" si="129"/>
        <v>5.883834915153101E-3</v>
      </c>
      <c r="S877" s="129" t="str">
        <f t="shared" si="130"/>
        <v/>
      </c>
      <c r="T877" s="129" t="str">
        <f t="shared" si="131"/>
        <v/>
      </c>
      <c r="V877" s="156">
        <f t="shared" si="124"/>
        <v>1.7983999999999927</v>
      </c>
      <c r="W877" s="159">
        <f t="shared" si="121"/>
        <v>0.97015160051807969</v>
      </c>
      <c r="X877" s="160">
        <f t="shared" si="125"/>
        <v>3.0125360834820647E-4</v>
      </c>
      <c r="Y877" s="160" t="str">
        <f t="shared" si="122"/>
        <v/>
      </c>
      <c r="Z877" s="160" t="str">
        <f t="shared" si="123"/>
        <v/>
      </c>
    </row>
    <row r="878" spans="14:26" ht="20.100000000000001" customHeight="1" x14ac:dyDescent="0.25">
      <c r="N878" s="137">
        <v>275</v>
      </c>
      <c r="O878" s="129">
        <f t="shared" si="126"/>
        <v>-2.9</v>
      </c>
      <c r="P878" s="162">
        <f t="shared" si="127"/>
        <v>5.9525324197758538E-3</v>
      </c>
      <c r="Q878" s="162">
        <f t="shared" si="128"/>
        <v>1.8658133003840378E-3</v>
      </c>
      <c r="R878" s="129">
        <f t="shared" si="129"/>
        <v>5.9525324197758538E-3</v>
      </c>
      <c r="S878" s="129" t="str">
        <f t="shared" si="130"/>
        <v/>
      </c>
      <c r="T878" s="129" t="str">
        <f t="shared" si="131"/>
        <v/>
      </c>
      <c r="V878" s="156">
        <f t="shared" si="124"/>
        <v>1.8047999999999926</v>
      </c>
      <c r="W878" s="159">
        <f t="shared" si="121"/>
        <v>0.96985034690973149</v>
      </c>
      <c r="X878" s="160">
        <f t="shared" si="125"/>
        <v>3.0296512946648146E-4</v>
      </c>
      <c r="Y878" s="160" t="str">
        <f t="shared" si="122"/>
        <v/>
      </c>
      <c r="Z878" s="160" t="str">
        <f t="shared" si="123"/>
        <v/>
      </c>
    </row>
    <row r="879" spans="14:26" ht="20.100000000000001" customHeight="1" x14ac:dyDescent="0.25">
      <c r="N879" s="137">
        <v>276</v>
      </c>
      <c r="O879" s="129">
        <f t="shared" si="126"/>
        <v>-2.8959999999999999</v>
      </c>
      <c r="P879" s="162">
        <f t="shared" si="127"/>
        <v>6.0219356595970453E-3</v>
      </c>
      <c r="Q879" s="162">
        <f t="shared" si="128"/>
        <v>1.8897620003007739E-3</v>
      </c>
      <c r="R879" s="129">
        <f t="shared" si="129"/>
        <v>6.0219356595970453E-3</v>
      </c>
      <c r="S879" s="129" t="str">
        <f t="shared" si="130"/>
        <v/>
      </c>
      <c r="T879" s="129" t="str">
        <f t="shared" si="131"/>
        <v/>
      </c>
      <c r="V879" s="156">
        <f t="shared" si="124"/>
        <v>1.8111999999999926</v>
      </c>
      <c r="W879" s="159">
        <f t="shared" si="121"/>
        <v>0.96954738178026501</v>
      </c>
      <c r="X879" s="160">
        <f t="shared" si="125"/>
        <v>3.0467682985235722E-4</v>
      </c>
      <c r="Y879" s="160" t="str">
        <f t="shared" si="122"/>
        <v/>
      </c>
      <c r="Z879" s="160" t="str">
        <f t="shared" si="123"/>
        <v/>
      </c>
    </row>
    <row r="880" spans="14:26" ht="20.100000000000001" customHeight="1" x14ac:dyDescent="0.25">
      <c r="N880" s="137">
        <v>277</v>
      </c>
      <c r="O880" s="129">
        <f t="shared" si="126"/>
        <v>-2.8919999999999999</v>
      </c>
      <c r="P880" s="162">
        <f t="shared" si="127"/>
        <v>6.0920506292661764E-3</v>
      </c>
      <c r="Q880" s="162">
        <f t="shared" si="128"/>
        <v>1.9139897346323652E-3</v>
      </c>
      <c r="R880" s="129">
        <f t="shared" si="129"/>
        <v>6.0920506292661764E-3</v>
      </c>
      <c r="S880" s="129" t="str">
        <f t="shared" si="130"/>
        <v/>
      </c>
      <c r="T880" s="129" t="str">
        <f t="shared" si="131"/>
        <v/>
      </c>
      <c r="V880" s="156">
        <f t="shared" si="124"/>
        <v>1.8175999999999926</v>
      </c>
      <c r="W880" s="159">
        <f t="shared" si="121"/>
        <v>0.96924270495041265</v>
      </c>
      <c r="X880" s="160">
        <f t="shared" si="125"/>
        <v>3.063886705669816E-4</v>
      </c>
      <c r="Y880" s="160" t="str">
        <f t="shared" si="122"/>
        <v/>
      </c>
      <c r="Z880" s="160" t="str">
        <f t="shared" si="123"/>
        <v/>
      </c>
    </row>
    <row r="881" spans="14:26" ht="20.100000000000001" customHeight="1" x14ac:dyDescent="0.25">
      <c r="N881" s="137">
        <v>278</v>
      </c>
      <c r="O881" s="129">
        <f t="shared" si="126"/>
        <v>-2.8879999999999999</v>
      </c>
      <c r="P881" s="162">
        <f t="shared" si="127"/>
        <v>6.1628833589169102E-3</v>
      </c>
      <c r="Q881" s="162">
        <f t="shared" si="128"/>
        <v>1.9384993623466355E-3</v>
      </c>
      <c r="R881" s="129">
        <f t="shared" si="129"/>
        <v>6.1628833589169102E-3</v>
      </c>
      <c r="S881" s="129" t="str">
        <f t="shared" si="130"/>
        <v/>
      </c>
      <c r="T881" s="129" t="str">
        <f t="shared" si="131"/>
        <v/>
      </c>
      <c r="V881" s="156">
        <f t="shared" si="124"/>
        <v>1.8239999999999925</v>
      </c>
      <c r="W881" s="159">
        <f t="shared" si="121"/>
        <v>0.96893631627984567</v>
      </c>
      <c r="X881" s="160">
        <f t="shared" si="125"/>
        <v>3.0810061285968526E-4</v>
      </c>
      <c r="Y881" s="160" t="str">
        <f t="shared" si="122"/>
        <v/>
      </c>
      <c r="Z881" s="160" t="str">
        <f t="shared" si="123"/>
        <v/>
      </c>
    </row>
    <row r="882" spans="14:26" ht="20.100000000000001" customHeight="1" x14ac:dyDescent="0.25">
      <c r="N882" s="137">
        <v>279</v>
      </c>
      <c r="O882" s="129">
        <f t="shared" si="126"/>
        <v>-2.8839999999999999</v>
      </c>
      <c r="P882" s="162">
        <f t="shared" si="127"/>
        <v>6.2344399141920411E-3</v>
      </c>
      <c r="Q882" s="162">
        <f t="shared" si="128"/>
        <v>1.9632937666029561E-3</v>
      </c>
      <c r="R882" s="129">
        <f t="shared" si="129"/>
        <v>6.2344399141920411E-3</v>
      </c>
      <c r="S882" s="129" t="str">
        <f t="shared" si="130"/>
        <v/>
      </c>
      <c r="T882" s="129" t="str">
        <f t="shared" si="131"/>
        <v/>
      </c>
      <c r="V882" s="156">
        <f t="shared" si="124"/>
        <v>1.8303999999999925</v>
      </c>
      <c r="W882" s="159">
        <f t="shared" si="121"/>
        <v>0.96862821566698598</v>
      </c>
      <c r="X882" s="160">
        <f t="shared" si="125"/>
        <v>3.0981261816775962E-4</v>
      </c>
      <c r="Y882" s="160" t="str">
        <f t="shared" si="122"/>
        <v/>
      </c>
      <c r="Z882" s="160" t="str">
        <f t="shared" si="123"/>
        <v/>
      </c>
    </row>
    <row r="883" spans="14:26" ht="20.100000000000001" customHeight="1" x14ac:dyDescent="0.25">
      <c r="N883" s="137">
        <v>280</v>
      </c>
      <c r="O883" s="129">
        <f t="shared" si="126"/>
        <v>-2.88</v>
      </c>
      <c r="P883" s="162">
        <f t="shared" si="127"/>
        <v>6.3067263962659275E-3</v>
      </c>
      <c r="Q883" s="162">
        <f t="shared" si="128"/>
        <v>1.9883758548943252E-3</v>
      </c>
      <c r="R883" s="129">
        <f t="shared" si="129"/>
        <v>6.3067263962659275E-3</v>
      </c>
      <c r="S883" s="129" t="str">
        <f t="shared" si="130"/>
        <v/>
      </c>
      <c r="T883" s="129" t="str">
        <f t="shared" si="131"/>
        <v/>
      </c>
      <c r="V883" s="156">
        <f t="shared" si="124"/>
        <v>1.8367999999999924</v>
      </c>
      <c r="W883" s="159">
        <f t="shared" si="121"/>
        <v>0.96831840304881822</v>
      </c>
      <c r="X883" s="160">
        <f t="shared" si="125"/>
        <v>3.1152464811701197E-4</v>
      </c>
      <c r="Y883" s="160" t="str">
        <f t="shared" si="122"/>
        <v/>
      </c>
      <c r="Z883" s="160" t="str">
        <f t="shared" si="123"/>
        <v/>
      </c>
    </row>
    <row r="884" spans="14:26" ht="20.100000000000001" customHeight="1" x14ac:dyDescent="0.25">
      <c r="N884" s="137">
        <v>281</v>
      </c>
      <c r="O884" s="129">
        <f t="shared" si="126"/>
        <v>-2.8759999999999999</v>
      </c>
      <c r="P884" s="162">
        <f t="shared" si="127"/>
        <v>6.3797489418642855E-3</v>
      </c>
      <c r="Q884" s="162">
        <f t="shared" si="128"/>
        <v>2.0137485591895342E-3</v>
      </c>
      <c r="R884" s="129">
        <f t="shared" si="129"/>
        <v>6.3797489418642855E-3</v>
      </c>
      <c r="S884" s="129" t="str">
        <f t="shared" si="130"/>
        <v/>
      </c>
      <c r="T884" s="129" t="str">
        <f t="shared" si="131"/>
        <v/>
      </c>
      <c r="V884" s="156">
        <f t="shared" si="124"/>
        <v>1.8431999999999924</v>
      </c>
      <c r="W884" s="159">
        <f t="shared" si="121"/>
        <v>0.96800687840070121</v>
      </c>
      <c r="X884" s="160">
        <f t="shared" si="125"/>
        <v>3.1323666452176546E-4</v>
      </c>
      <c r="Y884" s="160" t="str">
        <f t="shared" si="122"/>
        <v/>
      </c>
      <c r="Z884" s="160" t="str">
        <f t="shared" si="123"/>
        <v/>
      </c>
    </row>
    <row r="885" spans="14:26" ht="20.100000000000001" customHeight="1" x14ac:dyDescent="0.25">
      <c r="N885" s="137">
        <v>282</v>
      </c>
      <c r="O885" s="129">
        <f t="shared" si="126"/>
        <v>-2.8719999999999999</v>
      </c>
      <c r="P885" s="162">
        <f t="shared" si="127"/>
        <v>6.4535137232814037E-3</v>
      </c>
      <c r="Q885" s="162">
        <f t="shared" si="128"/>
        <v>2.0394148360754136E-3</v>
      </c>
      <c r="R885" s="129">
        <f t="shared" si="129"/>
        <v>6.4535137232814037E-3</v>
      </c>
      <c r="S885" s="129" t="str">
        <f t="shared" si="130"/>
        <v/>
      </c>
      <c r="T885" s="129" t="str">
        <f t="shared" si="131"/>
        <v/>
      </c>
      <c r="V885" s="156">
        <f t="shared" si="124"/>
        <v>1.8495999999999924</v>
      </c>
      <c r="W885" s="159">
        <f t="shared" si="121"/>
        <v>0.96769364173617944</v>
      </c>
      <c r="X885" s="160">
        <f t="shared" si="125"/>
        <v>3.1494862938497015E-4</v>
      </c>
      <c r="Y885" s="160" t="str">
        <f t="shared" si="122"/>
        <v/>
      </c>
      <c r="Z885" s="160" t="str">
        <f t="shared" si="123"/>
        <v/>
      </c>
    </row>
    <row r="886" spans="14:26" ht="20.100000000000001" customHeight="1" x14ac:dyDescent="0.25">
      <c r="N886" s="137">
        <v>283</v>
      </c>
      <c r="O886" s="129">
        <f t="shared" si="126"/>
        <v>-2.8679999999999999</v>
      </c>
      <c r="P886" s="162">
        <f t="shared" si="127"/>
        <v>6.5280269483946468E-3</v>
      </c>
      <c r="Q886" s="162">
        <f t="shared" si="128"/>
        <v>2.0653776668991329E-3</v>
      </c>
      <c r="R886" s="129">
        <f t="shared" si="129"/>
        <v>6.5280269483946468E-3</v>
      </c>
      <c r="S886" s="129" t="str">
        <f t="shared" si="130"/>
        <v/>
      </c>
      <c r="T886" s="129" t="str">
        <f t="shared" si="131"/>
        <v/>
      </c>
      <c r="V886" s="156">
        <f t="shared" si="124"/>
        <v>1.8559999999999923</v>
      </c>
      <c r="W886" s="159">
        <f t="shared" si="121"/>
        <v>0.96737869310679447</v>
      </c>
      <c r="X886" s="160">
        <f t="shared" si="125"/>
        <v>3.166605048978699E-4</v>
      </c>
      <c r="Y886" s="160" t="str">
        <f t="shared" si="122"/>
        <v/>
      </c>
      <c r="Z886" s="160" t="str">
        <f t="shared" si="123"/>
        <v/>
      </c>
    </row>
    <row r="887" spans="14:26" ht="20.100000000000001" customHeight="1" x14ac:dyDescent="0.25">
      <c r="N887" s="137">
        <v>284</v>
      </c>
      <c r="O887" s="129">
        <f t="shared" si="126"/>
        <v>-2.8639999999999999</v>
      </c>
      <c r="P887" s="162">
        <f t="shared" si="127"/>
        <v>6.603294860676282E-3</v>
      </c>
      <c r="Q887" s="162">
        <f t="shared" si="128"/>
        <v>2.0916400579105488E-3</v>
      </c>
      <c r="R887" s="129">
        <f t="shared" si="129"/>
        <v>6.603294860676282E-3</v>
      </c>
      <c r="S887" s="129" t="str">
        <f t="shared" si="130"/>
        <v/>
      </c>
      <c r="T887" s="129" t="str">
        <f t="shared" si="131"/>
        <v/>
      </c>
      <c r="V887" s="156">
        <f t="shared" si="124"/>
        <v>1.8623999999999923</v>
      </c>
      <c r="W887" s="159">
        <f t="shared" si="121"/>
        <v>0.9670620326018966</v>
      </c>
      <c r="X887" s="160">
        <f t="shared" si="125"/>
        <v>3.1837225344100162E-4</v>
      </c>
      <c r="Y887" s="160" t="str">
        <f t="shared" si="122"/>
        <v/>
      </c>
      <c r="Z887" s="160" t="str">
        <f t="shared" si="123"/>
        <v/>
      </c>
    </row>
    <row r="888" spans="14:26" ht="20.100000000000001" customHeight="1" x14ac:dyDescent="0.25">
      <c r="N888" s="137">
        <v>285</v>
      </c>
      <c r="O888" s="129">
        <f t="shared" si="126"/>
        <v>-2.86</v>
      </c>
      <c r="P888" s="162">
        <f t="shared" si="127"/>
        <v>6.6793237392026202E-3</v>
      </c>
      <c r="Q888" s="162">
        <f t="shared" si="128"/>
        <v>2.1182050404046204E-3</v>
      </c>
      <c r="R888" s="129">
        <f t="shared" si="129"/>
        <v>6.6793237392026202E-3</v>
      </c>
      <c r="S888" s="129" t="str">
        <f t="shared" si="130"/>
        <v/>
      </c>
      <c r="T888" s="129" t="str">
        <f t="shared" si="131"/>
        <v/>
      </c>
      <c r="V888" s="156">
        <f t="shared" si="124"/>
        <v>1.8687999999999922</v>
      </c>
      <c r="W888" s="159">
        <f t="shared" si="121"/>
        <v>0.9667436603484556</v>
      </c>
      <c r="X888" s="160">
        <f t="shared" si="125"/>
        <v>3.2008383758341807E-4</v>
      </c>
      <c r="Y888" s="160" t="str">
        <f t="shared" si="122"/>
        <v/>
      </c>
      <c r="Z888" s="160" t="str">
        <f t="shared" si="123"/>
        <v/>
      </c>
    </row>
    <row r="889" spans="14:26" ht="20.100000000000001" customHeight="1" x14ac:dyDescent="0.25">
      <c r="N889" s="137">
        <v>286</v>
      </c>
      <c r="O889" s="129">
        <f t="shared" si="126"/>
        <v>-2.8559999999999999</v>
      </c>
      <c r="P889" s="162">
        <f t="shared" si="127"/>
        <v>6.7561198986603012E-3</v>
      </c>
      <c r="Q889" s="162">
        <f t="shared" si="128"/>
        <v>2.1450756708638256E-3</v>
      </c>
      <c r="R889" s="129">
        <f t="shared" si="129"/>
        <v>6.7561198986603012E-3</v>
      </c>
      <c r="S889" s="129" t="str">
        <f t="shared" si="130"/>
        <v/>
      </c>
      <c r="T889" s="129" t="str">
        <f t="shared" si="131"/>
        <v/>
      </c>
      <c r="V889" s="156">
        <f t="shared" si="124"/>
        <v>1.8751999999999922</v>
      </c>
      <c r="W889" s="159">
        <f t="shared" si="121"/>
        <v>0.96642357651087218</v>
      </c>
      <c r="X889" s="160">
        <f t="shared" si="125"/>
        <v>3.2179522008335404E-4</v>
      </c>
      <c r="Y889" s="160" t="str">
        <f t="shared" si="122"/>
        <v/>
      </c>
      <c r="Z889" s="160" t="str">
        <f t="shared" si="123"/>
        <v/>
      </c>
    </row>
    <row r="890" spans="14:26" ht="20.100000000000001" customHeight="1" x14ac:dyDescent="0.25">
      <c r="N890" s="137">
        <v>287</v>
      </c>
      <c r="O890" s="129">
        <f t="shared" si="126"/>
        <v>-2.8519999999999999</v>
      </c>
      <c r="P890" s="162">
        <f t="shared" si="127"/>
        <v>6.8336896893498806E-3</v>
      </c>
      <c r="Q890" s="162">
        <f t="shared" si="128"/>
        <v>2.1722550311006278E-3</v>
      </c>
      <c r="R890" s="129">
        <f t="shared" si="129"/>
        <v>6.8336896893498806E-3</v>
      </c>
      <c r="S890" s="129" t="str">
        <f t="shared" si="130"/>
        <v/>
      </c>
      <c r="T890" s="129" t="str">
        <f t="shared" si="131"/>
        <v/>
      </c>
      <c r="V890" s="156">
        <f t="shared" si="124"/>
        <v>1.8815999999999922</v>
      </c>
      <c r="W890" s="159">
        <f t="shared" si="121"/>
        <v>0.96610178129078883</v>
      </c>
      <c r="X890" s="160">
        <f t="shared" si="125"/>
        <v>3.235063638877822E-4</v>
      </c>
      <c r="Y890" s="160" t="str">
        <f t="shared" si="122"/>
        <v/>
      </c>
      <c r="Z890" s="160" t="str">
        <f t="shared" si="123"/>
        <v/>
      </c>
    </row>
    <row r="891" spans="14:26" ht="20.100000000000001" customHeight="1" x14ac:dyDescent="0.25">
      <c r="N891" s="137">
        <v>288</v>
      </c>
      <c r="O891" s="129">
        <f t="shared" si="126"/>
        <v>-2.8479999999999999</v>
      </c>
      <c r="P891" s="162">
        <f t="shared" si="127"/>
        <v>6.9120394971865584E-3</v>
      </c>
      <c r="Q891" s="162">
        <f t="shared" si="128"/>
        <v>2.1997462283999082E-3</v>
      </c>
      <c r="R891" s="129">
        <f t="shared" si="129"/>
        <v>6.9120394971865584E-3</v>
      </c>
      <c r="S891" s="129" t="str">
        <f t="shared" si="130"/>
        <v/>
      </c>
      <c r="T891" s="129" t="str">
        <f t="shared" si="131"/>
        <v/>
      </c>
      <c r="V891" s="156">
        <f t="shared" si="124"/>
        <v>1.8879999999999921</v>
      </c>
      <c r="W891" s="159">
        <f t="shared" si="121"/>
        <v>0.96577827492690105</v>
      </c>
      <c r="X891" s="160">
        <f t="shared" si="125"/>
        <v>3.2521723213307929E-4</v>
      </c>
      <c r="Y891" s="160" t="str">
        <f t="shared" si="122"/>
        <v/>
      </c>
      <c r="Z891" s="160" t="str">
        <f t="shared" si="123"/>
        <v/>
      </c>
    </row>
    <row r="892" spans="14:26" ht="20.100000000000001" customHeight="1" x14ac:dyDescent="0.25">
      <c r="N892" s="137">
        <v>289</v>
      </c>
      <c r="O892" s="129">
        <f t="shared" si="126"/>
        <v>-2.8440000000000003</v>
      </c>
      <c r="P892" s="162">
        <f t="shared" si="127"/>
        <v>6.9911757436980134E-3</v>
      </c>
      <c r="Q892" s="162">
        <f t="shared" si="128"/>
        <v>2.2275523956614353E-3</v>
      </c>
      <c r="R892" s="129">
        <f t="shared" si="129"/>
        <v>6.9911757436980134E-3</v>
      </c>
      <c r="S892" s="129" t="str">
        <f t="shared" si="130"/>
        <v/>
      </c>
      <c r="T892" s="129" t="str">
        <f t="shared" si="131"/>
        <v/>
      </c>
      <c r="V892" s="156">
        <f t="shared" si="124"/>
        <v>1.8943999999999921</v>
      </c>
      <c r="W892" s="159">
        <f t="shared" si="121"/>
        <v>0.96545305769476797</v>
      </c>
      <c r="X892" s="160">
        <f t="shared" si="125"/>
        <v>3.2692778814435997E-4</v>
      </c>
      <c r="Y892" s="160" t="str">
        <f t="shared" si="122"/>
        <v/>
      </c>
      <c r="Z892" s="160" t="str">
        <f t="shared" si="123"/>
        <v/>
      </c>
    </row>
    <row r="893" spans="14:26" ht="20.100000000000001" customHeight="1" x14ac:dyDescent="0.25">
      <c r="N893" s="137">
        <v>290</v>
      </c>
      <c r="O893" s="129">
        <f t="shared" si="126"/>
        <v>-2.84</v>
      </c>
      <c r="P893" s="162">
        <f t="shared" si="127"/>
        <v>7.0711048860194487E-3</v>
      </c>
      <c r="Q893" s="162">
        <f t="shared" si="128"/>
        <v>2.2556766915423207E-3</v>
      </c>
      <c r="R893" s="129">
        <f t="shared" si="129"/>
        <v>7.0711048860194487E-3</v>
      </c>
      <c r="S893" s="129" t="str">
        <f t="shared" si="130"/>
        <v/>
      </c>
      <c r="T893" s="129" t="str">
        <f t="shared" si="131"/>
        <v/>
      </c>
      <c r="V893" s="156">
        <f t="shared" si="124"/>
        <v>1.9007999999999921</v>
      </c>
      <c r="W893" s="159">
        <f t="shared" si="121"/>
        <v>0.96512612990662361</v>
      </c>
      <c r="X893" s="160">
        <f t="shared" si="125"/>
        <v>3.286379954355878E-4</v>
      </c>
      <c r="Y893" s="160" t="str">
        <f t="shared" si="122"/>
        <v/>
      </c>
      <c r="Z893" s="160" t="str">
        <f t="shared" si="123"/>
        <v/>
      </c>
    </row>
    <row r="894" spans="14:26" ht="20.100000000000001" customHeight="1" x14ac:dyDescent="0.25">
      <c r="N894" s="137">
        <v>291</v>
      </c>
      <c r="O894" s="129">
        <f t="shared" si="126"/>
        <v>-2.8360000000000003</v>
      </c>
      <c r="P894" s="162">
        <f t="shared" si="127"/>
        <v>7.1518334168855441E-3</v>
      </c>
      <c r="Q894" s="162">
        <f t="shared" si="128"/>
        <v>2.2841223005993999E-3</v>
      </c>
      <c r="R894" s="129">
        <f t="shared" si="129"/>
        <v>7.1518334168855441E-3</v>
      </c>
      <c r="S894" s="129" t="str">
        <f t="shared" si="130"/>
        <v/>
      </c>
      <c r="T894" s="129" t="str">
        <f t="shared" si="131"/>
        <v/>
      </c>
      <c r="V894" s="156">
        <f t="shared" si="124"/>
        <v>1.907199999999992</v>
      </c>
      <c r="W894" s="159">
        <f t="shared" si="121"/>
        <v>0.96479749191118802</v>
      </c>
      <c r="X894" s="160">
        <f t="shared" si="125"/>
        <v>3.3034781771068555E-4</v>
      </c>
      <c r="Y894" s="160" t="str">
        <f t="shared" si="122"/>
        <v/>
      </c>
      <c r="Z894" s="160" t="str">
        <f t="shared" si="123"/>
        <v/>
      </c>
    </row>
    <row r="895" spans="14:26" ht="20.100000000000001" customHeight="1" x14ac:dyDescent="0.25">
      <c r="N895" s="137">
        <v>292</v>
      </c>
      <c r="O895" s="129">
        <f t="shared" si="126"/>
        <v>-2.8319999999999999</v>
      </c>
      <c r="P895" s="162">
        <f t="shared" si="127"/>
        <v>7.2333678646196876E-3</v>
      </c>
      <c r="Q895" s="162">
        <f t="shared" si="128"/>
        <v>2.3128924334316482E-3</v>
      </c>
      <c r="R895" s="129">
        <f t="shared" si="129"/>
        <v>7.2333678646196876E-3</v>
      </c>
      <c r="S895" s="129" t="str">
        <f t="shared" si="130"/>
        <v/>
      </c>
      <c r="T895" s="129" t="str">
        <f t="shared" si="131"/>
        <v/>
      </c>
      <c r="V895" s="156">
        <f t="shared" si="124"/>
        <v>1.913599999999992</v>
      </c>
      <c r="W895" s="159">
        <f t="shared" si="121"/>
        <v>0.96446714409347734</v>
      </c>
      <c r="X895" s="160">
        <f t="shared" si="125"/>
        <v>3.3205721886175876E-4</v>
      </c>
      <c r="Y895" s="160" t="str">
        <f t="shared" si="122"/>
        <v/>
      </c>
      <c r="Z895" s="160" t="str">
        <f t="shared" si="123"/>
        <v/>
      </c>
    </row>
    <row r="896" spans="14:26" ht="20.100000000000001" customHeight="1" x14ac:dyDescent="0.25">
      <c r="N896" s="137">
        <v>293</v>
      </c>
      <c r="O896" s="129">
        <f t="shared" si="126"/>
        <v>-2.8280000000000003</v>
      </c>
      <c r="P896" s="162">
        <f t="shared" si="127"/>
        <v>7.3157147931199405E-3</v>
      </c>
      <c r="Q896" s="162">
        <f t="shared" si="128"/>
        <v>2.3419903268224666E-3</v>
      </c>
      <c r="R896" s="129">
        <f t="shared" si="129"/>
        <v>7.3157147931199405E-3</v>
      </c>
      <c r="S896" s="129" t="str">
        <f t="shared" si="130"/>
        <v/>
      </c>
      <c r="T896" s="129" t="str">
        <f t="shared" si="131"/>
        <v/>
      </c>
      <c r="V896" s="156">
        <f t="shared" si="124"/>
        <v>1.9199999999999919</v>
      </c>
      <c r="W896" s="159">
        <f t="shared" si="121"/>
        <v>0.96413508687461558</v>
      </c>
      <c r="X896" s="160">
        <f t="shared" si="125"/>
        <v>3.3376616297065009E-4</v>
      </c>
      <c r="Y896" s="160" t="str">
        <f t="shared" si="122"/>
        <v/>
      </c>
      <c r="Z896" s="160" t="str">
        <f t="shared" si="123"/>
        <v/>
      </c>
    </row>
    <row r="897" spans="14:26" ht="20.100000000000001" customHeight="1" x14ac:dyDescent="0.25">
      <c r="N897" s="137">
        <v>294</v>
      </c>
      <c r="O897" s="129">
        <f t="shared" si="126"/>
        <v>-2.8239999999999998</v>
      </c>
      <c r="P897" s="162">
        <f t="shared" si="127"/>
        <v>7.3988808018422966E-3</v>
      </c>
      <c r="Q897" s="162">
        <f t="shared" si="128"/>
        <v>2.3714192438819936E-3</v>
      </c>
      <c r="R897" s="129">
        <f t="shared" si="129"/>
        <v>7.3988808018422966E-3</v>
      </c>
      <c r="S897" s="129" t="str">
        <f t="shared" si="130"/>
        <v/>
      </c>
      <c r="T897" s="129" t="str">
        <f t="shared" si="131"/>
        <v/>
      </c>
      <c r="V897" s="156">
        <f t="shared" si="124"/>
        <v>1.9263999999999919</v>
      </c>
      <c r="W897" s="159">
        <f t="shared" si="121"/>
        <v>0.96380132071164493</v>
      </c>
      <c r="X897" s="160">
        <f t="shared" si="125"/>
        <v>3.3547461430827319E-4</v>
      </c>
      <c r="Y897" s="160" t="str">
        <f t="shared" si="122"/>
        <v/>
      </c>
      <c r="Z897" s="160" t="str">
        <f t="shared" si="123"/>
        <v/>
      </c>
    </row>
    <row r="898" spans="14:26" ht="20.100000000000001" customHeight="1" x14ac:dyDescent="0.25">
      <c r="N898" s="137">
        <v>295</v>
      </c>
      <c r="O898" s="129">
        <f t="shared" si="126"/>
        <v>-2.8200000000000003</v>
      </c>
      <c r="P898" s="162">
        <f t="shared" si="127"/>
        <v>7.4828725257805526E-3</v>
      </c>
      <c r="Q898" s="162">
        <f t="shared" si="128"/>
        <v>2.4011824741892464E-3</v>
      </c>
      <c r="R898" s="129">
        <f t="shared" si="129"/>
        <v>7.4828725257805526E-3</v>
      </c>
      <c r="S898" s="129" t="str">
        <f t="shared" si="130"/>
        <v/>
      </c>
      <c r="T898" s="129" t="str">
        <f t="shared" si="131"/>
        <v/>
      </c>
      <c r="V898" s="156">
        <f t="shared" si="124"/>
        <v>1.9327999999999919</v>
      </c>
      <c r="W898" s="159">
        <f t="shared" si="121"/>
        <v>0.96346584609733665</v>
      </c>
      <c r="X898" s="160">
        <f t="shared" si="125"/>
        <v>3.3718253733383552E-4</v>
      </c>
      <c r="Y898" s="160" t="str">
        <f t="shared" si="122"/>
        <v/>
      </c>
      <c r="Z898" s="160" t="str">
        <f t="shared" si="123"/>
        <v/>
      </c>
    </row>
    <row r="899" spans="14:26" ht="20.100000000000001" customHeight="1" x14ac:dyDescent="0.25">
      <c r="N899" s="137">
        <v>296</v>
      </c>
      <c r="O899" s="129">
        <f t="shared" si="126"/>
        <v>-2.8159999999999998</v>
      </c>
      <c r="P899" s="162">
        <f t="shared" si="127"/>
        <v>7.5676966354434258E-3</v>
      </c>
      <c r="Q899" s="162">
        <f t="shared" si="128"/>
        <v>2.4312833339342915E-3</v>
      </c>
      <c r="R899" s="129">
        <f t="shared" si="129"/>
        <v>7.5676966354434258E-3</v>
      </c>
      <c r="S899" s="129" t="str">
        <f t="shared" si="130"/>
        <v/>
      </c>
      <c r="T899" s="129" t="str">
        <f t="shared" si="131"/>
        <v/>
      </c>
      <c r="V899" s="156">
        <f t="shared" si="124"/>
        <v>1.9391999999999918</v>
      </c>
      <c r="W899" s="159">
        <f t="shared" si="121"/>
        <v>0.96312866356000282</v>
      </c>
      <c r="X899" s="160">
        <f t="shared" si="125"/>
        <v>3.3888989669672576E-4</v>
      </c>
      <c r="Y899" s="160" t="str">
        <f t="shared" si="122"/>
        <v/>
      </c>
      <c r="Z899" s="160" t="str">
        <f t="shared" si="123"/>
        <v/>
      </c>
    </row>
    <row r="900" spans="14:26" ht="20.100000000000001" customHeight="1" x14ac:dyDescent="0.25">
      <c r="N900" s="137">
        <v>297</v>
      </c>
      <c r="O900" s="129">
        <f t="shared" si="126"/>
        <v>-2.8120000000000003</v>
      </c>
      <c r="P900" s="162">
        <f t="shared" si="127"/>
        <v>7.6533598368282241E-3</v>
      </c>
      <c r="Q900" s="162">
        <f t="shared" si="128"/>
        <v>2.4617251660601809E-3</v>
      </c>
      <c r="R900" s="129">
        <f t="shared" si="129"/>
        <v>7.6533598368282241E-3</v>
      </c>
      <c r="S900" s="129" t="str">
        <f t="shared" si="130"/>
        <v/>
      </c>
      <c r="T900" s="129" t="str">
        <f t="shared" si="131"/>
        <v/>
      </c>
      <c r="V900" s="156">
        <f t="shared" si="124"/>
        <v>1.9455999999999918</v>
      </c>
      <c r="W900" s="159">
        <f t="shared" si="121"/>
        <v>0.96278977366330609</v>
      </c>
      <c r="X900" s="160">
        <f t="shared" si="125"/>
        <v>3.4059665723451538E-4</v>
      </c>
      <c r="Y900" s="160" t="str">
        <f t="shared" si="122"/>
        <v/>
      </c>
      <c r="Z900" s="160" t="str">
        <f t="shared" si="123"/>
        <v/>
      </c>
    </row>
    <row r="901" spans="14:26" ht="20.100000000000001" customHeight="1" x14ac:dyDescent="0.25">
      <c r="N901" s="137">
        <v>298</v>
      </c>
      <c r="O901" s="129">
        <f t="shared" si="126"/>
        <v>-2.8079999999999998</v>
      </c>
      <c r="P901" s="162">
        <f t="shared" si="127"/>
        <v>7.739868871391698E-3</v>
      </c>
      <c r="Q901" s="162">
        <f t="shared" si="128"/>
        <v>2.4925113404049141E-3</v>
      </c>
      <c r="R901" s="129">
        <f t="shared" si="129"/>
        <v>7.739868871391698E-3</v>
      </c>
      <c r="S901" s="129" t="str">
        <f t="shared" si="130"/>
        <v/>
      </c>
      <c r="T901" s="129" t="str">
        <f t="shared" si="131"/>
        <v/>
      </c>
      <c r="V901" s="156">
        <f t="shared" si="124"/>
        <v>1.9519999999999917</v>
      </c>
      <c r="W901" s="159">
        <f t="shared" si="121"/>
        <v>0.96244917700607158</v>
      </c>
      <c r="X901" s="160">
        <f t="shared" si="125"/>
        <v>3.4230278397384684E-4</v>
      </c>
      <c r="Y901" s="160" t="str">
        <f t="shared" si="122"/>
        <v/>
      </c>
      <c r="Z901" s="160" t="str">
        <f t="shared" si="123"/>
        <v/>
      </c>
    </row>
    <row r="902" spans="14:26" ht="20.100000000000001" customHeight="1" x14ac:dyDescent="0.25">
      <c r="N902" s="137">
        <v>299</v>
      </c>
      <c r="O902" s="129">
        <f t="shared" si="126"/>
        <v>-2.8040000000000003</v>
      </c>
      <c r="P902" s="162">
        <f t="shared" si="127"/>
        <v>7.8272305160173687E-3</v>
      </c>
      <c r="Q902" s="162">
        <f t="shared" si="128"/>
        <v>2.5236452538431571E-3</v>
      </c>
      <c r="R902" s="129">
        <f t="shared" si="129"/>
        <v>7.8272305160173687E-3</v>
      </c>
      <c r="S902" s="129" t="str">
        <f t="shared" si="130"/>
        <v/>
      </c>
      <c r="T902" s="129" t="str">
        <f t="shared" si="131"/>
        <v/>
      </c>
      <c r="V902" s="156">
        <f t="shared" si="124"/>
        <v>1.9583999999999917</v>
      </c>
      <c r="W902" s="159">
        <f t="shared" si="121"/>
        <v>0.96210687422209773</v>
      </c>
      <c r="X902" s="160">
        <f t="shared" si="125"/>
        <v>3.4400824213043357E-4</v>
      </c>
      <c r="Y902" s="160" t="str">
        <f t="shared" si="122"/>
        <v/>
      </c>
      <c r="Z902" s="160" t="str">
        <f t="shared" si="123"/>
        <v/>
      </c>
    </row>
    <row r="903" spans="14:26" ht="20.100000000000001" customHeight="1" x14ac:dyDescent="0.25">
      <c r="N903" s="137">
        <v>300</v>
      </c>
      <c r="O903" s="129">
        <f t="shared" si="126"/>
        <v>-2.8</v>
      </c>
      <c r="P903" s="162">
        <f t="shared" si="127"/>
        <v>7.9154515829799686E-3</v>
      </c>
      <c r="Q903" s="162">
        <f t="shared" si="128"/>
        <v>2.5551303304279312E-3</v>
      </c>
      <c r="R903" s="129">
        <f t="shared" si="129"/>
        <v>7.9154515829799686E-3</v>
      </c>
      <c r="S903" s="129" t="str">
        <f t="shared" si="130"/>
        <v/>
      </c>
      <c r="T903" s="129" t="str">
        <f t="shared" si="131"/>
        <v/>
      </c>
      <c r="V903" s="156">
        <f t="shared" si="124"/>
        <v>1.9647999999999917</v>
      </c>
      <c r="W903" s="159">
        <f t="shared" si="121"/>
        <v>0.9617628659799673</v>
      </c>
      <c r="X903" s="160">
        <f t="shared" si="125"/>
        <v>3.4571299710872694E-4</v>
      </c>
      <c r="Y903" s="160" t="str">
        <f t="shared" si="122"/>
        <v/>
      </c>
      <c r="Z903" s="160" t="str">
        <f t="shared" si="123"/>
        <v/>
      </c>
    </row>
    <row r="904" spans="14:26" ht="20.100000000000001" customHeight="1" x14ac:dyDescent="0.25">
      <c r="N904" s="137">
        <v>301</v>
      </c>
      <c r="O904" s="129">
        <f t="shared" si="126"/>
        <v>-2.7960000000000003</v>
      </c>
      <c r="P904" s="162">
        <f t="shared" si="127"/>
        <v>8.0045389199063163E-3</v>
      </c>
      <c r="Q904" s="162">
        <f t="shared" si="128"/>
        <v>2.5869700215320475E-3</v>
      </c>
      <c r="R904" s="129">
        <f t="shared" si="129"/>
        <v>8.0045389199063163E-3</v>
      </c>
      <c r="S904" s="129" t="str">
        <f t="shared" si="130"/>
        <v/>
      </c>
      <c r="T904" s="129" t="str">
        <f t="shared" si="131"/>
        <v/>
      </c>
      <c r="V904" s="156">
        <f t="shared" si="124"/>
        <v>1.9711999999999916</v>
      </c>
      <c r="W904" s="159">
        <f t="shared" si="121"/>
        <v>0.96141715298285857</v>
      </c>
      <c r="X904" s="160">
        <f t="shared" si="125"/>
        <v>3.4741701450147211E-4</v>
      </c>
      <c r="Y904" s="160" t="str">
        <f t="shared" si="122"/>
        <v/>
      </c>
      <c r="Z904" s="160" t="str">
        <f t="shared" si="123"/>
        <v/>
      </c>
    </row>
    <row r="905" spans="14:26" ht="20.100000000000001" customHeight="1" x14ac:dyDescent="0.25">
      <c r="N905" s="137">
        <v>302</v>
      </c>
      <c r="O905" s="129">
        <f t="shared" si="126"/>
        <v>-2.7919999999999998</v>
      </c>
      <c r="P905" s="162">
        <f t="shared" si="127"/>
        <v>8.094499409733228E-3</v>
      </c>
      <c r="Q905" s="162">
        <f t="shared" si="128"/>
        <v>2.6191678059894813E-3</v>
      </c>
      <c r="R905" s="129">
        <f t="shared" si="129"/>
        <v>8.094499409733228E-3</v>
      </c>
      <c r="S905" s="129" t="str">
        <f t="shared" si="130"/>
        <v/>
      </c>
      <c r="T905" s="129" t="str">
        <f t="shared" si="131"/>
        <v/>
      </c>
      <c r="V905" s="156">
        <f t="shared" si="124"/>
        <v>1.9775999999999916</v>
      </c>
      <c r="W905" s="159">
        <f t="shared" si="121"/>
        <v>0.9610697359683571</v>
      </c>
      <c r="X905" s="160">
        <f t="shared" si="125"/>
        <v>3.4912026009092934E-4</v>
      </c>
      <c r="Y905" s="160" t="str">
        <f t="shared" si="122"/>
        <v/>
      </c>
      <c r="Z905" s="160" t="str">
        <f t="shared" si="123"/>
        <v/>
      </c>
    </row>
    <row r="906" spans="14:26" ht="20.100000000000001" customHeight="1" x14ac:dyDescent="0.25">
      <c r="N906" s="137">
        <v>303</v>
      </c>
      <c r="O906" s="129">
        <f t="shared" si="126"/>
        <v>-2.7880000000000003</v>
      </c>
      <c r="P906" s="162">
        <f t="shared" si="127"/>
        <v>8.1853399706617643E-3</v>
      </c>
      <c r="Q906" s="162">
        <f t="shared" si="128"/>
        <v>2.6517271902364845E-3</v>
      </c>
      <c r="R906" s="129">
        <f t="shared" si="129"/>
        <v>8.1853399706617643E-3</v>
      </c>
      <c r="S906" s="129" t="str">
        <f t="shared" si="130"/>
        <v/>
      </c>
      <c r="T906" s="129" t="str">
        <f t="shared" si="131"/>
        <v/>
      </c>
      <c r="V906" s="156">
        <f t="shared" si="124"/>
        <v>1.9839999999999915</v>
      </c>
      <c r="W906" s="159">
        <f t="shared" si="121"/>
        <v>0.96072061570826617</v>
      </c>
      <c r="X906" s="160">
        <f t="shared" si="125"/>
        <v>3.5082269984698655E-4</v>
      </c>
      <c r="Y906" s="160" t="str">
        <f t="shared" si="122"/>
        <v/>
      </c>
      <c r="Z906" s="160" t="str">
        <f t="shared" si="123"/>
        <v/>
      </c>
    </row>
    <row r="907" spans="14:26" ht="20.100000000000001" customHeight="1" x14ac:dyDescent="0.25">
      <c r="N907" s="137">
        <v>304</v>
      </c>
      <c r="O907" s="129">
        <f t="shared" si="126"/>
        <v>-2.7839999999999998</v>
      </c>
      <c r="P907" s="162">
        <f t="shared" si="127"/>
        <v>8.2770675561084951E-3</v>
      </c>
      <c r="Q907" s="162">
        <f t="shared" si="128"/>
        <v>2.6846517084525724E-3</v>
      </c>
      <c r="R907" s="129">
        <f t="shared" si="129"/>
        <v>8.2770675561084951E-3</v>
      </c>
      <c r="S907" s="129" t="str">
        <f t="shared" si="130"/>
        <v/>
      </c>
      <c r="T907" s="129" t="str">
        <f t="shared" si="131"/>
        <v/>
      </c>
      <c r="V907" s="156">
        <f t="shared" si="124"/>
        <v>1.9903999999999915</v>
      </c>
      <c r="W907" s="159">
        <f t="shared" si="121"/>
        <v>0.96036979300841918</v>
      </c>
      <c r="X907" s="160">
        <f t="shared" si="125"/>
        <v>3.5252429992804757E-4</v>
      </c>
      <c r="Y907" s="160" t="str">
        <f t="shared" si="122"/>
        <v/>
      </c>
      <c r="Z907" s="160" t="str">
        <f t="shared" si="123"/>
        <v/>
      </c>
    </row>
    <row r="908" spans="14:26" ht="20.100000000000001" customHeight="1" x14ac:dyDescent="0.25">
      <c r="N908" s="137">
        <v>305</v>
      </c>
      <c r="O908" s="129">
        <f t="shared" si="126"/>
        <v>-2.7800000000000002</v>
      </c>
      <c r="P908" s="162">
        <f t="shared" si="127"/>
        <v>8.3696891546530226E-3</v>
      </c>
      <c r="Q908" s="162">
        <f t="shared" si="128"/>
        <v>2.7179449227012539E-3</v>
      </c>
      <c r="R908" s="129">
        <f t="shared" si="129"/>
        <v>8.3696891546530226E-3</v>
      </c>
      <c r="S908" s="129" t="str">
        <f t="shared" si="130"/>
        <v/>
      </c>
      <c r="T908" s="129" t="str">
        <f t="shared" si="131"/>
        <v/>
      </c>
      <c r="V908" s="156">
        <f t="shared" si="124"/>
        <v>1.9967999999999915</v>
      </c>
      <c r="W908" s="159">
        <f t="shared" si="121"/>
        <v>0.96001726870849113</v>
      </c>
      <c r="X908" s="160">
        <f t="shared" si="125"/>
        <v>3.542250266816982E-4</v>
      </c>
      <c r="Y908" s="160" t="str">
        <f t="shared" si="122"/>
        <v/>
      </c>
      <c r="Z908" s="160" t="str">
        <f t="shared" si="123"/>
        <v/>
      </c>
    </row>
    <row r="909" spans="14:26" ht="20.100000000000001" customHeight="1" x14ac:dyDescent="0.25">
      <c r="N909" s="137">
        <v>306</v>
      </c>
      <c r="O909" s="129">
        <f t="shared" si="126"/>
        <v>-2.7759999999999998</v>
      </c>
      <c r="P909" s="162">
        <f t="shared" si="127"/>
        <v>8.4632117899824232E-3</v>
      </c>
      <c r="Q909" s="162">
        <f t="shared" si="128"/>
        <v>2.7516104230706205E-3</v>
      </c>
      <c r="R909" s="129">
        <f t="shared" si="129"/>
        <v>8.4632117899824232E-3</v>
      </c>
      <c r="S909" s="129" t="str">
        <f t="shared" si="130"/>
        <v/>
      </c>
      <c r="T909" s="129" t="str">
        <f t="shared" si="131"/>
        <v/>
      </c>
      <c r="V909" s="156">
        <f t="shared" si="124"/>
        <v>2.0031999999999917</v>
      </c>
      <c r="W909" s="159">
        <f t="shared" si="121"/>
        <v>0.95966304368180944</v>
      </c>
      <c r="X909" s="160">
        <f t="shared" si="125"/>
        <v>3.559248466424858E-4</v>
      </c>
      <c r="Y909" s="160" t="str">
        <f t="shared" si="122"/>
        <v/>
      </c>
      <c r="Z909" s="160" t="str">
        <f t="shared" si="123"/>
        <v/>
      </c>
    </row>
    <row r="910" spans="14:26" ht="20.100000000000001" customHeight="1" x14ac:dyDescent="0.25">
      <c r="N910" s="137">
        <v>307</v>
      </c>
      <c r="O910" s="129">
        <f t="shared" si="126"/>
        <v>-2.7720000000000002</v>
      </c>
      <c r="P910" s="162">
        <f t="shared" si="127"/>
        <v>8.5576425208319339E-3</v>
      </c>
      <c r="Q910" s="162">
        <f t="shared" si="128"/>
        <v>2.785651827813586E-3</v>
      </c>
      <c r="R910" s="129">
        <f t="shared" si="129"/>
        <v>8.5576425208319339E-3</v>
      </c>
      <c r="S910" s="129" t="str">
        <f t="shared" si="130"/>
        <v/>
      </c>
      <c r="T910" s="129" t="str">
        <f t="shared" si="131"/>
        <v/>
      </c>
      <c r="V910" s="156">
        <f t="shared" si="124"/>
        <v>2.0095999999999918</v>
      </c>
      <c r="W910" s="159">
        <f t="shared" si="121"/>
        <v>0.95930711883516695</v>
      </c>
      <c r="X910" s="160">
        <f t="shared" si="125"/>
        <v>3.5762372653391772E-4</v>
      </c>
      <c r="Y910" s="160" t="str">
        <f t="shared" si="122"/>
        <v/>
      </c>
      <c r="Z910" s="160" t="str">
        <f t="shared" si="123"/>
        <v/>
      </c>
    </row>
    <row r="911" spans="14:26" ht="20.100000000000001" customHeight="1" x14ac:dyDescent="0.25">
      <c r="N911" s="137">
        <v>308</v>
      </c>
      <c r="O911" s="129">
        <f t="shared" si="126"/>
        <v>-2.7679999999999998</v>
      </c>
      <c r="P911" s="162">
        <f t="shared" si="127"/>
        <v>8.6529884409224447E-3</v>
      </c>
      <c r="Q911" s="162">
        <f t="shared" si="128"/>
        <v>2.8200727834880434E-3</v>
      </c>
      <c r="R911" s="129">
        <f t="shared" si="129"/>
        <v>8.6529884409224447E-3</v>
      </c>
      <c r="S911" s="129" t="str">
        <f t="shared" si="130"/>
        <v/>
      </c>
      <c r="T911" s="129" t="str">
        <f t="shared" si="131"/>
        <v/>
      </c>
      <c r="V911" s="156">
        <f t="shared" si="124"/>
        <v>2.015999999999992</v>
      </c>
      <c r="W911" s="159">
        <f t="shared" si="121"/>
        <v>0.95894949510863303</v>
      </c>
      <c r="X911" s="160">
        <f t="shared" si="125"/>
        <v>3.5932163326668487E-4</v>
      </c>
      <c r="Y911" s="160" t="str">
        <f t="shared" si="122"/>
        <v/>
      </c>
      <c r="Z911" s="160" t="str">
        <f t="shared" si="123"/>
        <v/>
      </c>
    </row>
    <row r="912" spans="14:26" ht="20.100000000000001" customHeight="1" x14ac:dyDescent="0.25">
      <c r="N912" s="137">
        <v>309</v>
      </c>
      <c r="O912" s="129">
        <f t="shared" si="126"/>
        <v>-2.7640000000000002</v>
      </c>
      <c r="P912" s="162">
        <f t="shared" si="127"/>
        <v>8.7492566788941965E-3</v>
      </c>
      <c r="Q912" s="162">
        <f t="shared" si="128"/>
        <v>2.8548769650965917E-3</v>
      </c>
      <c r="R912" s="129">
        <f t="shared" si="129"/>
        <v>8.7492566788941965E-3</v>
      </c>
      <c r="S912" s="129" t="str">
        <f t="shared" si="130"/>
        <v/>
      </c>
      <c r="T912" s="129" t="str">
        <f t="shared" si="131"/>
        <v/>
      </c>
      <c r="V912" s="156">
        <f t="shared" si="124"/>
        <v>2.0223999999999922</v>
      </c>
      <c r="W912" s="159">
        <f t="shared" si="121"/>
        <v>0.95859017347536635</v>
      </c>
      <c r="X912" s="160">
        <f t="shared" si="125"/>
        <v>3.6101853393977201E-4</v>
      </c>
      <c r="Y912" s="160" t="str">
        <f t="shared" si="122"/>
        <v/>
      </c>
      <c r="Z912" s="160" t="str">
        <f t="shared" si="123"/>
        <v/>
      </c>
    </row>
    <row r="913" spans="14:26" ht="20.100000000000001" customHeight="1" x14ac:dyDescent="0.25">
      <c r="N913" s="137">
        <v>310</v>
      </c>
      <c r="O913" s="129">
        <f t="shared" si="126"/>
        <v>-2.76</v>
      </c>
      <c r="P913" s="162">
        <f t="shared" si="127"/>
        <v>8.8464543982372315E-3</v>
      </c>
      <c r="Q913" s="162">
        <f t="shared" si="128"/>
        <v>2.890068076226146E-3</v>
      </c>
      <c r="R913" s="129">
        <f t="shared" si="129"/>
        <v>8.8464543982372315E-3</v>
      </c>
      <c r="S913" s="129" t="str">
        <f t="shared" si="130"/>
        <v/>
      </c>
      <c r="T913" s="129" t="str">
        <f t="shared" si="131"/>
        <v/>
      </c>
      <c r="V913" s="156">
        <f t="shared" si="124"/>
        <v>2.0287999999999924</v>
      </c>
      <c r="W913" s="159">
        <f t="shared" si="121"/>
        <v>0.95822915494142658</v>
      </c>
      <c r="X913" s="160">
        <f t="shared" si="125"/>
        <v>3.6271439583979159E-4</v>
      </c>
      <c r="Y913" s="160" t="str">
        <f t="shared" si="122"/>
        <v/>
      </c>
      <c r="Z913" s="160" t="str">
        <f t="shared" si="123"/>
        <v/>
      </c>
    </row>
    <row r="914" spans="14:26" ht="20.100000000000001" customHeight="1" x14ac:dyDescent="0.25">
      <c r="N914" s="137">
        <v>311</v>
      </c>
      <c r="O914" s="129">
        <f t="shared" si="126"/>
        <v>-2.7560000000000002</v>
      </c>
      <c r="P914" s="162">
        <f t="shared" si="127"/>
        <v>8.94458879721792E-3</v>
      </c>
      <c r="Q914" s="162">
        <f t="shared" si="128"/>
        <v>2.9256498491871301E-3</v>
      </c>
      <c r="R914" s="129">
        <f t="shared" si="129"/>
        <v>8.94458879721792E-3</v>
      </c>
      <c r="S914" s="129" t="str">
        <f t="shared" si="130"/>
        <v/>
      </c>
      <c r="T914" s="129" t="str">
        <f t="shared" si="131"/>
        <v/>
      </c>
      <c r="V914" s="156">
        <f t="shared" si="124"/>
        <v>2.0351999999999926</v>
      </c>
      <c r="W914" s="159">
        <f t="shared" si="121"/>
        <v>0.95786644054558678</v>
      </c>
      <c r="X914" s="160">
        <f t="shared" si="125"/>
        <v>3.6440918643987352E-4</v>
      </c>
      <c r="Y914" s="160" t="str">
        <f t="shared" si="122"/>
        <v/>
      </c>
      <c r="Z914" s="160" t="str">
        <f t="shared" si="123"/>
        <v/>
      </c>
    </row>
    <row r="915" spans="14:26" ht="20.100000000000001" customHeight="1" x14ac:dyDescent="0.25">
      <c r="N915" s="137">
        <v>312</v>
      </c>
      <c r="O915" s="129">
        <f t="shared" si="126"/>
        <v>-2.7519999999999998</v>
      </c>
      <c r="P915" s="162">
        <f t="shared" si="127"/>
        <v>9.0436671088022641E-3</v>
      </c>
      <c r="Q915" s="162">
        <f t="shared" si="128"/>
        <v>2.9616260451524891E-3</v>
      </c>
      <c r="R915" s="129">
        <f t="shared" si="129"/>
        <v>9.0436671088022641E-3</v>
      </c>
      <c r="S915" s="129" t="str">
        <f t="shared" si="130"/>
        <v/>
      </c>
      <c r="T915" s="129" t="str">
        <f t="shared" si="131"/>
        <v/>
      </c>
      <c r="V915" s="156">
        <f t="shared" si="124"/>
        <v>2.0415999999999928</v>
      </c>
      <c r="W915" s="159">
        <f t="shared" si="121"/>
        <v>0.95750203135914691</v>
      </c>
      <c r="X915" s="160">
        <f t="shared" si="125"/>
        <v>3.6610287340166359E-4</v>
      </c>
      <c r="Y915" s="160" t="str">
        <f t="shared" si="122"/>
        <v/>
      </c>
      <c r="Z915" s="160" t="str">
        <f t="shared" si="123"/>
        <v/>
      </c>
    </row>
    <row r="916" spans="14:26" ht="20.100000000000001" customHeight="1" x14ac:dyDescent="0.25">
      <c r="N916" s="137">
        <v>313</v>
      </c>
      <c r="O916" s="129">
        <f t="shared" si="126"/>
        <v>-2.7480000000000002</v>
      </c>
      <c r="P916" s="162">
        <f t="shared" si="127"/>
        <v>9.1436966005751536E-3</v>
      </c>
      <c r="Q916" s="162">
        <f t="shared" si="128"/>
        <v>2.9980004542962645E-3</v>
      </c>
      <c r="R916" s="129">
        <f t="shared" si="129"/>
        <v>9.1436966005751536E-3</v>
      </c>
      <c r="S916" s="129" t="str">
        <f t="shared" si="130"/>
        <v/>
      </c>
      <c r="T916" s="129" t="str">
        <f t="shared" si="131"/>
        <v/>
      </c>
      <c r="V916" s="156">
        <f t="shared" si="124"/>
        <v>2.0479999999999929</v>
      </c>
      <c r="W916" s="159">
        <f t="shared" ref="W916:W979" si="132">_xlfn.CHISQ.DIST.RT(V916,$U$593)</f>
        <v>0.95713592848574525</v>
      </c>
      <c r="X916" s="160">
        <f t="shared" ref="X916:X979" si="133">W916-W917</f>
        <v>3.6779542457321401E-4</v>
      </c>
      <c r="Y916" s="160" t="str">
        <f t="shared" ref="Y916:Y979" si="134">IF(W916&lt;(1-$U$600),X916,"")</f>
        <v/>
      </c>
      <c r="Z916" s="160" t="str">
        <f t="shared" ref="Z916:Z979" si="135">IF(X916&lt;(1-$U$606),Y916,"")</f>
        <v/>
      </c>
    </row>
    <row r="917" spans="14:26" ht="20.100000000000001" customHeight="1" x14ac:dyDescent="0.25">
      <c r="N917" s="137">
        <v>314</v>
      </c>
      <c r="O917" s="129">
        <f t="shared" si="126"/>
        <v>-2.7439999999999998</v>
      </c>
      <c r="P917" s="162">
        <f t="shared" si="127"/>
        <v>9.2446845746563342E-3</v>
      </c>
      <c r="Q917" s="162">
        <f t="shared" si="128"/>
        <v>3.03477689593197E-3</v>
      </c>
      <c r="R917" s="129">
        <f t="shared" si="129"/>
        <v>9.2446845746563342E-3</v>
      </c>
      <c r="S917" s="129" t="str">
        <f t="shared" si="130"/>
        <v/>
      </c>
      <c r="T917" s="129" t="str">
        <f t="shared" si="131"/>
        <v/>
      </c>
      <c r="V917" s="156">
        <f t="shared" ref="V917:V980" si="136">V916+$Y$593</f>
        <v>2.0543999999999931</v>
      </c>
      <c r="W917" s="159">
        <f t="shared" si="132"/>
        <v>0.95676813306117203</v>
      </c>
      <c r="X917" s="160">
        <f t="shared" si="133"/>
        <v>3.6948680798920552E-4</v>
      </c>
      <c r="Y917" s="160" t="str">
        <f t="shared" si="134"/>
        <v/>
      </c>
      <c r="Z917" s="160" t="str">
        <f t="shared" si="135"/>
        <v/>
      </c>
    </row>
    <row r="918" spans="14:26" ht="20.100000000000001" customHeight="1" x14ac:dyDescent="0.25">
      <c r="N918" s="137">
        <v>315</v>
      </c>
      <c r="O918" s="129">
        <f t="shared" si="126"/>
        <v>-2.74</v>
      </c>
      <c r="P918" s="162">
        <f t="shared" si="127"/>
        <v>9.3466383676122835E-3</v>
      </c>
      <c r="Q918" s="162">
        <f t="shared" si="128"/>
        <v>3.071959218650487E-3</v>
      </c>
      <c r="R918" s="129">
        <f t="shared" si="129"/>
        <v>9.3466383676122835E-3</v>
      </c>
      <c r="S918" s="129" t="str">
        <f t="shared" si="130"/>
        <v/>
      </c>
      <c r="T918" s="129" t="str">
        <f t="shared" si="131"/>
        <v/>
      </c>
      <c r="V918" s="156">
        <f t="shared" si="136"/>
        <v>2.0607999999999933</v>
      </c>
      <c r="W918" s="159">
        <f t="shared" si="132"/>
        <v>0.95639864625318283</v>
      </c>
      <c r="X918" s="160">
        <f t="shared" si="133"/>
        <v>3.7117699187150244E-4</v>
      </c>
      <c r="Y918" s="160" t="str">
        <f t="shared" si="134"/>
        <v/>
      </c>
      <c r="Z918" s="160" t="str">
        <f t="shared" si="135"/>
        <v/>
      </c>
    </row>
    <row r="919" spans="14:26" ht="20.100000000000001" customHeight="1" x14ac:dyDescent="0.25">
      <c r="N919" s="137">
        <v>316</v>
      </c>
      <c r="O919" s="129">
        <f t="shared" si="126"/>
        <v>-2.7359999999999998</v>
      </c>
      <c r="P919" s="162">
        <f t="shared" si="127"/>
        <v>9.4495653503647269E-3</v>
      </c>
      <c r="Q919" s="162">
        <f t="shared" si="128"/>
        <v>3.1095513004577406E-3</v>
      </c>
      <c r="R919" s="129">
        <f t="shared" si="129"/>
        <v>9.4495653503647269E-3</v>
      </c>
      <c r="S919" s="129" t="str">
        <f t="shared" si="130"/>
        <v/>
      </c>
      <c r="T919" s="129" t="str">
        <f t="shared" si="131"/>
        <v/>
      </c>
      <c r="V919" s="156">
        <f t="shared" si="136"/>
        <v>2.0671999999999935</v>
      </c>
      <c r="W919" s="159">
        <f t="shared" si="132"/>
        <v>0.95602746926131132</v>
      </c>
      <c r="X919" s="160">
        <f t="shared" si="133"/>
        <v>3.728659446282645E-4</v>
      </c>
      <c r="Y919" s="160" t="str">
        <f t="shared" si="134"/>
        <v/>
      </c>
      <c r="Z919" s="160" t="str">
        <f t="shared" si="135"/>
        <v/>
      </c>
    </row>
    <row r="920" spans="14:26" ht="20.100000000000001" customHeight="1" x14ac:dyDescent="0.25">
      <c r="N920" s="137">
        <v>317</v>
      </c>
      <c r="O920" s="129">
        <f t="shared" si="126"/>
        <v>-2.7320000000000002</v>
      </c>
      <c r="P920" s="162">
        <f t="shared" si="127"/>
        <v>9.5534729280950109E-3</v>
      </c>
      <c r="Q920" s="162">
        <f t="shared" si="128"/>
        <v>3.1475570489118564E-3</v>
      </c>
      <c r="R920" s="129">
        <f t="shared" si="129"/>
        <v>9.5534729280950109E-3</v>
      </c>
      <c r="S920" s="129" t="str">
        <f t="shared" si="130"/>
        <v/>
      </c>
      <c r="T920" s="129" t="str">
        <f t="shared" si="131"/>
        <v/>
      </c>
      <c r="V920" s="156">
        <f t="shared" si="136"/>
        <v>2.0735999999999937</v>
      </c>
      <c r="W920" s="159">
        <f t="shared" si="132"/>
        <v>0.95565460331668306</v>
      </c>
      <c r="X920" s="160">
        <f t="shared" si="133"/>
        <v>3.745536348540579E-4</v>
      </c>
      <c r="Y920" s="160" t="str">
        <f t="shared" si="134"/>
        <v/>
      </c>
      <c r="Z920" s="160" t="str">
        <f t="shared" si="135"/>
        <v/>
      </c>
    </row>
    <row r="921" spans="14:26" ht="20.100000000000001" customHeight="1" x14ac:dyDescent="0.25">
      <c r="N921" s="137">
        <v>318</v>
      </c>
      <c r="O921" s="129">
        <f t="shared" si="126"/>
        <v>-2.7279999999999998</v>
      </c>
      <c r="P921" s="162">
        <f t="shared" si="127"/>
        <v>9.6583685401450091E-3</v>
      </c>
      <c r="Q921" s="162">
        <f t="shared" si="128"/>
        <v>3.1859804012600796E-3</v>
      </c>
      <c r="R921" s="129">
        <f t="shared" si="129"/>
        <v>9.6583685401450091E-3</v>
      </c>
      <c r="S921" s="129" t="str">
        <f t="shared" si="130"/>
        <v/>
      </c>
      <c r="T921" s="129" t="str">
        <f t="shared" si="131"/>
        <v/>
      </c>
      <c r="V921" s="156">
        <f t="shared" si="136"/>
        <v>2.0799999999999939</v>
      </c>
      <c r="W921" s="159">
        <f t="shared" si="132"/>
        <v>0.955280049681829</v>
      </c>
      <c r="X921" s="160">
        <f t="shared" si="133"/>
        <v>3.7624003132907813E-4</v>
      </c>
      <c r="Y921" s="160" t="str">
        <f t="shared" si="134"/>
        <v/>
      </c>
      <c r="Z921" s="160" t="str">
        <f t="shared" si="135"/>
        <v/>
      </c>
    </row>
    <row r="922" spans="14:26" ht="20.100000000000001" customHeight="1" x14ac:dyDescent="0.25">
      <c r="N922" s="137">
        <v>319</v>
      </c>
      <c r="O922" s="129">
        <f t="shared" si="126"/>
        <v>-2.7240000000000002</v>
      </c>
      <c r="P922" s="162">
        <f t="shared" si="127"/>
        <v>9.7642596599138518E-3</v>
      </c>
      <c r="Q922" s="162">
        <f t="shared" si="128"/>
        <v>3.2248253245751352E-3</v>
      </c>
      <c r="R922" s="129">
        <f t="shared" si="129"/>
        <v>9.7642596599138518E-3</v>
      </c>
      <c r="S922" s="129" t="str">
        <f t="shared" si="130"/>
        <v/>
      </c>
      <c r="T922" s="129" t="str">
        <f t="shared" si="131"/>
        <v/>
      </c>
      <c r="V922" s="156">
        <f t="shared" si="136"/>
        <v>2.086399999999994</v>
      </c>
      <c r="W922" s="159">
        <f t="shared" si="132"/>
        <v>0.95490380965049992</v>
      </c>
      <c r="X922" s="160">
        <f t="shared" si="133"/>
        <v>3.7792510302003812E-4</v>
      </c>
      <c r="Y922" s="160" t="str">
        <f t="shared" si="134"/>
        <v/>
      </c>
      <c r="Z922" s="160" t="str">
        <f t="shared" si="135"/>
        <v/>
      </c>
    </row>
    <row r="923" spans="14:26" ht="20.100000000000001" customHeight="1" x14ac:dyDescent="0.25">
      <c r="N923" s="137">
        <v>320</v>
      </c>
      <c r="O923" s="129">
        <f t="shared" ref="O923:O986" si="137">O$597+(N923*O$600)</f>
        <v>-2.7199999999999998</v>
      </c>
      <c r="P923" s="162">
        <f t="shared" ref="P923:P986" si="138">_xlfn.NORM.DIST(O923,O$594,O$595,0)</f>
        <v>9.8711537947511439E-3</v>
      </c>
      <c r="Q923" s="162">
        <f t="shared" ref="Q923:Q986" si="139">_xlfn.NORM.DIST(O923,O$594,O$595,1)</f>
        <v>3.2640958158913144E-3</v>
      </c>
      <c r="R923" s="129">
        <f t="shared" ref="R923:R986" si="140">IF(OR(Q923&lt;$S$599,Q923&gt;$S$600),P923,"")</f>
        <v>9.8711537947511439E-3</v>
      </c>
      <c r="S923" s="129" t="str">
        <f t="shared" ref="S923:S986" si="141">IF(AND(Q923&gt;$S$599,Q923&lt;$S$600),P923,"")</f>
        <v/>
      </c>
      <c r="T923" s="129" t="str">
        <f t="shared" ref="T923:T986" si="142">IF(P923=MAX(P$603:P$2603),P923,"")</f>
        <v/>
      </c>
      <c r="V923" s="156">
        <f t="shared" si="136"/>
        <v>2.0927999999999942</v>
      </c>
      <c r="W923" s="159">
        <f t="shared" si="132"/>
        <v>0.95452588454747989</v>
      </c>
      <c r="X923" s="160">
        <f t="shared" si="133"/>
        <v>3.7960881907861399E-4</v>
      </c>
      <c r="Y923" s="160" t="str">
        <f t="shared" si="134"/>
        <v/>
      </c>
      <c r="Z923" s="160" t="str">
        <f t="shared" si="135"/>
        <v/>
      </c>
    </row>
    <row r="924" spans="14:26" ht="20.100000000000001" customHeight="1" x14ac:dyDescent="0.25">
      <c r="N924" s="137">
        <v>321</v>
      </c>
      <c r="O924" s="129">
        <f t="shared" si="137"/>
        <v>-2.7160000000000002</v>
      </c>
      <c r="P924" s="162">
        <f t="shared" si="138"/>
        <v>9.9790584858458903E-3</v>
      </c>
      <c r="Q924" s="162">
        <f t="shared" si="139"/>
        <v>3.3037959023399892E-3</v>
      </c>
      <c r="R924" s="129">
        <f t="shared" si="140"/>
        <v>9.9790584858458903E-3</v>
      </c>
      <c r="S924" s="129" t="str">
        <f t="shared" si="141"/>
        <v/>
      </c>
      <c r="T924" s="129" t="str">
        <f t="shared" si="142"/>
        <v/>
      </c>
      <c r="V924" s="156">
        <f t="shared" si="136"/>
        <v>2.0991999999999944</v>
      </c>
      <c r="W924" s="159">
        <f t="shared" si="132"/>
        <v>0.95414627572840127</v>
      </c>
      <c r="X924" s="160">
        <f t="shared" si="133"/>
        <v>3.8129114884244419E-4</v>
      </c>
      <c r="Y924" s="160" t="str">
        <f t="shared" si="134"/>
        <v/>
      </c>
      <c r="Z924" s="160" t="str">
        <f t="shared" si="135"/>
        <v/>
      </c>
    </row>
    <row r="925" spans="14:26" ht="20.100000000000001" customHeight="1" x14ac:dyDescent="0.25">
      <c r="N925" s="137">
        <v>322</v>
      </c>
      <c r="O925" s="129">
        <f t="shared" si="137"/>
        <v>-2.7119999999999997</v>
      </c>
      <c r="P925" s="162">
        <f t="shared" si="138"/>
        <v>1.008798130811189E-2</v>
      </c>
      <c r="Q925" s="162">
        <f t="shared" si="139"/>
        <v>3.3439296412848167E-3</v>
      </c>
      <c r="R925" s="129">
        <f t="shared" si="140"/>
        <v>1.008798130811189E-2</v>
      </c>
      <c r="S925" s="129" t="str">
        <f t="shared" si="141"/>
        <v/>
      </c>
      <c r="T925" s="129" t="str">
        <f t="shared" si="142"/>
        <v/>
      </c>
      <c r="V925" s="156">
        <f t="shared" si="136"/>
        <v>2.1055999999999946</v>
      </c>
      <c r="W925" s="159">
        <f t="shared" si="132"/>
        <v>0.95376498457955883</v>
      </c>
      <c r="X925" s="160">
        <f t="shared" si="133"/>
        <v>3.8297206183346422E-4</v>
      </c>
      <c r="Y925" s="160" t="str">
        <f t="shared" si="134"/>
        <v/>
      </c>
      <c r="Z925" s="160" t="str">
        <f t="shared" si="135"/>
        <v/>
      </c>
    </row>
    <row r="926" spans="14:26" ht="20.100000000000001" customHeight="1" x14ac:dyDescent="0.25">
      <c r="N926" s="137">
        <v>323</v>
      </c>
      <c r="O926" s="129">
        <f t="shared" si="137"/>
        <v>-2.7080000000000002</v>
      </c>
      <c r="P926" s="162">
        <f t="shared" si="138"/>
        <v>1.0197929870068748E-2</v>
      </c>
      <c r="Q926" s="162">
        <f t="shared" si="139"/>
        <v>3.3845011204563179E-3</v>
      </c>
      <c r="R926" s="129">
        <f t="shared" si="140"/>
        <v>1.0197929870068748E-2</v>
      </c>
      <c r="S926" s="129" t="str">
        <f t="shared" si="141"/>
        <v/>
      </c>
      <c r="T926" s="129" t="str">
        <f t="shared" si="142"/>
        <v/>
      </c>
      <c r="V926" s="156">
        <f t="shared" si="136"/>
        <v>2.1119999999999948</v>
      </c>
      <c r="W926" s="159">
        <f t="shared" si="132"/>
        <v>0.95338201251772536</v>
      </c>
      <c r="X926" s="160">
        <f t="shared" si="133"/>
        <v>3.8465152775968292E-4</v>
      </c>
      <c r="Y926" s="160" t="str">
        <f t="shared" si="134"/>
        <v/>
      </c>
      <c r="Z926" s="160" t="str">
        <f t="shared" si="135"/>
        <v/>
      </c>
    </row>
    <row r="927" spans="14:26" ht="20.100000000000001" customHeight="1" x14ac:dyDescent="0.25">
      <c r="N927" s="137">
        <v>324</v>
      </c>
      <c r="O927" s="129">
        <f t="shared" si="137"/>
        <v>-2.7039999999999997</v>
      </c>
      <c r="P927" s="162">
        <f t="shared" si="138"/>
        <v>1.0308911813719294E-2</v>
      </c>
      <c r="Q927" s="162">
        <f t="shared" si="139"/>
        <v>3.4255144580861408E-3</v>
      </c>
      <c r="R927" s="129">
        <f t="shared" si="140"/>
        <v>1.0308911813719294E-2</v>
      </c>
      <c r="S927" s="129" t="str">
        <f t="shared" si="141"/>
        <v/>
      </c>
      <c r="T927" s="129" t="str">
        <f t="shared" si="142"/>
        <v/>
      </c>
      <c r="V927" s="156">
        <f t="shared" si="136"/>
        <v>2.118399999999995</v>
      </c>
      <c r="W927" s="159">
        <f t="shared" si="132"/>
        <v>0.95299736098996568</v>
      </c>
      <c r="X927" s="160">
        <f t="shared" si="133"/>
        <v>3.8632951651262903E-4</v>
      </c>
      <c r="Y927" s="160" t="str">
        <f t="shared" si="134"/>
        <v/>
      </c>
      <c r="Z927" s="160" t="str">
        <f t="shared" si="135"/>
        <v/>
      </c>
    </row>
    <row r="928" spans="14:26" ht="20.100000000000001" customHeight="1" x14ac:dyDescent="0.25">
      <c r="N928" s="137">
        <v>325</v>
      </c>
      <c r="O928" s="129">
        <f t="shared" si="137"/>
        <v>-2.7</v>
      </c>
      <c r="P928" s="162">
        <f t="shared" si="138"/>
        <v>1.0420934814422592E-2</v>
      </c>
      <c r="Q928" s="162">
        <f t="shared" si="139"/>
        <v>3.4669738030406643E-3</v>
      </c>
      <c r="R928" s="129">
        <f t="shared" si="140"/>
        <v>1.0420934814422592E-2</v>
      </c>
      <c r="S928" s="129" t="str">
        <f t="shared" si="141"/>
        <v/>
      </c>
      <c r="T928" s="129" t="str">
        <f t="shared" si="142"/>
        <v/>
      </c>
      <c r="V928" s="156">
        <f t="shared" si="136"/>
        <v>2.1247999999999951</v>
      </c>
      <c r="W928" s="159">
        <f t="shared" si="132"/>
        <v>0.95261103147345305</v>
      </c>
      <c r="X928" s="160">
        <f t="shared" si="133"/>
        <v>3.8800599816868342E-4</v>
      </c>
      <c r="Y928" s="160" t="str">
        <f t="shared" si="134"/>
        <v/>
      </c>
      <c r="Z928" s="160" t="str">
        <f t="shared" si="135"/>
        <v/>
      </c>
    </row>
    <row r="929" spans="14:26" ht="20.100000000000001" customHeight="1" x14ac:dyDescent="0.25">
      <c r="N929" s="137">
        <v>326</v>
      </c>
      <c r="O929" s="129">
        <f t="shared" si="137"/>
        <v>-2.6959999999999997</v>
      </c>
      <c r="P929" s="162">
        <f t="shared" si="138"/>
        <v>1.0534006580763219E-2</v>
      </c>
      <c r="Q929" s="162">
        <f t="shared" si="139"/>
        <v>3.5088833349542358E-3</v>
      </c>
      <c r="R929" s="129">
        <f t="shared" si="140"/>
        <v>1.0534006580763219E-2</v>
      </c>
      <c r="S929" s="129" t="str">
        <f t="shared" si="141"/>
        <v/>
      </c>
      <c r="T929" s="129" t="str">
        <f t="shared" si="142"/>
        <v/>
      </c>
      <c r="V929" s="156">
        <f t="shared" si="136"/>
        <v>2.1311999999999953</v>
      </c>
      <c r="W929" s="159">
        <f t="shared" si="132"/>
        <v>0.95222302547528437</v>
      </c>
      <c r="X929" s="160">
        <f t="shared" si="133"/>
        <v>3.8968094298841294E-4</v>
      </c>
      <c r="Y929" s="160" t="str">
        <f t="shared" si="134"/>
        <v/>
      </c>
      <c r="Z929" s="160" t="str">
        <f t="shared" si="135"/>
        <v/>
      </c>
    </row>
    <row r="930" spans="14:26" ht="20.100000000000001" customHeight="1" x14ac:dyDescent="0.25">
      <c r="N930" s="137">
        <v>327</v>
      </c>
      <c r="O930" s="129">
        <f t="shared" si="137"/>
        <v>-2.6920000000000002</v>
      </c>
      <c r="P930" s="162">
        <f t="shared" si="138"/>
        <v>1.064813485441613E-2</v>
      </c>
      <c r="Q930" s="162">
        <f t="shared" si="139"/>
        <v>3.5512472643617209E-3</v>
      </c>
      <c r="R930" s="129">
        <f t="shared" si="140"/>
        <v>1.064813485441613E-2</v>
      </c>
      <c r="S930" s="129" t="str">
        <f t="shared" si="141"/>
        <v/>
      </c>
      <c r="T930" s="129" t="str">
        <f t="shared" si="142"/>
        <v/>
      </c>
      <c r="V930" s="156">
        <f t="shared" si="136"/>
        <v>2.1375999999999955</v>
      </c>
      <c r="W930" s="159">
        <f t="shared" si="132"/>
        <v>0.95183334453229596</v>
      </c>
      <c r="X930" s="160">
        <f t="shared" si="133"/>
        <v>3.9135432141612636E-4</v>
      </c>
      <c r="Y930" s="160" t="str">
        <f t="shared" si="134"/>
        <v/>
      </c>
      <c r="Z930" s="160" t="str">
        <f t="shared" si="135"/>
        <v/>
      </c>
    </row>
    <row r="931" spans="14:26" ht="20.100000000000001" customHeight="1" x14ac:dyDescent="0.25">
      <c r="N931" s="137">
        <v>328</v>
      </c>
      <c r="O931" s="129">
        <f t="shared" si="137"/>
        <v>-2.6879999999999997</v>
      </c>
      <c r="P931" s="162">
        <f t="shared" si="138"/>
        <v>1.0763327410007753E-2</v>
      </c>
      <c r="Q931" s="162">
        <f t="shared" si="139"/>
        <v>3.5940698328306882E-3</v>
      </c>
      <c r="R931" s="129">
        <f t="shared" si="140"/>
        <v>1.0763327410007753E-2</v>
      </c>
      <c r="S931" s="129" t="str">
        <f t="shared" si="141"/>
        <v/>
      </c>
      <c r="T931" s="129" t="str">
        <f t="shared" si="142"/>
        <v/>
      </c>
      <c r="V931" s="156">
        <f t="shared" si="136"/>
        <v>2.1439999999999957</v>
      </c>
      <c r="W931" s="159">
        <f t="shared" si="132"/>
        <v>0.95144199021087983</v>
      </c>
      <c r="X931" s="160">
        <f t="shared" si="133"/>
        <v>3.9302610407943028E-4</v>
      </c>
      <c r="Y931" s="160" t="str">
        <f t="shared" si="134"/>
        <v/>
      </c>
      <c r="Z931" s="160" t="str">
        <f t="shared" si="135"/>
        <v/>
      </c>
    </row>
    <row r="932" spans="14:26" ht="20.100000000000001" customHeight="1" x14ac:dyDescent="0.25">
      <c r="N932" s="137">
        <v>329</v>
      </c>
      <c r="O932" s="129">
        <f t="shared" si="137"/>
        <v>-2.6840000000000002</v>
      </c>
      <c r="P932" s="162">
        <f t="shared" si="138"/>
        <v>1.0879592054972511E-2</v>
      </c>
      <c r="Q932" s="162">
        <f t="shared" si="139"/>
        <v>3.63735531309283E-3</v>
      </c>
      <c r="R932" s="129">
        <f t="shared" si="140"/>
        <v>1.0879592054972511E-2</v>
      </c>
      <c r="S932" s="129" t="str">
        <f t="shared" si="141"/>
        <v/>
      </c>
      <c r="T932" s="129" t="str">
        <f t="shared" si="142"/>
        <v/>
      </c>
      <c r="V932" s="156">
        <f t="shared" si="136"/>
        <v>2.1503999999999959</v>
      </c>
      <c r="W932" s="159">
        <f t="shared" si="132"/>
        <v>0.9510489641068004</v>
      </c>
      <c r="X932" s="160">
        <f t="shared" si="133"/>
        <v>3.9469626178956219E-4</v>
      </c>
      <c r="Y932" s="160" t="str">
        <f t="shared" si="134"/>
        <v/>
      </c>
      <c r="Z932" s="160" t="str">
        <f t="shared" si="135"/>
        <v/>
      </c>
    </row>
    <row r="933" spans="14:26" ht="20.100000000000001" customHeight="1" x14ac:dyDescent="0.25">
      <c r="N933" s="137">
        <v>330</v>
      </c>
      <c r="O933" s="129">
        <f t="shared" si="137"/>
        <v>-2.6799999999999997</v>
      </c>
      <c r="P933" s="162">
        <f t="shared" si="138"/>
        <v>1.0996936629405587E-2</v>
      </c>
      <c r="Q933" s="162">
        <f t="shared" si="139"/>
        <v>3.6811080091749822E-3</v>
      </c>
      <c r="R933" s="129">
        <f t="shared" si="140"/>
        <v>1.0996936629405587E-2</v>
      </c>
      <c r="S933" s="129" t="str">
        <f t="shared" si="141"/>
        <v/>
      </c>
      <c r="T933" s="129" t="str">
        <f t="shared" si="142"/>
        <v/>
      </c>
      <c r="V933" s="156">
        <f t="shared" si="136"/>
        <v>2.1567999999999961</v>
      </c>
      <c r="W933" s="159">
        <f t="shared" si="132"/>
        <v>0.95065426784501084</v>
      </c>
      <c r="X933" s="160">
        <f t="shared" si="133"/>
        <v>3.9636476554061328E-4</v>
      </c>
      <c r="Y933" s="160" t="str">
        <f t="shared" si="134"/>
        <v/>
      </c>
      <c r="Z933" s="160" t="str">
        <f t="shared" si="135"/>
        <v/>
      </c>
    </row>
    <row r="934" spans="14:26" ht="20.100000000000001" customHeight="1" x14ac:dyDescent="0.25">
      <c r="N934" s="137">
        <v>331</v>
      </c>
      <c r="O934" s="129">
        <f t="shared" si="137"/>
        <v>-2.6760000000000002</v>
      </c>
      <c r="P934" s="162">
        <f t="shared" si="138"/>
        <v>1.1115369005911058E-2</v>
      </c>
      <c r="Q934" s="162">
        <f t="shared" si="139"/>
        <v>3.7253322565293976E-3</v>
      </c>
      <c r="R934" s="129">
        <f t="shared" si="140"/>
        <v>1.1115369005911058E-2</v>
      </c>
      <c r="S934" s="129" t="str">
        <f t="shared" si="141"/>
        <v/>
      </c>
      <c r="T934" s="129" t="str">
        <f t="shared" si="142"/>
        <v/>
      </c>
      <c r="V934" s="156">
        <f t="shared" si="136"/>
        <v>2.1631999999999962</v>
      </c>
      <c r="W934" s="159">
        <f t="shared" si="132"/>
        <v>0.95025790307947022</v>
      </c>
      <c r="X934" s="160">
        <f t="shared" si="133"/>
        <v>3.9803158650897341E-4</v>
      </c>
      <c r="Y934" s="160" t="str">
        <f t="shared" si="134"/>
        <v/>
      </c>
      <c r="Z934" s="160" t="str">
        <f t="shared" si="135"/>
        <v/>
      </c>
    </row>
    <row r="935" spans="14:26" ht="20.100000000000001" customHeight="1" x14ac:dyDescent="0.25">
      <c r="N935" s="137">
        <v>332</v>
      </c>
      <c r="O935" s="129">
        <f t="shared" si="137"/>
        <v>-2.6719999999999997</v>
      </c>
      <c r="P935" s="162">
        <f t="shared" si="138"/>
        <v>1.1234897089446165E-2</v>
      </c>
      <c r="Q935" s="162">
        <f t="shared" si="139"/>
        <v>3.7700324221635441E-3</v>
      </c>
      <c r="R935" s="129">
        <f t="shared" si="140"/>
        <v>1.1234897089446165E-2</v>
      </c>
      <c r="S935" s="129" t="str">
        <f t="shared" si="141"/>
        <v/>
      </c>
      <c r="T935" s="129" t="str">
        <f t="shared" si="142"/>
        <v/>
      </c>
      <c r="V935" s="156">
        <f t="shared" si="136"/>
        <v>2.1695999999999964</v>
      </c>
      <c r="W935" s="159">
        <f t="shared" si="132"/>
        <v>0.94985987149296125</v>
      </c>
      <c r="X935" s="160">
        <f t="shared" si="133"/>
        <v>3.996966960542192E-4</v>
      </c>
      <c r="Y935" s="160" t="str">
        <f t="shared" si="134"/>
        <v/>
      </c>
      <c r="Z935" s="160" t="str">
        <f t="shared" si="135"/>
        <v/>
      </c>
    </row>
    <row r="936" spans="14:26" ht="20.100000000000001" customHeight="1" x14ac:dyDescent="0.25">
      <c r="N936" s="137">
        <v>333</v>
      </c>
      <c r="O936" s="129">
        <f t="shared" si="137"/>
        <v>-2.6680000000000001</v>
      </c>
      <c r="P936" s="162">
        <f t="shared" si="138"/>
        <v>1.1355528817160915E-2</v>
      </c>
      <c r="Q936" s="162">
        <f t="shared" si="139"/>
        <v>3.8152129047691161E-3</v>
      </c>
      <c r="R936" s="129">
        <f t="shared" si="140"/>
        <v>1.1355528817160915E-2</v>
      </c>
      <c r="S936" s="129" t="str">
        <f t="shared" si="141"/>
        <v/>
      </c>
      <c r="T936" s="129" t="str">
        <f t="shared" si="142"/>
        <v/>
      </c>
      <c r="V936" s="156">
        <f t="shared" si="136"/>
        <v>2.1759999999999966</v>
      </c>
      <c r="W936" s="159">
        <f t="shared" si="132"/>
        <v>0.94946017479690703</v>
      </c>
      <c r="X936" s="160">
        <f t="shared" si="133"/>
        <v>4.0136006571722671E-4</v>
      </c>
      <c r="Y936" s="160" t="str">
        <f t="shared" si="134"/>
        <v/>
      </c>
      <c r="Z936" s="160" t="str">
        <f t="shared" si="135"/>
        <v/>
      </c>
    </row>
    <row r="937" spans="14:26" ht="20.100000000000001" customHeight="1" x14ac:dyDescent="0.25">
      <c r="N937" s="137">
        <v>334</v>
      </c>
      <c r="O937" s="129">
        <f t="shared" si="137"/>
        <v>-2.6639999999999997</v>
      </c>
      <c r="P937" s="162">
        <f t="shared" si="138"/>
        <v>1.1477272158233767E-2</v>
      </c>
      <c r="Q937" s="162">
        <f t="shared" si="139"/>
        <v>3.8608781348505603E-3</v>
      </c>
      <c r="R937" s="129">
        <f t="shared" si="140"/>
        <v>1.1477272158233767E-2</v>
      </c>
      <c r="S937" s="129" t="str">
        <f t="shared" si="141"/>
        <v/>
      </c>
      <c r="T937" s="129" t="str">
        <f t="shared" si="142"/>
        <v/>
      </c>
      <c r="V937" s="156">
        <f t="shared" si="136"/>
        <v>2.1823999999999968</v>
      </c>
      <c r="W937" s="159">
        <f t="shared" si="132"/>
        <v>0.9490588147311898</v>
      </c>
      <c r="X937" s="160">
        <f t="shared" si="133"/>
        <v>4.0302166722094857E-4</v>
      </c>
      <c r="Y937" s="160" t="str">
        <f t="shared" si="134"/>
        <v/>
      </c>
      <c r="Z937" s="160" t="str">
        <f t="shared" si="135"/>
        <v/>
      </c>
    </row>
    <row r="938" spans="14:26" ht="20.100000000000001" customHeight="1" x14ac:dyDescent="0.25">
      <c r="N938" s="137">
        <v>335</v>
      </c>
      <c r="O938" s="129">
        <f t="shared" si="137"/>
        <v>-2.66</v>
      </c>
      <c r="P938" s="162">
        <f t="shared" si="138"/>
        <v>1.1600135113702561E-2</v>
      </c>
      <c r="Q938" s="162">
        <f t="shared" si="139"/>
        <v>3.9070325748527717E-3</v>
      </c>
      <c r="R938" s="129">
        <f t="shared" si="140"/>
        <v>1.1600135113702561E-2</v>
      </c>
      <c r="S938" s="129" t="str">
        <f t="shared" si="141"/>
        <v/>
      </c>
      <c r="T938" s="129" t="str">
        <f t="shared" si="142"/>
        <v/>
      </c>
      <c r="V938" s="156">
        <f t="shared" si="136"/>
        <v>2.188799999999997</v>
      </c>
      <c r="W938" s="159">
        <f t="shared" si="132"/>
        <v>0.94865579306396886</v>
      </c>
      <c r="X938" s="160">
        <f t="shared" si="133"/>
        <v>4.0468147246974784E-4</v>
      </c>
      <c r="Y938" s="160" t="str">
        <f t="shared" si="134"/>
        <v/>
      </c>
      <c r="Z938" s="160" t="str">
        <f t="shared" si="135"/>
        <v/>
      </c>
    </row>
    <row r="939" spans="14:26" ht="20.100000000000001" customHeight="1" x14ac:dyDescent="0.25">
      <c r="N939" s="137">
        <v>336</v>
      </c>
      <c r="O939" s="129">
        <f t="shared" si="137"/>
        <v>-2.6559999999999997</v>
      </c>
      <c r="P939" s="162">
        <f t="shared" si="138"/>
        <v>1.1724125716291499E-2</v>
      </c>
      <c r="Q939" s="162">
        <f t="shared" si="139"/>
        <v>3.9536807192882741E-3</v>
      </c>
      <c r="R939" s="129">
        <f t="shared" si="140"/>
        <v>1.1724125716291499E-2</v>
      </c>
      <c r="S939" s="129" t="str">
        <f t="shared" si="141"/>
        <v/>
      </c>
      <c r="T939" s="129" t="str">
        <f t="shared" si="142"/>
        <v/>
      </c>
      <c r="V939" s="156">
        <f t="shared" si="136"/>
        <v>2.1951999999999972</v>
      </c>
      <c r="W939" s="159">
        <f t="shared" si="132"/>
        <v>0.94825111159149911</v>
      </c>
      <c r="X939" s="160">
        <f t="shared" si="133"/>
        <v>4.0633945354906498E-4</v>
      </c>
      <c r="Y939" s="160" t="str">
        <f t="shared" si="134"/>
        <v/>
      </c>
      <c r="Z939" s="160" t="str">
        <f t="shared" si="135"/>
        <v/>
      </c>
    </row>
    <row r="940" spans="14:26" ht="20.100000000000001" customHeight="1" x14ac:dyDescent="0.25">
      <c r="N940" s="137">
        <v>337</v>
      </c>
      <c r="O940" s="129">
        <f t="shared" si="137"/>
        <v>-2.6520000000000001</v>
      </c>
      <c r="P940" s="162">
        <f t="shared" si="138"/>
        <v>1.1849252030233286E-2</v>
      </c>
      <c r="Q940" s="162">
        <f t="shared" si="139"/>
        <v>4.0008270948635218E-3</v>
      </c>
      <c r="R940" s="129">
        <f t="shared" si="140"/>
        <v>1.1849252030233286E-2</v>
      </c>
      <c r="S940" s="129" t="str">
        <f t="shared" si="141"/>
        <v/>
      </c>
      <c r="T940" s="129" t="str">
        <f t="shared" si="142"/>
        <v/>
      </c>
      <c r="V940" s="156">
        <f t="shared" si="136"/>
        <v>2.2015999999999973</v>
      </c>
      <c r="W940" s="159">
        <f t="shared" si="132"/>
        <v>0.94784477213795004</v>
      </c>
      <c r="X940" s="160">
        <f t="shared" si="133"/>
        <v>4.0799558272530678E-4</v>
      </c>
      <c r="Y940" s="160" t="str">
        <f t="shared" si="134"/>
        <v/>
      </c>
      <c r="Z940" s="160" t="str">
        <f t="shared" si="135"/>
        <v/>
      </c>
    </row>
    <row r="941" spans="14:26" ht="20.100000000000001" customHeight="1" x14ac:dyDescent="0.25">
      <c r="N941" s="137">
        <v>338</v>
      </c>
      <c r="O941" s="129">
        <f t="shared" si="137"/>
        <v>-2.6479999999999997</v>
      </c>
      <c r="P941" s="162">
        <f t="shared" si="138"/>
        <v>1.197552215108728E-2</v>
      </c>
      <c r="Q941" s="162">
        <f t="shared" si="139"/>
        <v>4.0484762606046434E-3</v>
      </c>
      <c r="R941" s="129">
        <f t="shared" si="140"/>
        <v>1.197552215108728E-2</v>
      </c>
      <c r="S941" s="129" t="str">
        <f t="shared" si="141"/>
        <v/>
      </c>
      <c r="T941" s="129" t="str">
        <f t="shared" si="142"/>
        <v/>
      </c>
      <c r="V941" s="156">
        <f t="shared" si="136"/>
        <v>2.2079999999999975</v>
      </c>
      <c r="W941" s="159">
        <f t="shared" si="132"/>
        <v>0.94743677655522474</v>
      </c>
      <c r="X941" s="160">
        <f t="shared" si="133"/>
        <v>4.0964983244495823E-4</v>
      </c>
      <c r="Y941" s="160" t="str">
        <f t="shared" si="134"/>
        <v/>
      </c>
      <c r="Z941" s="160" t="str">
        <f t="shared" si="135"/>
        <v/>
      </c>
    </row>
    <row r="942" spans="14:26" ht="20.100000000000001" customHeight="1" x14ac:dyDescent="0.25">
      <c r="N942" s="137">
        <v>339</v>
      </c>
      <c r="O942" s="129">
        <f t="shared" si="137"/>
        <v>-2.6440000000000001</v>
      </c>
      <c r="P942" s="162">
        <f t="shared" si="138"/>
        <v>1.2102944205552734E-2</v>
      </c>
      <c r="Q942" s="162">
        <f t="shared" si="139"/>
        <v>4.0966328079823245E-3</v>
      </c>
      <c r="R942" s="129">
        <f t="shared" si="140"/>
        <v>1.2102944205552734E-2</v>
      </c>
      <c r="S942" s="129" t="str">
        <f t="shared" si="141"/>
        <v/>
      </c>
      <c r="T942" s="129" t="str">
        <f t="shared" si="142"/>
        <v/>
      </c>
      <c r="V942" s="156">
        <f t="shared" si="136"/>
        <v>2.2143999999999977</v>
      </c>
      <c r="W942" s="159">
        <f t="shared" si="132"/>
        <v>0.94702712672277978</v>
      </c>
      <c r="X942" s="160">
        <f t="shared" si="133"/>
        <v>4.1130217533502655E-4</v>
      </c>
      <c r="Y942" s="160" t="str">
        <f t="shared" si="134"/>
        <v/>
      </c>
      <c r="Z942" s="160" t="str">
        <f t="shared" si="135"/>
        <v/>
      </c>
    </row>
    <row r="943" spans="14:26" ht="20.100000000000001" customHeight="1" x14ac:dyDescent="0.25">
      <c r="N943" s="137">
        <v>340</v>
      </c>
      <c r="O943" s="129">
        <f t="shared" si="137"/>
        <v>-2.6399999999999997</v>
      </c>
      <c r="P943" s="162">
        <f t="shared" si="138"/>
        <v>1.2231526351277987E-2</v>
      </c>
      <c r="Q943" s="162">
        <f t="shared" si="139"/>
        <v>4.1453013610360436E-3</v>
      </c>
      <c r="R943" s="129">
        <f t="shared" si="140"/>
        <v>1.2231526351277987E-2</v>
      </c>
      <c r="S943" s="129" t="str">
        <f t="shared" si="141"/>
        <v/>
      </c>
      <c r="T943" s="129" t="str">
        <f t="shared" si="142"/>
        <v/>
      </c>
      <c r="V943" s="156">
        <f t="shared" si="136"/>
        <v>2.2207999999999979</v>
      </c>
      <c r="W943" s="159">
        <f t="shared" si="132"/>
        <v>0.94661582454744475</v>
      </c>
      <c r="X943" s="160">
        <f t="shared" si="133"/>
        <v>4.1295258420182002E-4</v>
      </c>
      <c r="Y943" s="160" t="str">
        <f t="shared" si="134"/>
        <v/>
      </c>
      <c r="Z943" s="160" t="str">
        <f t="shared" si="135"/>
        <v/>
      </c>
    </row>
    <row r="944" spans="14:26" ht="20.100000000000001" customHeight="1" x14ac:dyDescent="0.25">
      <c r="N944" s="137">
        <v>341</v>
      </c>
      <c r="O944" s="129">
        <f t="shared" si="137"/>
        <v>-2.6360000000000001</v>
      </c>
      <c r="P944" s="162">
        <f t="shared" si="138"/>
        <v>1.2361276776664673E-2</v>
      </c>
      <c r="Q944" s="162">
        <f t="shared" si="139"/>
        <v>4.1944865764974035E-3</v>
      </c>
      <c r="R944" s="129">
        <f t="shared" si="140"/>
        <v>1.2361276776664673E-2</v>
      </c>
      <c r="S944" s="129" t="str">
        <f t="shared" si="141"/>
        <v/>
      </c>
      <c r="T944" s="129" t="str">
        <f t="shared" si="142"/>
        <v/>
      </c>
      <c r="V944" s="156">
        <f t="shared" si="136"/>
        <v>2.2271999999999981</v>
      </c>
      <c r="W944" s="159">
        <f t="shared" si="132"/>
        <v>0.94620287196324293</v>
      </c>
      <c r="X944" s="160">
        <f t="shared" si="133"/>
        <v>4.1460103203183607E-4</v>
      </c>
      <c r="Y944" s="160" t="str">
        <f t="shared" si="134"/>
        <v/>
      </c>
      <c r="Z944" s="160" t="str">
        <f t="shared" si="135"/>
        <v/>
      </c>
    </row>
    <row r="945" spans="14:26" ht="20.100000000000001" customHeight="1" x14ac:dyDescent="0.25">
      <c r="N945" s="137">
        <v>342</v>
      </c>
      <c r="O945" s="129">
        <f t="shared" si="137"/>
        <v>-2.6319999999999997</v>
      </c>
      <c r="P945" s="162">
        <f t="shared" si="138"/>
        <v>1.2492203700667864E-2</v>
      </c>
      <c r="Q945" s="162">
        <f t="shared" si="139"/>
        <v>4.244193143912835E-3</v>
      </c>
      <c r="R945" s="129">
        <f t="shared" si="140"/>
        <v>1.2492203700667864E-2</v>
      </c>
      <c r="S945" s="129" t="str">
        <f t="shared" si="141"/>
        <v/>
      </c>
      <c r="T945" s="129" t="str">
        <f t="shared" si="142"/>
        <v/>
      </c>
      <c r="V945" s="156">
        <f t="shared" si="136"/>
        <v>2.2335999999999983</v>
      </c>
      <c r="W945" s="159">
        <f t="shared" si="132"/>
        <v>0.94578827093121109</v>
      </c>
      <c r="X945" s="160">
        <f t="shared" si="133"/>
        <v>4.1624749198976296E-4</v>
      </c>
      <c r="Y945" s="160" t="str">
        <f t="shared" si="134"/>
        <v/>
      </c>
      <c r="Z945" s="160" t="str">
        <f t="shared" si="135"/>
        <v/>
      </c>
    </row>
    <row r="946" spans="14:26" ht="20.100000000000001" customHeight="1" x14ac:dyDescent="0.25">
      <c r="N946" s="137">
        <v>343</v>
      </c>
      <c r="O946" s="129">
        <f t="shared" si="137"/>
        <v>-2.6280000000000001</v>
      </c>
      <c r="P946" s="162">
        <f t="shared" si="138"/>
        <v>1.2624315372591137E-2</v>
      </c>
      <c r="Q946" s="162">
        <f t="shared" si="139"/>
        <v>4.2944257857653002E-3</v>
      </c>
      <c r="R946" s="129">
        <f t="shared" si="140"/>
        <v>1.2624315372591137E-2</v>
      </c>
      <c r="S946" s="129" t="str">
        <f t="shared" si="141"/>
        <v/>
      </c>
      <c r="T946" s="129" t="str">
        <f t="shared" si="142"/>
        <v/>
      </c>
      <c r="V946" s="156">
        <f t="shared" si="136"/>
        <v>2.2399999999999984</v>
      </c>
      <c r="W946" s="159">
        <f t="shared" si="132"/>
        <v>0.94537202343922133</v>
      </c>
      <c r="X946" s="160">
        <f t="shared" si="133"/>
        <v>4.1789193741958996E-4</v>
      </c>
      <c r="Y946" s="160" t="str">
        <f t="shared" si="134"/>
        <v/>
      </c>
      <c r="Z946" s="160" t="str">
        <f t="shared" si="135"/>
        <v/>
      </c>
    </row>
    <row r="947" spans="14:26" ht="20.100000000000001" customHeight="1" x14ac:dyDescent="0.25">
      <c r="N947" s="137">
        <v>344</v>
      </c>
      <c r="O947" s="129">
        <f t="shared" si="137"/>
        <v>-2.6239999999999997</v>
      </c>
      <c r="P947" s="162">
        <f t="shared" si="138"/>
        <v>1.2757620071877524E-2</v>
      </c>
      <c r="Q947" s="162">
        <f t="shared" si="139"/>
        <v>4.3451892575953836E-3</v>
      </c>
      <c r="R947" s="129">
        <f t="shared" si="140"/>
        <v>1.2757620071877524E-2</v>
      </c>
      <c r="S947" s="129" t="str">
        <f t="shared" si="141"/>
        <v/>
      </c>
      <c r="T947" s="129" t="str">
        <f t="shared" si="142"/>
        <v/>
      </c>
      <c r="V947" s="156">
        <f t="shared" si="136"/>
        <v>2.2463999999999986</v>
      </c>
      <c r="W947" s="159">
        <f t="shared" si="132"/>
        <v>0.94495413150180174</v>
      </c>
      <c r="X947" s="160">
        <f t="shared" si="133"/>
        <v>4.1953434184316407E-4</v>
      </c>
      <c r="Y947" s="160" t="str">
        <f t="shared" si="134"/>
        <v/>
      </c>
      <c r="Z947" s="160" t="str">
        <f t="shared" si="135"/>
        <v/>
      </c>
    </row>
    <row r="948" spans="14:26" ht="20.100000000000001" customHeight="1" x14ac:dyDescent="0.25">
      <c r="N948" s="137">
        <v>345</v>
      </c>
      <c r="O948" s="129">
        <f t="shared" si="137"/>
        <v>-2.62</v>
      </c>
      <c r="P948" s="162">
        <f t="shared" si="138"/>
        <v>1.2892126107895304E-2</v>
      </c>
      <c r="Q948" s="162">
        <f t="shared" si="139"/>
        <v>4.3964883481213092E-3</v>
      </c>
      <c r="R948" s="129">
        <f t="shared" si="140"/>
        <v>1.2892126107895304E-2</v>
      </c>
      <c r="S948" s="129" t="str">
        <f t="shared" si="141"/>
        <v/>
      </c>
      <c r="T948" s="129" t="str">
        <f t="shared" si="142"/>
        <v/>
      </c>
      <c r="V948" s="156">
        <f t="shared" si="136"/>
        <v>2.2527999999999988</v>
      </c>
      <c r="W948" s="159">
        <f t="shared" si="132"/>
        <v>0.94453459715995858</v>
      </c>
      <c r="X948" s="160">
        <f t="shared" si="133"/>
        <v>4.2117467896130023E-4</v>
      </c>
      <c r="Y948" s="160" t="str">
        <f t="shared" si="134"/>
        <v/>
      </c>
      <c r="Z948" s="160" t="str">
        <f t="shared" si="135"/>
        <v/>
      </c>
    </row>
    <row r="949" spans="14:26" ht="20.100000000000001" customHeight="1" x14ac:dyDescent="0.25">
      <c r="N949" s="137">
        <v>346</v>
      </c>
      <c r="O949" s="129">
        <f t="shared" si="137"/>
        <v>-2.6159999999999997</v>
      </c>
      <c r="P949" s="162">
        <f t="shared" si="138"/>
        <v>1.3027841819719681E-2</v>
      </c>
      <c r="Q949" s="162">
        <f t="shared" si="139"/>
        <v>4.4483278793583129E-3</v>
      </c>
      <c r="R949" s="129">
        <f t="shared" si="140"/>
        <v>1.3027841819719681E-2</v>
      </c>
      <c r="S949" s="129" t="str">
        <f t="shared" si="141"/>
        <v/>
      </c>
      <c r="T949" s="129" t="str">
        <f t="shared" si="142"/>
        <v/>
      </c>
      <c r="V949" s="156">
        <f t="shared" si="136"/>
        <v>2.259199999999999</v>
      </c>
      <c r="W949" s="159">
        <f t="shared" si="132"/>
        <v>0.94411342248099728</v>
      </c>
      <c r="X949" s="160">
        <f t="shared" si="133"/>
        <v>4.2281292265100578E-4</v>
      </c>
      <c r="Y949" s="160" t="str">
        <f t="shared" si="134"/>
        <v/>
      </c>
      <c r="Z949" s="160" t="str">
        <f t="shared" si="135"/>
        <v/>
      </c>
    </row>
    <row r="950" spans="14:26" ht="20.100000000000001" customHeight="1" x14ac:dyDescent="0.25">
      <c r="N950" s="137">
        <v>347</v>
      </c>
      <c r="O950" s="129">
        <f t="shared" si="137"/>
        <v>-2.6120000000000001</v>
      </c>
      <c r="P950" s="162">
        <f t="shared" si="138"/>
        <v>1.3164775575909208E-2</v>
      </c>
      <c r="Q950" s="162">
        <f t="shared" si="139"/>
        <v>4.5007127067369194E-3</v>
      </c>
      <c r="R950" s="129">
        <f t="shared" si="140"/>
        <v>1.3164775575909208E-2</v>
      </c>
      <c r="S950" s="129" t="str">
        <f t="shared" si="141"/>
        <v/>
      </c>
      <c r="T950" s="129" t="str">
        <f t="shared" si="142"/>
        <v/>
      </c>
      <c r="V950" s="156">
        <f t="shared" si="136"/>
        <v>2.2655999999999992</v>
      </c>
      <c r="W950" s="159">
        <f t="shared" si="132"/>
        <v>0.94369060955834627</v>
      </c>
      <c r="X950" s="160">
        <f t="shared" si="133"/>
        <v>4.2444904696792296E-4</v>
      </c>
      <c r="Y950" s="160" t="str">
        <f t="shared" si="134"/>
        <v/>
      </c>
      <c r="Z950" s="160" t="str">
        <f t="shared" si="135"/>
        <v/>
      </c>
    </row>
    <row r="951" spans="14:26" ht="20.100000000000001" customHeight="1" x14ac:dyDescent="0.25">
      <c r="N951" s="137">
        <v>348</v>
      </c>
      <c r="O951" s="129">
        <f t="shared" si="137"/>
        <v>-2.6079999999999997</v>
      </c>
      <c r="P951" s="162">
        <f t="shared" si="138"/>
        <v>1.3302935774278032E-2</v>
      </c>
      <c r="Q951" s="162">
        <f t="shared" si="139"/>
        <v>4.5536477192205322E-3</v>
      </c>
      <c r="R951" s="129">
        <f t="shared" si="140"/>
        <v>1.3302935774278032E-2</v>
      </c>
      <c r="S951" s="129" t="str">
        <f t="shared" si="141"/>
        <v/>
      </c>
      <c r="T951" s="129" t="str">
        <f t="shared" si="142"/>
        <v/>
      </c>
      <c r="V951" s="156">
        <f t="shared" si="136"/>
        <v>2.2719999999999994</v>
      </c>
      <c r="W951" s="159">
        <f t="shared" si="132"/>
        <v>0.94326616051137835</v>
      </c>
      <c r="X951" s="160">
        <f t="shared" si="133"/>
        <v>4.2608302614355331E-4</v>
      </c>
      <c r="Y951" s="160" t="str">
        <f t="shared" si="134"/>
        <v/>
      </c>
      <c r="Z951" s="160" t="str">
        <f t="shared" si="135"/>
        <v/>
      </c>
    </row>
    <row r="952" spans="14:26" ht="20.100000000000001" customHeight="1" x14ac:dyDescent="0.25">
      <c r="N952" s="137">
        <v>349</v>
      </c>
      <c r="O952" s="129">
        <f t="shared" si="137"/>
        <v>-2.6040000000000001</v>
      </c>
      <c r="P952" s="162">
        <f t="shared" si="138"/>
        <v>1.3442330841662849E-2</v>
      </c>
      <c r="Q952" s="162">
        <f t="shared" si="139"/>
        <v>4.6071378394218843E-3</v>
      </c>
      <c r="R952" s="129">
        <f t="shared" si="140"/>
        <v>1.3442330841662849E-2</v>
      </c>
      <c r="S952" s="129" t="str">
        <f t="shared" si="141"/>
        <v/>
      </c>
      <c r="T952" s="129" t="str">
        <f t="shared" si="142"/>
        <v/>
      </c>
      <c r="V952" s="156">
        <f t="shared" si="136"/>
        <v>2.2783999999999995</v>
      </c>
      <c r="W952" s="159">
        <f t="shared" si="132"/>
        <v>0.9428400774852348</v>
      </c>
      <c r="X952" s="160">
        <f t="shared" si="133"/>
        <v>4.2771483458636794E-4</v>
      </c>
      <c r="Y952" s="160" t="str">
        <f t="shared" si="134"/>
        <v/>
      </c>
      <c r="Z952" s="160" t="str">
        <f t="shared" si="135"/>
        <v/>
      </c>
    </row>
    <row r="953" spans="14:26" ht="20.100000000000001" customHeight="1" x14ac:dyDescent="0.25">
      <c r="N953" s="137">
        <v>350</v>
      </c>
      <c r="O953" s="129">
        <f t="shared" si="137"/>
        <v>-2.5999999999999996</v>
      </c>
      <c r="P953" s="162">
        <f t="shared" si="138"/>
        <v>1.3582969233685634E-2</v>
      </c>
      <c r="Q953" s="162">
        <f t="shared" si="139"/>
        <v>4.6611880237187493E-3</v>
      </c>
      <c r="R953" s="129">
        <f t="shared" si="140"/>
        <v>1.3582969233685634E-2</v>
      </c>
      <c r="S953" s="129" t="str">
        <f t="shared" si="141"/>
        <v/>
      </c>
      <c r="T953" s="129" t="str">
        <f t="shared" si="142"/>
        <v/>
      </c>
      <c r="V953" s="156">
        <f t="shared" si="136"/>
        <v>2.2847999999999997</v>
      </c>
      <c r="W953" s="159">
        <f t="shared" si="132"/>
        <v>0.94241236265064843</v>
      </c>
      <c r="X953" s="160">
        <f t="shared" si="133"/>
        <v>4.2934444688103035E-4</v>
      </c>
      <c r="Y953" s="160" t="str">
        <f t="shared" si="134"/>
        <v/>
      </c>
      <c r="Z953" s="160" t="str">
        <f t="shared" si="135"/>
        <v/>
      </c>
    </row>
    <row r="954" spans="14:26" ht="20.100000000000001" customHeight="1" x14ac:dyDescent="0.25">
      <c r="N954" s="137">
        <v>351</v>
      </c>
      <c r="O954" s="129">
        <f t="shared" si="137"/>
        <v>-2.5960000000000001</v>
      </c>
      <c r="P954" s="162">
        <f t="shared" si="138"/>
        <v>1.3724859434510971E-2</v>
      </c>
      <c r="Q954" s="162">
        <f t="shared" si="139"/>
        <v>4.715803262368516E-3</v>
      </c>
      <c r="R954" s="129">
        <f t="shared" si="140"/>
        <v>1.3724859434510971E-2</v>
      </c>
      <c r="S954" s="129" t="str">
        <f t="shared" si="141"/>
        <v/>
      </c>
      <c r="T954" s="129" t="str">
        <f t="shared" si="142"/>
        <v/>
      </c>
      <c r="V954" s="156">
        <f t="shared" si="136"/>
        <v>2.2911999999999999</v>
      </c>
      <c r="W954" s="159">
        <f t="shared" si="132"/>
        <v>0.9419830182037674</v>
      </c>
      <c r="X954" s="160">
        <f t="shared" si="133"/>
        <v>4.309718377872862E-4</v>
      </c>
      <c r="Y954" s="160" t="str">
        <f t="shared" si="134"/>
        <v/>
      </c>
      <c r="Z954" s="160" t="str">
        <f t="shared" si="135"/>
        <v/>
      </c>
    </row>
    <row r="955" spans="14:26" ht="20.100000000000001" customHeight="1" x14ac:dyDescent="0.25">
      <c r="N955" s="137">
        <v>352</v>
      </c>
      <c r="O955" s="129">
        <f t="shared" si="137"/>
        <v>-2.5920000000000001</v>
      </c>
      <c r="P955" s="162">
        <f t="shared" si="138"/>
        <v>1.3868009956599181E-2</v>
      </c>
      <c r="Q955" s="162">
        <f t="shared" si="139"/>
        <v>4.7709885796219384E-3</v>
      </c>
      <c r="R955" s="129">
        <f t="shared" si="140"/>
        <v>1.3868009956599181E-2</v>
      </c>
      <c r="S955" s="129" t="str">
        <f t="shared" si="141"/>
        <v/>
      </c>
      <c r="T955" s="129" t="str">
        <f t="shared" si="142"/>
        <v/>
      </c>
      <c r="V955" s="156">
        <f t="shared" si="136"/>
        <v>2.2976000000000001</v>
      </c>
      <c r="W955" s="159">
        <f t="shared" si="132"/>
        <v>0.94155204636598011</v>
      </c>
      <c r="X955" s="160">
        <f t="shared" si="133"/>
        <v>4.3259698224118459E-4</v>
      </c>
      <c r="Y955" s="160" t="str">
        <f t="shared" si="134"/>
        <v/>
      </c>
      <c r="Z955" s="160" t="str">
        <f t="shared" si="135"/>
        <v/>
      </c>
    </row>
    <row r="956" spans="14:26" ht="20.100000000000001" customHeight="1" x14ac:dyDescent="0.25">
      <c r="N956" s="137">
        <v>353</v>
      </c>
      <c r="O956" s="129">
        <f t="shared" si="137"/>
        <v>-2.5880000000000001</v>
      </c>
      <c r="P956" s="162">
        <f t="shared" si="138"/>
        <v>1.4012429340453998E-2</v>
      </c>
      <c r="Q956" s="162">
        <f t="shared" si="139"/>
        <v>4.8267490338357614E-3</v>
      </c>
      <c r="R956" s="129">
        <f t="shared" si="140"/>
        <v>1.4012429340453998E-2</v>
      </c>
      <c r="S956" s="129" t="str">
        <f t="shared" si="141"/>
        <v/>
      </c>
      <c r="T956" s="129" t="str">
        <f t="shared" si="142"/>
        <v/>
      </c>
      <c r="V956" s="156">
        <f t="shared" si="136"/>
        <v>2.3040000000000003</v>
      </c>
      <c r="W956" s="159">
        <f t="shared" si="132"/>
        <v>0.94111944938373893</v>
      </c>
      <c r="X956" s="160">
        <f t="shared" si="133"/>
        <v>4.3421985535274654E-4</v>
      </c>
      <c r="Y956" s="160" t="str">
        <f t="shared" si="134"/>
        <v/>
      </c>
      <c r="Z956" s="160" t="str">
        <f t="shared" si="135"/>
        <v/>
      </c>
    </row>
    <row r="957" spans="14:26" ht="20.100000000000001" customHeight="1" x14ac:dyDescent="0.25">
      <c r="N957" s="137">
        <v>354</v>
      </c>
      <c r="O957" s="129">
        <f t="shared" si="137"/>
        <v>-2.5840000000000001</v>
      </c>
      <c r="P957" s="162">
        <f t="shared" si="138"/>
        <v>1.4158126154365801E-2</v>
      </c>
      <c r="Q957" s="162">
        <f t="shared" si="139"/>
        <v>4.8830897175844226E-3</v>
      </c>
      <c r="R957" s="129">
        <f t="shared" si="140"/>
        <v>1.4158126154365801E-2</v>
      </c>
      <c r="S957" s="129" t="str">
        <f t="shared" si="141"/>
        <v/>
      </c>
      <c r="T957" s="129" t="str">
        <f t="shared" si="142"/>
        <v/>
      </c>
      <c r="V957" s="156">
        <f t="shared" si="136"/>
        <v>2.3104000000000005</v>
      </c>
      <c r="W957" s="159">
        <f t="shared" si="132"/>
        <v>0.94068522952838618</v>
      </c>
      <c r="X957" s="160">
        <f t="shared" si="133"/>
        <v>4.3584043240707526E-4</v>
      </c>
      <c r="Y957" s="160" t="str">
        <f t="shared" si="134"/>
        <v/>
      </c>
      <c r="Z957" s="160" t="str">
        <f t="shared" si="135"/>
        <v/>
      </c>
    </row>
    <row r="958" spans="14:26" ht="20.100000000000001" customHeight="1" x14ac:dyDescent="0.25">
      <c r="N958" s="137">
        <v>355</v>
      </c>
      <c r="O958" s="129">
        <f t="shared" si="137"/>
        <v>-2.58</v>
      </c>
      <c r="P958" s="162">
        <f t="shared" si="138"/>
        <v>1.430510899414969E-2</v>
      </c>
      <c r="Q958" s="162">
        <f t="shared" si="139"/>
        <v>4.9400157577706438E-3</v>
      </c>
      <c r="R958" s="129">
        <f t="shared" si="140"/>
        <v>1.430510899414969E-2</v>
      </c>
      <c r="S958" s="129" t="str">
        <f t="shared" si="141"/>
        <v/>
      </c>
      <c r="T958" s="129" t="str">
        <f t="shared" si="142"/>
        <v/>
      </c>
      <c r="V958" s="156">
        <f t="shared" si="136"/>
        <v>2.3168000000000006</v>
      </c>
      <c r="W958" s="159">
        <f t="shared" si="132"/>
        <v>0.9402493890959791</v>
      </c>
      <c r="X958" s="160">
        <f t="shared" si="133"/>
        <v>4.3745868886302386E-4</v>
      </c>
      <c r="Y958" s="160" t="str">
        <f t="shared" si="134"/>
        <v/>
      </c>
      <c r="Z958" s="160" t="str">
        <f t="shared" si="135"/>
        <v/>
      </c>
    </row>
    <row r="959" spans="14:26" ht="20.100000000000001" customHeight="1" x14ac:dyDescent="0.25">
      <c r="N959" s="137">
        <v>356</v>
      </c>
      <c r="O959" s="129">
        <f t="shared" si="137"/>
        <v>-2.5760000000000001</v>
      </c>
      <c r="P959" s="162">
        <f t="shared" si="138"/>
        <v>1.4453386482878713E-2</v>
      </c>
      <c r="Q959" s="162">
        <f t="shared" si="139"/>
        <v>4.9975323157350135E-3</v>
      </c>
      <c r="R959" s="129">
        <f t="shared" si="140"/>
        <v>1.4453386482878713E-2</v>
      </c>
      <c r="S959" s="129" t="str">
        <f t="shared" si="141"/>
        <v/>
      </c>
      <c r="T959" s="129" t="str">
        <f t="shared" si="142"/>
        <v/>
      </c>
      <c r="V959" s="156">
        <f t="shared" si="136"/>
        <v>2.3232000000000008</v>
      </c>
      <c r="W959" s="159">
        <f t="shared" si="132"/>
        <v>0.93981193040711608</v>
      </c>
      <c r="X959" s="160">
        <f t="shared" si="133"/>
        <v>4.3907460035363943E-4</v>
      </c>
      <c r="Y959" s="160" t="str">
        <f t="shared" si="134"/>
        <v/>
      </c>
      <c r="Z959" s="160" t="str">
        <f t="shared" si="135"/>
        <v/>
      </c>
    </row>
    <row r="960" spans="14:26" ht="20.100000000000001" customHeight="1" x14ac:dyDescent="0.25">
      <c r="N960" s="137">
        <v>357</v>
      </c>
      <c r="O960" s="129">
        <f t="shared" si="137"/>
        <v>-2.5720000000000001</v>
      </c>
      <c r="P960" s="162">
        <f t="shared" si="138"/>
        <v>1.4602967270612131E-2</v>
      </c>
      <c r="Q960" s="162">
        <f t="shared" si="139"/>
        <v>5.055644587364491E-3</v>
      </c>
      <c r="R960" s="129">
        <f t="shared" si="140"/>
        <v>1.4602967270612131E-2</v>
      </c>
      <c r="S960" s="129" t="str">
        <f t="shared" si="141"/>
        <v/>
      </c>
      <c r="T960" s="129" t="str">
        <f t="shared" si="142"/>
        <v/>
      </c>
      <c r="V960" s="156">
        <f t="shared" si="136"/>
        <v>2.329600000000001</v>
      </c>
      <c r="W960" s="159">
        <f t="shared" si="132"/>
        <v>0.93937285580676244</v>
      </c>
      <c r="X960" s="160">
        <f t="shared" si="133"/>
        <v>4.4068814268471979E-4</v>
      </c>
      <c r="Y960" s="160" t="str">
        <f t="shared" si="134"/>
        <v/>
      </c>
      <c r="Z960" s="160" t="str">
        <f t="shared" si="135"/>
        <v/>
      </c>
    </row>
    <row r="961" spans="14:26" ht="20.100000000000001" customHeight="1" x14ac:dyDescent="0.25">
      <c r="N961" s="137">
        <v>358</v>
      </c>
      <c r="O961" s="129">
        <f t="shared" si="137"/>
        <v>-2.5680000000000001</v>
      </c>
      <c r="P961" s="162">
        <f t="shared" si="138"/>
        <v>1.4753860034118634E-2</v>
      </c>
      <c r="Q961" s="162">
        <f t="shared" si="139"/>
        <v>5.114357803199767E-3</v>
      </c>
      <c r="R961" s="129">
        <f t="shared" si="140"/>
        <v>1.4753860034118634E-2</v>
      </c>
      <c r="S961" s="129" t="str">
        <f t="shared" si="141"/>
        <v/>
      </c>
      <c r="T961" s="129" t="str">
        <f t="shared" si="142"/>
        <v/>
      </c>
      <c r="V961" s="156">
        <f t="shared" si="136"/>
        <v>2.3360000000000012</v>
      </c>
      <c r="W961" s="159">
        <f t="shared" si="132"/>
        <v>0.93893216766407772</v>
      </c>
      <c r="X961" s="160">
        <f t="shared" si="133"/>
        <v>4.4229929183514649E-4</v>
      </c>
      <c r="Y961" s="160" t="str">
        <f t="shared" si="134"/>
        <v/>
      </c>
      <c r="Z961" s="160" t="str">
        <f t="shared" si="135"/>
        <v/>
      </c>
    </row>
    <row r="962" spans="14:26" ht="20.100000000000001" customHeight="1" x14ac:dyDescent="0.25">
      <c r="N962" s="137">
        <v>359</v>
      </c>
      <c r="O962" s="129">
        <f t="shared" si="137"/>
        <v>-2.5640000000000001</v>
      </c>
      <c r="P962" s="162">
        <f t="shared" si="138"/>
        <v>1.4906073476594639E-2</v>
      </c>
      <c r="Q962" s="162">
        <f t="shared" si="139"/>
        <v>5.1736772285415709E-3</v>
      </c>
      <c r="R962" s="129">
        <f t="shared" si="140"/>
        <v>1.4906073476594639E-2</v>
      </c>
      <c r="S962" s="129" t="str">
        <f t="shared" si="141"/>
        <v/>
      </c>
      <c r="T962" s="129" t="str">
        <f t="shared" si="142"/>
        <v/>
      </c>
      <c r="V962" s="156">
        <f t="shared" si="136"/>
        <v>2.3424000000000014</v>
      </c>
      <c r="W962" s="159">
        <f t="shared" si="132"/>
        <v>0.93848986837224257</v>
      </c>
      <c r="X962" s="160">
        <f t="shared" si="133"/>
        <v>4.4390802395655182E-4</v>
      </c>
      <c r="Y962" s="160" t="str">
        <f t="shared" si="134"/>
        <v/>
      </c>
      <c r="Z962" s="160" t="str">
        <f t="shared" si="135"/>
        <v/>
      </c>
    </row>
    <row r="963" spans="14:26" ht="20.100000000000001" customHeight="1" x14ac:dyDescent="0.25">
      <c r="N963" s="137">
        <v>360</v>
      </c>
      <c r="O963" s="129">
        <f t="shared" si="137"/>
        <v>-2.56</v>
      </c>
      <c r="P963" s="162">
        <f t="shared" si="138"/>
        <v>1.5059616327377449E-2</v>
      </c>
      <c r="Q963" s="162">
        <f t="shared" si="139"/>
        <v>5.2336081635557816E-3</v>
      </c>
      <c r="R963" s="129">
        <f t="shared" si="140"/>
        <v>1.5059616327377449E-2</v>
      </c>
      <c r="S963" s="129" t="str">
        <f t="shared" si="141"/>
        <v/>
      </c>
      <c r="T963" s="129" t="str">
        <f t="shared" si="142"/>
        <v/>
      </c>
      <c r="V963" s="156">
        <f t="shared" si="136"/>
        <v>2.3488000000000016</v>
      </c>
      <c r="W963" s="159">
        <f t="shared" si="132"/>
        <v>0.93804596034828602</v>
      </c>
      <c r="X963" s="160">
        <f t="shared" si="133"/>
        <v>4.4551431537198649E-4</v>
      </c>
      <c r="Y963" s="160" t="str">
        <f t="shared" si="134"/>
        <v/>
      </c>
      <c r="Z963" s="160" t="str">
        <f t="shared" si="135"/>
        <v/>
      </c>
    </row>
    <row r="964" spans="14:26" ht="20.100000000000001" customHeight="1" x14ac:dyDescent="0.25">
      <c r="N964" s="137">
        <v>361</v>
      </c>
      <c r="O964" s="129">
        <f t="shared" si="137"/>
        <v>-2.556</v>
      </c>
      <c r="P964" s="162">
        <f t="shared" si="138"/>
        <v>1.5214497341653437E-2</v>
      </c>
      <c r="Q964" s="162">
        <f t="shared" si="139"/>
        <v>5.2941559433774465E-3</v>
      </c>
      <c r="R964" s="129">
        <f t="shared" si="140"/>
        <v>1.5214497341653437E-2</v>
      </c>
      <c r="S964" s="129" t="str">
        <f t="shared" si="141"/>
        <v/>
      </c>
      <c r="T964" s="129" t="str">
        <f t="shared" si="142"/>
        <v/>
      </c>
      <c r="V964" s="156">
        <f t="shared" si="136"/>
        <v>2.3552000000000017</v>
      </c>
      <c r="W964" s="159">
        <f t="shared" si="132"/>
        <v>0.93760044603291404</v>
      </c>
      <c r="X964" s="160">
        <f t="shared" si="133"/>
        <v>4.471181425766968E-4</v>
      </c>
      <c r="Y964" s="160" t="str">
        <f t="shared" si="134"/>
        <v/>
      </c>
      <c r="Z964" s="160" t="str">
        <f t="shared" si="135"/>
        <v/>
      </c>
    </row>
    <row r="965" spans="14:26" ht="20.100000000000001" customHeight="1" x14ac:dyDescent="0.25">
      <c r="N965" s="137">
        <v>362</v>
      </c>
      <c r="O965" s="129">
        <f t="shared" si="137"/>
        <v>-2.552</v>
      </c>
      <c r="P965" s="162">
        <f t="shared" si="138"/>
        <v>1.5370725300161052E-2</v>
      </c>
      <c r="Q965" s="162">
        <f t="shared" si="139"/>
        <v>5.3553259382135348E-3</v>
      </c>
      <c r="R965" s="129">
        <f t="shared" si="140"/>
        <v>1.5370725300161052E-2</v>
      </c>
      <c r="S965" s="129" t="str">
        <f t="shared" si="141"/>
        <v/>
      </c>
      <c r="T965" s="129" t="str">
        <f t="shared" si="142"/>
        <v/>
      </c>
      <c r="V965" s="156">
        <f t="shared" si="136"/>
        <v>2.3616000000000019</v>
      </c>
      <c r="W965" s="159">
        <f t="shared" si="132"/>
        <v>0.93715332789033734</v>
      </c>
      <c r="X965" s="160">
        <f t="shared" si="133"/>
        <v>4.4871948223668134E-4</v>
      </c>
      <c r="Y965" s="160" t="str">
        <f t="shared" si="134"/>
        <v/>
      </c>
      <c r="Z965" s="160" t="str">
        <f t="shared" si="135"/>
        <v/>
      </c>
    </row>
    <row r="966" spans="14:26" ht="20.100000000000001" customHeight="1" x14ac:dyDescent="0.25">
      <c r="N966" s="137">
        <v>363</v>
      </c>
      <c r="O966" s="129">
        <f t="shared" si="137"/>
        <v>-2.548</v>
      </c>
      <c r="P966" s="162">
        <f t="shared" si="138"/>
        <v>1.5528309008888823E-2</v>
      </c>
      <c r="Q966" s="162">
        <f t="shared" si="139"/>
        <v>5.4171235534445838E-3</v>
      </c>
      <c r="R966" s="129">
        <f t="shared" si="140"/>
        <v>1.5528309008888823E-2</v>
      </c>
      <c r="S966" s="129" t="str">
        <f t="shared" si="141"/>
        <v/>
      </c>
      <c r="T966" s="129" t="str">
        <f t="shared" si="142"/>
        <v/>
      </c>
      <c r="V966" s="156">
        <f t="shared" si="136"/>
        <v>2.3680000000000021</v>
      </c>
      <c r="W966" s="159">
        <f t="shared" si="132"/>
        <v>0.93670460840810066</v>
      </c>
      <c r="X966" s="160">
        <f t="shared" si="133"/>
        <v>4.503183111890241E-4</v>
      </c>
      <c r="Y966" s="160" t="str">
        <f t="shared" si="134"/>
        <v/>
      </c>
      <c r="Z966" s="160" t="str">
        <f t="shared" si="135"/>
        <v/>
      </c>
    </row>
    <row r="967" spans="14:26" ht="20.100000000000001" customHeight="1" x14ac:dyDescent="0.25">
      <c r="N967" s="137">
        <v>364</v>
      </c>
      <c r="O967" s="129">
        <f t="shared" si="137"/>
        <v>-2.544</v>
      </c>
      <c r="P967" s="162">
        <f t="shared" si="138"/>
        <v>1.5687257298768114E-2</v>
      </c>
      <c r="Q967" s="162">
        <f t="shared" si="139"/>
        <v>5.4795542297250881E-3</v>
      </c>
      <c r="R967" s="129">
        <f t="shared" si="140"/>
        <v>1.5687257298768114E-2</v>
      </c>
      <c r="S967" s="129" t="str">
        <f t="shared" si="141"/>
        <v/>
      </c>
      <c r="T967" s="129" t="str">
        <f t="shared" si="142"/>
        <v/>
      </c>
      <c r="V967" s="156">
        <f t="shared" si="136"/>
        <v>2.3744000000000023</v>
      </c>
      <c r="W967" s="159">
        <f t="shared" si="132"/>
        <v>0.93625429009691163</v>
      </c>
      <c r="X967" s="160">
        <f t="shared" si="133"/>
        <v>4.5191460644067316E-4</v>
      </c>
      <c r="Y967" s="160" t="str">
        <f t="shared" si="134"/>
        <v/>
      </c>
      <c r="Z967" s="160" t="str">
        <f t="shared" si="135"/>
        <v/>
      </c>
    </row>
    <row r="968" spans="14:26" ht="20.100000000000001" customHeight="1" x14ac:dyDescent="0.25">
      <c r="N968" s="137">
        <v>365</v>
      </c>
      <c r="O968" s="129">
        <f t="shared" si="137"/>
        <v>-2.54</v>
      </c>
      <c r="P968" s="162">
        <f t="shared" si="138"/>
        <v>1.5847579025360818E-2</v>
      </c>
      <c r="Q968" s="162">
        <f t="shared" si="139"/>
        <v>5.5426234430825993E-3</v>
      </c>
      <c r="R968" s="129">
        <f t="shared" si="140"/>
        <v>1.5847579025360818E-2</v>
      </c>
      <c r="S968" s="129" t="str">
        <f t="shared" si="141"/>
        <v/>
      </c>
      <c r="T968" s="129" t="str">
        <f t="shared" si="142"/>
        <v/>
      </c>
      <c r="V968" s="156">
        <f t="shared" si="136"/>
        <v>2.3808000000000025</v>
      </c>
      <c r="W968" s="159">
        <f t="shared" si="132"/>
        <v>0.93580237549047096</v>
      </c>
      <c r="X968" s="160">
        <f t="shared" si="133"/>
        <v>4.5350834516910687E-4</v>
      </c>
      <c r="Y968" s="160" t="str">
        <f t="shared" si="134"/>
        <v/>
      </c>
      <c r="Z968" s="160" t="str">
        <f t="shared" si="135"/>
        <v/>
      </c>
    </row>
    <row r="969" spans="14:26" ht="20.100000000000001" customHeight="1" x14ac:dyDescent="0.25">
      <c r="N969" s="137">
        <v>366</v>
      </c>
      <c r="O969" s="129">
        <f t="shared" si="137"/>
        <v>-2.536</v>
      </c>
      <c r="P969" s="162">
        <f t="shared" si="138"/>
        <v>1.6009283068541796E-2</v>
      </c>
      <c r="Q969" s="162">
        <f t="shared" si="139"/>
        <v>5.6063367050156916E-3</v>
      </c>
      <c r="R969" s="129">
        <f t="shared" si="140"/>
        <v>1.6009283068541796E-2</v>
      </c>
      <c r="S969" s="129" t="str">
        <f t="shared" si="141"/>
        <v/>
      </c>
      <c r="T969" s="129" t="str">
        <f t="shared" si="142"/>
        <v/>
      </c>
      <c r="V969" s="156">
        <f t="shared" si="136"/>
        <v>2.3872000000000027</v>
      </c>
      <c r="W969" s="159">
        <f t="shared" si="132"/>
        <v>0.93534886714530185</v>
      </c>
      <c r="X969" s="160">
        <f t="shared" si="133"/>
        <v>4.5509950472055749E-4</v>
      </c>
      <c r="Y969" s="160" t="str">
        <f t="shared" si="134"/>
        <v/>
      </c>
      <c r="Z969" s="160" t="str">
        <f t="shared" si="135"/>
        <v/>
      </c>
    </row>
    <row r="970" spans="14:26" ht="20.100000000000001" customHeight="1" x14ac:dyDescent="0.25">
      <c r="N970" s="137">
        <v>367</v>
      </c>
      <c r="O970" s="129">
        <f t="shared" si="137"/>
        <v>-2.532</v>
      </c>
      <c r="P970" s="162">
        <f t="shared" si="138"/>
        <v>1.6172378332176187E-2</v>
      </c>
      <c r="Q970" s="162">
        <f t="shared" si="139"/>
        <v>5.6706995625904867E-3</v>
      </c>
      <c r="R970" s="129">
        <f t="shared" si="140"/>
        <v>1.6172378332176187E-2</v>
      </c>
      <c r="S970" s="129" t="str">
        <f t="shared" si="141"/>
        <v/>
      </c>
      <c r="T970" s="129" t="str">
        <f t="shared" si="142"/>
        <v/>
      </c>
      <c r="V970" s="156">
        <f t="shared" si="136"/>
        <v>2.3936000000000028</v>
      </c>
      <c r="W970" s="159">
        <f t="shared" si="132"/>
        <v>0.9348937676405813</v>
      </c>
      <c r="X970" s="160">
        <f t="shared" si="133"/>
        <v>4.5668806261045525E-4</v>
      </c>
      <c r="Y970" s="160" t="str">
        <f t="shared" si="134"/>
        <v/>
      </c>
      <c r="Z970" s="160" t="str">
        <f t="shared" si="135"/>
        <v/>
      </c>
    </row>
    <row r="971" spans="14:26" ht="20.100000000000001" customHeight="1" x14ac:dyDescent="0.25">
      <c r="N971" s="137">
        <v>368</v>
      </c>
      <c r="O971" s="129">
        <f t="shared" si="137"/>
        <v>-2.528</v>
      </c>
      <c r="P971" s="162">
        <f t="shared" si="138"/>
        <v>1.6336873743791409E-2</v>
      </c>
      <c r="Q971" s="162">
        <f t="shared" si="139"/>
        <v>5.7357175985360354E-3</v>
      </c>
      <c r="R971" s="129">
        <f t="shared" si="140"/>
        <v>1.6336873743791409E-2</v>
      </c>
      <c r="S971" s="129" t="str">
        <f t="shared" si="141"/>
        <v/>
      </c>
      <c r="T971" s="129" t="str">
        <f t="shared" si="142"/>
        <v/>
      </c>
      <c r="V971" s="156">
        <f t="shared" si="136"/>
        <v>2.400000000000003</v>
      </c>
      <c r="W971" s="159">
        <f t="shared" si="132"/>
        <v>0.93443707957797084</v>
      </c>
      <c r="X971" s="160">
        <f t="shared" si="133"/>
        <v>4.5827399652320633E-4</v>
      </c>
      <c r="Y971" s="160" t="str">
        <f t="shared" si="134"/>
        <v/>
      </c>
      <c r="Z971" s="160" t="str">
        <f t="shared" si="135"/>
        <v/>
      </c>
    </row>
    <row r="972" spans="14:26" ht="20.100000000000001" customHeight="1" x14ac:dyDescent="0.25">
      <c r="N972" s="137">
        <v>369</v>
      </c>
      <c r="O972" s="129">
        <f t="shared" si="137"/>
        <v>-2.524</v>
      </c>
      <c r="P972" s="162">
        <f t="shared" si="138"/>
        <v>1.6502778254243983E-2</v>
      </c>
      <c r="Q972" s="162">
        <f t="shared" si="139"/>
        <v>5.801396431338245E-3</v>
      </c>
      <c r="R972" s="129">
        <f t="shared" si="140"/>
        <v>1.6502778254243983E-2</v>
      </c>
      <c r="S972" s="129" t="str">
        <f t="shared" si="141"/>
        <v/>
      </c>
      <c r="T972" s="129" t="str">
        <f t="shared" si="142"/>
        <v/>
      </c>
      <c r="V972" s="156">
        <f t="shared" si="136"/>
        <v>2.4064000000000032</v>
      </c>
      <c r="W972" s="159">
        <f t="shared" si="132"/>
        <v>0.93397880558144764</v>
      </c>
      <c r="X972" s="160">
        <f t="shared" si="133"/>
        <v>4.5985728431063855E-4</v>
      </c>
      <c r="Y972" s="160" t="str">
        <f t="shared" si="134"/>
        <v/>
      </c>
      <c r="Z972" s="160" t="str">
        <f t="shared" si="135"/>
        <v/>
      </c>
    </row>
    <row r="973" spans="14:26" ht="20.100000000000001" customHeight="1" x14ac:dyDescent="0.25">
      <c r="N973" s="137">
        <v>370</v>
      </c>
      <c r="O973" s="129">
        <f t="shared" si="137"/>
        <v>-2.52</v>
      </c>
      <c r="P973" s="162">
        <f t="shared" si="138"/>
        <v>1.6670100837381057E-2</v>
      </c>
      <c r="Q973" s="162">
        <f t="shared" si="139"/>
        <v>5.8677417153325615E-3</v>
      </c>
      <c r="R973" s="129">
        <f t="shared" si="140"/>
        <v>1.6670100837381057E-2</v>
      </c>
      <c r="S973" s="129" t="str">
        <f t="shared" si="141"/>
        <v/>
      </c>
      <c r="T973" s="129" t="str">
        <f t="shared" si="142"/>
        <v/>
      </c>
      <c r="V973" s="156">
        <f t="shared" si="136"/>
        <v>2.4128000000000034</v>
      </c>
      <c r="W973" s="159">
        <f t="shared" si="132"/>
        <v>0.933518948297137</v>
      </c>
      <c r="X973" s="160">
        <f t="shared" si="133"/>
        <v>4.6143790399266749E-4</v>
      </c>
      <c r="Y973" s="160" t="str">
        <f t="shared" si="134"/>
        <v/>
      </c>
      <c r="Z973" s="160" t="str">
        <f t="shared" si="135"/>
        <v/>
      </c>
    </row>
    <row r="974" spans="14:26" ht="20.100000000000001" customHeight="1" x14ac:dyDescent="0.25">
      <c r="N974" s="137">
        <v>371</v>
      </c>
      <c r="O974" s="129">
        <f t="shared" si="137"/>
        <v>-2.516</v>
      </c>
      <c r="P974" s="162">
        <f t="shared" si="138"/>
        <v>1.6838850489696671E-2</v>
      </c>
      <c r="Q974" s="162">
        <f t="shared" si="139"/>
        <v>5.9347591407952118E-3</v>
      </c>
      <c r="R974" s="129">
        <f t="shared" si="140"/>
        <v>1.6838850489696671E-2</v>
      </c>
      <c r="S974" s="129" t="str">
        <f t="shared" si="141"/>
        <v/>
      </c>
      <c r="T974" s="129" t="str">
        <f t="shared" si="142"/>
        <v/>
      </c>
      <c r="V974" s="156">
        <f t="shared" si="136"/>
        <v>2.4192000000000036</v>
      </c>
      <c r="W974" s="159">
        <f t="shared" si="132"/>
        <v>0.93305751039314433</v>
      </c>
      <c r="X974" s="160">
        <f t="shared" si="133"/>
        <v>4.6301583375607525E-4</v>
      </c>
      <c r="Y974" s="160" t="str">
        <f t="shared" si="134"/>
        <v/>
      </c>
      <c r="Z974" s="160" t="str">
        <f t="shared" si="135"/>
        <v/>
      </c>
    </row>
    <row r="975" spans="14:26" ht="20.100000000000001" customHeight="1" x14ac:dyDescent="0.25">
      <c r="N975" s="137">
        <v>372</v>
      </c>
      <c r="O975" s="129">
        <f t="shared" si="137"/>
        <v>-2.512</v>
      </c>
      <c r="P975" s="162">
        <f t="shared" si="138"/>
        <v>1.700903622998266E-2</v>
      </c>
      <c r="Q975" s="162">
        <f t="shared" si="139"/>
        <v>6.0024544340331184E-3</v>
      </c>
      <c r="R975" s="129">
        <f t="shared" si="140"/>
        <v>1.700903622998266E-2</v>
      </c>
      <c r="S975" s="129" t="str">
        <f t="shared" si="141"/>
        <v/>
      </c>
      <c r="T975" s="129" t="str">
        <f t="shared" si="142"/>
        <v/>
      </c>
      <c r="V975" s="156">
        <f t="shared" si="136"/>
        <v>2.4256000000000038</v>
      </c>
      <c r="W975" s="159">
        <f t="shared" si="132"/>
        <v>0.93259449455938825</v>
      </c>
      <c r="X975" s="160">
        <f t="shared" si="133"/>
        <v>4.6459105195462147E-4</v>
      </c>
      <c r="Y975" s="160" t="str">
        <f t="shared" si="134"/>
        <v/>
      </c>
      <c r="Z975" s="160" t="str">
        <f t="shared" si="135"/>
        <v/>
      </c>
    </row>
    <row r="976" spans="14:26" ht="20.100000000000001" customHeight="1" x14ac:dyDescent="0.25">
      <c r="N976" s="137">
        <v>373</v>
      </c>
      <c r="O976" s="129">
        <f t="shared" si="137"/>
        <v>-2.508</v>
      </c>
      <c r="P976" s="162">
        <f t="shared" si="138"/>
        <v>1.7180667098974263E-2</v>
      </c>
      <c r="Q976" s="162">
        <f t="shared" si="139"/>
        <v>6.0708333574723871E-3</v>
      </c>
      <c r="R976" s="129">
        <f t="shared" si="140"/>
        <v>1.7180667098974263E-2</v>
      </c>
      <c r="S976" s="129" t="str">
        <f t="shared" si="141"/>
        <v/>
      </c>
      <c r="T976" s="129" t="str">
        <f t="shared" si="142"/>
        <v/>
      </c>
      <c r="V976" s="156">
        <f t="shared" si="136"/>
        <v>2.4320000000000039</v>
      </c>
      <c r="W976" s="159">
        <f t="shared" si="132"/>
        <v>0.93212990350743363</v>
      </c>
      <c r="X976" s="160">
        <f t="shared" si="133"/>
        <v>4.6616353710837721E-4</v>
      </c>
      <c r="Y976" s="160" t="str">
        <f t="shared" si="134"/>
        <v/>
      </c>
      <c r="Z976" s="160" t="str">
        <f t="shared" si="135"/>
        <v/>
      </c>
    </row>
    <row r="977" spans="14:26" ht="20.100000000000001" customHeight="1" x14ac:dyDescent="0.25">
      <c r="N977" s="137">
        <v>374</v>
      </c>
      <c r="O977" s="129">
        <f t="shared" si="137"/>
        <v>-2.504</v>
      </c>
      <c r="P977" s="162">
        <f t="shared" si="138"/>
        <v>1.7353752158990397E-2</v>
      </c>
      <c r="Q977" s="162">
        <f t="shared" si="139"/>
        <v>6.1399017097453377E-3</v>
      </c>
      <c r="R977" s="129">
        <f t="shared" si="140"/>
        <v>1.7353752158990397E-2</v>
      </c>
      <c r="S977" s="129" t="str">
        <f t="shared" si="141"/>
        <v/>
      </c>
      <c r="T977" s="129" t="str">
        <f t="shared" si="142"/>
        <v/>
      </c>
      <c r="V977" s="156">
        <f t="shared" si="136"/>
        <v>2.4384000000000041</v>
      </c>
      <c r="W977" s="159">
        <f t="shared" si="132"/>
        <v>0.93166373997032526</v>
      </c>
      <c r="X977" s="160">
        <f t="shared" si="133"/>
        <v>4.6773326790272574E-4</v>
      </c>
      <c r="Y977" s="160" t="str">
        <f t="shared" si="134"/>
        <v/>
      </c>
      <c r="Z977" s="160" t="str">
        <f t="shared" si="135"/>
        <v/>
      </c>
    </row>
    <row r="978" spans="14:26" ht="20.100000000000001" customHeight="1" x14ac:dyDescent="0.25">
      <c r="N978" s="137">
        <v>375</v>
      </c>
      <c r="O978" s="129">
        <f t="shared" si="137"/>
        <v>-2.5</v>
      </c>
      <c r="P978" s="162">
        <f t="shared" si="138"/>
        <v>1.752830049356854E-2</v>
      </c>
      <c r="Q978" s="162">
        <f t="shared" si="139"/>
        <v>6.2096653257761331E-3</v>
      </c>
      <c r="R978" s="129">
        <f t="shared" si="140"/>
        <v>1.752830049356854E-2</v>
      </c>
      <c r="S978" s="129" t="str">
        <f t="shared" si="141"/>
        <v/>
      </c>
      <c r="T978" s="129" t="str">
        <f t="shared" si="142"/>
        <v/>
      </c>
      <c r="V978" s="156">
        <f t="shared" si="136"/>
        <v>2.4448000000000043</v>
      </c>
      <c r="W978" s="159">
        <f t="shared" si="132"/>
        <v>0.93119600670242253</v>
      </c>
      <c r="X978" s="160">
        <f t="shared" si="133"/>
        <v>4.6930022318902864E-4</v>
      </c>
      <c r="Y978" s="160" t="str">
        <f t="shared" si="134"/>
        <v/>
      </c>
      <c r="Z978" s="160" t="str">
        <f t="shared" si="135"/>
        <v/>
      </c>
    </row>
    <row r="979" spans="14:26" ht="20.100000000000001" customHeight="1" x14ac:dyDescent="0.25">
      <c r="N979" s="137">
        <v>376</v>
      </c>
      <c r="O979" s="129">
        <f t="shared" si="137"/>
        <v>-2.496</v>
      </c>
      <c r="P979" s="162">
        <f t="shared" si="138"/>
        <v>1.7704321207094212E-2</v>
      </c>
      <c r="Q979" s="162">
        <f t="shared" si="139"/>
        <v>6.2801300768649043E-3</v>
      </c>
      <c r="R979" s="129">
        <f t="shared" si="140"/>
        <v>1.7704321207094212E-2</v>
      </c>
      <c r="S979" s="129" t="str">
        <f t="shared" si="141"/>
        <v/>
      </c>
      <c r="T979" s="129" t="str">
        <f t="shared" si="142"/>
        <v/>
      </c>
      <c r="V979" s="156">
        <f t="shared" si="136"/>
        <v>2.4512000000000045</v>
      </c>
      <c r="W979" s="159">
        <f t="shared" si="132"/>
        <v>0.9307267064792335</v>
      </c>
      <c r="X979" s="160">
        <f t="shared" si="133"/>
        <v>4.7086438198307157E-4</v>
      </c>
      <c r="Y979" s="160" t="str">
        <f t="shared" si="134"/>
        <v/>
      </c>
      <c r="Z979" s="160" t="str">
        <f t="shared" si="135"/>
        <v/>
      </c>
    </row>
    <row r="980" spans="14:26" ht="20.100000000000001" customHeight="1" x14ac:dyDescent="0.25">
      <c r="N980" s="137">
        <v>377</v>
      </c>
      <c r="O980" s="129">
        <f t="shared" si="137"/>
        <v>-2.492</v>
      </c>
      <c r="P980" s="162">
        <f t="shared" si="138"/>
        <v>1.7881823424425094E-2</v>
      </c>
      <c r="Q980" s="162">
        <f t="shared" si="139"/>
        <v>6.3513018707703995E-3</v>
      </c>
      <c r="R980" s="129">
        <f t="shared" si="140"/>
        <v>1.7881823424425094E-2</v>
      </c>
      <c r="S980" s="129" t="str">
        <f t="shared" si="141"/>
        <v/>
      </c>
      <c r="T980" s="129" t="str">
        <f t="shared" si="142"/>
        <v/>
      </c>
      <c r="V980" s="156">
        <f t="shared" si="136"/>
        <v>2.4576000000000047</v>
      </c>
      <c r="W980" s="159">
        <f t="shared" ref="W980:W1043" si="143">_xlfn.CHISQ.DIST.RT(V980,$U$593)</f>
        <v>0.93025584209725043</v>
      </c>
      <c r="X980" s="160">
        <f t="shared" ref="X980:X1043" si="144">W980-W981</f>
        <v>4.724257234651752E-4</v>
      </c>
      <c r="Y980" s="160" t="str">
        <f t="shared" ref="Y980:Y1043" si="145">IF(W980&lt;(1-$U$600),X980,"")</f>
        <v/>
      </c>
      <c r="Z980" s="160" t="str">
        <f t="shared" ref="Z980:Z1043" si="146">IF(X980&lt;(1-$U$606),Y980,"")</f>
        <v/>
      </c>
    </row>
    <row r="981" spans="14:26" ht="20.100000000000001" customHeight="1" x14ac:dyDescent="0.25">
      <c r="N981" s="137">
        <v>378</v>
      </c>
      <c r="O981" s="129">
        <f t="shared" si="137"/>
        <v>-2.488</v>
      </c>
      <c r="P981" s="162">
        <f t="shared" si="138"/>
        <v>1.8060816290509693E-2</v>
      </c>
      <c r="Q981" s="162">
        <f t="shared" si="139"/>
        <v>6.4231866517910977E-3</v>
      </c>
      <c r="R981" s="129">
        <f t="shared" si="140"/>
        <v>1.8060816290509693E-2</v>
      </c>
      <c r="S981" s="129" t="str">
        <f t="shared" si="141"/>
        <v/>
      </c>
      <c r="T981" s="129" t="str">
        <f t="shared" si="142"/>
        <v/>
      </c>
      <c r="V981" s="156">
        <f t="shared" ref="V981:V1044" si="147">V980+$Y$593</f>
        <v>2.4640000000000049</v>
      </c>
      <c r="W981" s="159">
        <f t="shared" si="143"/>
        <v>0.92978341637378525</v>
      </c>
      <c r="X981" s="160">
        <f t="shared" si="144"/>
        <v>4.7398422697964016E-4</v>
      </c>
      <c r="Y981" s="160" t="str">
        <f t="shared" si="145"/>
        <v/>
      </c>
      <c r="Z981" s="160" t="str">
        <f t="shared" si="146"/>
        <v/>
      </c>
    </row>
    <row r="982" spans="14:26" ht="20.100000000000001" customHeight="1" x14ac:dyDescent="0.25">
      <c r="N982" s="137">
        <v>379</v>
      </c>
      <c r="O982" s="129">
        <f t="shared" si="137"/>
        <v>-2.484</v>
      </c>
      <c r="P982" s="162">
        <f t="shared" si="138"/>
        <v>1.824130897000055E-2</v>
      </c>
      <c r="Q982" s="162">
        <f t="shared" si="139"/>
        <v>6.4957904008448265E-3</v>
      </c>
      <c r="R982" s="129">
        <f t="shared" si="140"/>
        <v>1.824130897000055E-2</v>
      </c>
      <c r="S982" s="129" t="str">
        <f t="shared" si="141"/>
        <v/>
      </c>
      <c r="T982" s="129" t="str">
        <f t="shared" si="142"/>
        <v/>
      </c>
      <c r="V982" s="156">
        <f t="shared" si="147"/>
        <v>2.470400000000005</v>
      </c>
      <c r="W982" s="159">
        <f t="shared" si="143"/>
        <v>0.92930943214680561</v>
      </c>
      <c r="X982" s="160">
        <f t="shared" si="144"/>
        <v>4.7553987203396986E-4</v>
      </c>
      <c r="Y982" s="160" t="str">
        <f t="shared" si="145"/>
        <v/>
      </c>
      <c r="Z982" s="160" t="str">
        <f t="shared" si="146"/>
        <v/>
      </c>
    </row>
    <row r="983" spans="14:26" ht="20.100000000000001" customHeight="1" x14ac:dyDescent="0.25">
      <c r="N983" s="137">
        <v>380</v>
      </c>
      <c r="O983" s="129">
        <f t="shared" si="137"/>
        <v>-2.48</v>
      </c>
      <c r="P983" s="162">
        <f t="shared" si="138"/>
        <v>1.8423310646862048E-2</v>
      </c>
      <c r="Q983" s="162">
        <f t="shared" si="139"/>
        <v>6.569119135546763E-3</v>
      </c>
      <c r="R983" s="129">
        <f t="shared" si="140"/>
        <v>1.8423310646862048E-2</v>
      </c>
      <c r="S983" s="129" t="str">
        <f t="shared" si="141"/>
        <v/>
      </c>
      <c r="T983" s="129" t="str">
        <f t="shared" si="142"/>
        <v/>
      </c>
      <c r="V983" s="156">
        <f t="shared" si="147"/>
        <v>2.4768000000000052</v>
      </c>
      <c r="W983" s="159">
        <f t="shared" si="143"/>
        <v>0.92883389227477164</v>
      </c>
      <c r="X983" s="160">
        <f t="shared" si="144"/>
        <v>4.7709263829909254E-4</v>
      </c>
      <c r="Y983" s="160" t="str">
        <f t="shared" si="145"/>
        <v/>
      </c>
      <c r="Z983" s="160" t="str">
        <f t="shared" si="146"/>
        <v/>
      </c>
    </row>
    <row r="984" spans="14:26" ht="20.100000000000001" customHeight="1" x14ac:dyDescent="0.25">
      <c r="N984" s="137">
        <v>381</v>
      </c>
      <c r="O984" s="129">
        <f t="shared" si="137"/>
        <v>-2.476</v>
      </c>
      <c r="P984" s="162">
        <f t="shared" si="138"/>
        <v>1.8606830523972679E-2</v>
      </c>
      <c r="Q984" s="162">
        <f t="shared" si="139"/>
        <v>6.6431789102859009E-3</v>
      </c>
      <c r="R984" s="129">
        <f t="shared" si="140"/>
        <v>1.8606830523972679E-2</v>
      </c>
      <c r="S984" s="129" t="str">
        <f t="shared" si="141"/>
        <v/>
      </c>
      <c r="T984" s="129" t="str">
        <f t="shared" si="142"/>
        <v/>
      </c>
      <c r="V984" s="156">
        <f t="shared" si="147"/>
        <v>2.4832000000000054</v>
      </c>
      <c r="W984" s="159">
        <f t="shared" si="143"/>
        <v>0.92835679963647255</v>
      </c>
      <c r="X984" s="160">
        <f t="shared" si="144"/>
        <v>4.7864250560791799E-4</v>
      </c>
      <c r="Y984" s="160" t="str">
        <f t="shared" si="145"/>
        <v/>
      </c>
      <c r="Z984" s="160" t="str">
        <f t="shared" si="146"/>
        <v/>
      </c>
    </row>
    <row r="985" spans="14:26" ht="20.100000000000001" customHeight="1" x14ac:dyDescent="0.25">
      <c r="N985" s="137">
        <v>382</v>
      </c>
      <c r="O985" s="129">
        <f t="shared" si="137"/>
        <v>-2.472</v>
      </c>
      <c r="P985" s="162">
        <f t="shared" si="138"/>
        <v>1.8791877822721837E-2</v>
      </c>
      <c r="Q985" s="162">
        <f t="shared" si="139"/>
        <v>6.7179758162999237E-3</v>
      </c>
      <c r="R985" s="129">
        <f t="shared" si="140"/>
        <v>1.8791877822721837E-2</v>
      </c>
      <c r="S985" s="129" t="str">
        <f t="shared" si="141"/>
        <v/>
      </c>
      <c r="T985" s="129" t="str">
        <f t="shared" si="142"/>
        <v/>
      </c>
      <c r="V985" s="156">
        <f t="shared" si="147"/>
        <v>2.4896000000000056</v>
      </c>
      <c r="W985" s="159">
        <f t="shared" si="143"/>
        <v>0.92787815713086463</v>
      </c>
      <c r="X985" s="160">
        <f t="shared" si="144"/>
        <v>4.8018945395578161E-4</v>
      </c>
      <c r="Y985" s="160" t="str">
        <f t="shared" si="145"/>
        <v/>
      </c>
      <c r="Z985" s="160" t="str">
        <f t="shared" si="146"/>
        <v/>
      </c>
    </row>
    <row r="986" spans="14:26" ht="20.100000000000001" customHeight="1" x14ac:dyDescent="0.25">
      <c r="N986" s="137">
        <v>383</v>
      </c>
      <c r="O986" s="129">
        <f t="shared" si="137"/>
        <v>-2.468</v>
      </c>
      <c r="P986" s="162">
        <f t="shared" si="138"/>
        <v>1.897846178260116E-2</v>
      </c>
      <c r="Q986" s="162">
        <f t="shared" si="139"/>
        <v>6.7935159817483944E-3</v>
      </c>
      <c r="R986" s="129">
        <f t="shared" si="140"/>
        <v>1.897846178260116E-2</v>
      </c>
      <c r="S986" s="129" t="str">
        <f t="shared" si="141"/>
        <v/>
      </c>
      <c r="T986" s="129" t="str">
        <f t="shared" si="142"/>
        <v/>
      </c>
      <c r="V986" s="156">
        <f t="shared" si="147"/>
        <v>2.4960000000000058</v>
      </c>
      <c r="W986" s="159">
        <f t="shared" si="143"/>
        <v>0.92739796767690885</v>
      </c>
      <c r="X986" s="160">
        <f t="shared" si="144"/>
        <v>4.8173346349922319E-4</v>
      </c>
      <c r="Y986" s="160" t="str">
        <f t="shared" si="145"/>
        <v/>
      </c>
      <c r="Z986" s="160" t="str">
        <f t="shared" si="146"/>
        <v/>
      </c>
    </row>
    <row r="987" spans="14:26" ht="20.100000000000001" customHeight="1" x14ac:dyDescent="0.25">
      <c r="N987" s="137">
        <v>384</v>
      </c>
      <c r="O987" s="129">
        <f t="shared" ref="O987:O1050" si="148">O$597+(N987*O$600)</f>
        <v>-2.464</v>
      </c>
      <c r="P987" s="162">
        <f t="shared" ref="P987:P1050" si="149">_xlfn.NORM.DIST(O987,O$594,O$595,0)</f>
        <v>1.9166591660790256E-2</v>
      </c>
      <c r="Q987" s="162">
        <f t="shared" ref="Q987:Q1050" si="150">_xlfn.NORM.DIST(O987,O$594,O$595,1)</f>
        <v>6.8698055717843773E-3</v>
      </c>
      <c r="R987" s="129">
        <f t="shared" ref="R987:R1050" si="151">IF(OR(Q987&lt;$S$599,Q987&gt;$S$600),P987,"")</f>
        <v>1.9166591660790256E-2</v>
      </c>
      <c r="S987" s="129" t="str">
        <f t="shared" ref="S987:S1050" si="152">IF(AND(Q987&gt;$S$599,Q987&lt;$S$600),P987,"")</f>
        <v/>
      </c>
      <c r="T987" s="129" t="str">
        <f t="shared" ref="T987:T1050" si="153">IF(P987=MAX(P$603:P$2603),P987,"")</f>
        <v/>
      </c>
      <c r="V987" s="156">
        <f t="shared" si="147"/>
        <v>2.502400000000006</v>
      </c>
      <c r="W987" s="159">
        <f t="shared" si="143"/>
        <v>0.92691623421340963</v>
      </c>
      <c r="X987" s="160">
        <f t="shared" si="144"/>
        <v>4.8327451455598691E-4</v>
      </c>
      <c r="Y987" s="160" t="str">
        <f t="shared" si="145"/>
        <v/>
      </c>
      <c r="Z987" s="160" t="str">
        <f t="shared" si="146"/>
        <v/>
      </c>
    </row>
    <row r="988" spans="14:26" ht="20.100000000000001" customHeight="1" x14ac:dyDescent="0.25">
      <c r="N988" s="137">
        <v>385</v>
      </c>
      <c r="O988" s="129">
        <f t="shared" si="148"/>
        <v>-2.46</v>
      </c>
      <c r="P988" s="162">
        <f t="shared" si="149"/>
        <v>1.9356276731736961E-2</v>
      </c>
      <c r="Q988" s="162">
        <f t="shared" si="150"/>
        <v>6.9468507886243092E-3</v>
      </c>
      <c r="R988" s="129">
        <f t="shared" si="151"/>
        <v>1.9356276731736961E-2</v>
      </c>
      <c r="S988" s="129" t="str">
        <f t="shared" si="152"/>
        <v/>
      </c>
      <c r="T988" s="129" t="str">
        <f t="shared" si="153"/>
        <v/>
      </c>
      <c r="V988" s="156">
        <f t="shared" si="147"/>
        <v>2.5088000000000061</v>
      </c>
      <c r="W988" s="159">
        <f t="shared" si="143"/>
        <v>0.92643295969885364</v>
      </c>
      <c r="X988" s="160">
        <f t="shared" si="144"/>
        <v>4.8481258760446622E-4</v>
      </c>
      <c r="Y988" s="160" t="str">
        <f t="shared" si="145"/>
        <v/>
      </c>
      <c r="Z988" s="160" t="str">
        <f t="shared" si="146"/>
        <v/>
      </c>
    </row>
    <row r="989" spans="14:26" ht="20.100000000000001" customHeight="1" x14ac:dyDescent="0.25">
      <c r="N989" s="137">
        <v>386</v>
      </c>
      <c r="O989" s="129">
        <f t="shared" si="148"/>
        <v>-2.456</v>
      </c>
      <c r="P989" s="162">
        <f t="shared" si="149"/>
        <v>1.9547526286731998E-2</v>
      </c>
      <c r="Q989" s="162">
        <f t="shared" si="150"/>
        <v>7.0246578716162732E-3</v>
      </c>
      <c r="R989" s="129">
        <f t="shared" si="151"/>
        <v>1.9547526286731998E-2</v>
      </c>
      <c r="S989" s="129" t="str">
        <f t="shared" si="152"/>
        <v/>
      </c>
      <c r="T989" s="129" t="str">
        <f t="shared" si="153"/>
        <v/>
      </c>
      <c r="U989" s="140"/>
      <c r="V989" s="156">
        <f t="shared" si="147"/>
        <v>2.5152000000000063</v>
      </c>
      <c r="W989" s="159">
        <f t="shared" si="143"/>
        <v>0.92594814711124918</v>
      </c>
      <c r="X989" s="160">
        <f t="shared" si="144"/>
        <v>4.8634766328303769E-4</v>
      </c>
      <c r="Y989" s="160" t="str">
        <f t="shared" si="145"/>
        <v/>
      </c>
      <c r="Z989" s="160" t="str">
        <f t="shared" si="146"/>
        <v/>
      </c>
    </row>
    <row r="990" spans="14:26" ht="20.100000000000001" customHeight="1" x14ac:dyDescent="0.25">
      <c r="N990" s="137">
        <v>387</v>
      </c>
      <c r="O990" s="129">
        <f t="shared" si="148"/>
        <v>-2.452</v>
      </c>
      <c r="P990" s="162">
        <f t="shared" si="149"/>
        <v>1.9740349633478135E-2</v>
      </c>
      <c r="Q990" s="162">
        <f t="shared" si="150"/>
        <v>7.1032330973064568E-3</v>
      </c>
      <c r="R990" s="129">
        <f t="shared" si="151"/>
        <v>1.9740349633478135E-2</v>
      </c>
      <c r="S990" s="129" t="str">
        <f t="shared" si="152"/>
        <v/>
      </c>
      <c r="T990" s="129" t="str">
        <f t="shared" si="153"/>
        <v/>
      </c>
      <c r="V990" s="156">
        <f t="shared" si="147"/>
        <v>2.5216000000000065</v>
      </c>
      <c r="W990" s="159">
        <f t="shared" si="143"/>
        <v>0.92546179944796614</v>
      </c>
      <c r="X990" s="160">
        <f t="shared" si="144"/>
        <v>4.878797223892839E-4</v>
      </c>
      <c r="Y990" s="160" t="str">
        <f t="shared" si="145"/>
        <v/>
      </c>
      <c r="Z990" s="160" t="str">
        <f t="shared" si="146"/>
        <v/>
      </c>
    </row>
    <row r="991" spans="14:26" ht="20.100000000000001" customHeight="1" x14ac:dyDescent="0.25">
      <c r="N991" s="137">
        <v>388</v>
      </c>
      <c r="O991" s="129">
        <f t="shared" si="148"/>
        <v>-2.448</v>
      </c>
      <c r="P991" s="162">
        <f t="shared" si="149"/>
        <v>1.993475609565365E-2</v>
      </c>
      <c r="Q991" s="162">
        <f t="shared" si="150"/>
        <v>7.1825827795039794E-3</v>
      </c>
      <c r="R991" s="129">
        <f t="shared" si="151"/>
        <v>1.993475609565365E-2</v>
      </c>
      <c r="S991" s="129" t="str">
        <f t="shared" si="152"/>
        <v/>
      </c>
      <c r="T991" s="129" t="str">
        <f t="shared" si="153"/>
        <v/>
      </c>
      <c r="V991" s="156">
        <f t="shared" si="147"/>
        <v>2.5280000000000067</v>
      </c>
      <c r="W991" s="159">
        <f t="shared" si="143"/>
        <v>0.92497391972557685</v>
      </c>
      <c r="X991" s="160">
        <f t="shared" si="144"/>
        <v>4.8940874588065952E-4</v>
      </c>
      <c r="Y991" s="160" t="str">
        <f t="shared" si="145"/>
        <v/>
      </c>
      <c r="Z991" s="160" t="str">
        <f t="shared" si="146"/>
        <v/>
      </c>
    </row>
    <row r="992" spans="14:26" ht="20.100000000000001" customHeight="1" x14ac:dyDescent="0.25">
      <c r="N992" s="137">
        <v>389</v>
      </c>
      <c r="O992" s="129">
        <f t="shared" si="148"/>
        <v>-2.444</v>
      </c>
      <c r="P992" s="162">
        <f t="shared" si="149"/>
        <v>2.0130755012470348E-2</v>
      </c>
      <c r="Q992" s="162">
        <f t="shared" si="150"/>
        <v>7.2627132693438767E-3</v>
      </c>
      <c r="R992" s="129">
        <f t="shared" si="151"/>
        <v>2.0130755012470348E-2</v>
      </c>
      <c r="S992" s="129" t="str">
        <f t="shared" si="152"/>
        <v/>
      </c>
      <c r="T992" s="129" t="str">
        <f t="shared" si="153"/>
        <v/>
      </c>
      <c r="V992" s="156">
        <f t="shared" si="147"/>
        <v>2.5344000000000069</v>
      </c>
      <c r="W992" s="159">
        <f t="shared" si="143"/>
        <v>0.92448451097969619</v>
      </c>
      <c r="X992" s="160">
        <f t="shared" si="144"/>
        <v>4.9093471487238194E-4</v>
      </c>
      <c r="Y992" s="160" t="str">
        <f t="shared" si="145"/>
        <v/>
      </c>
      <c r="Z992" s="160" t="str">
        <f t="shared" si="146"/>
        <v/>
      </c>
    </row>
    <row r="993" spans="14:26" ht="20.100000000000001" customHeight="1" x14ac:dyDescent="0.25">
      <c r="N993" s="137">
        <v>390</v>
      </c>
      <c r="O993" s="129">
        <f t="shared" si="148"/>
        <v>-2.44</v>
      </c>
      <c r="P993" s="162">
        <f t="shared" si="149"/>
        <v>2.0328355738225837E-2</v>
      </c>
      <c r="Q993" s="162">
        <f t="shared" si="150"/>
        <v>7.3436309553483459E-3</v>
      </c>
      <c r="R993" s="129">
        <f t="shared" si="151"/>
        <v>2.0328355738225837E-2</v>
      </c>
      <c r="S993" s="129" t="str">
        <f t="shared" si="152"/>
        <v/>
      </c>
      <c r="T993" s="129" t="str">
        <f t="shared" si="153"/>
        <v/>
      </c>
      <c r="V993" s="156">
        <f t="shared" si="147"/>
        <v>2.5408000000000071</v>
      </c>
      <c r="W993" s="159">
        <f t="shared" si="143"/>
        <v>0.92399357626482381</v>
      </c>
      <c r="X993" s="160">
        <f t="shared" si="144"/>
        <v>4.9245761063854143E-4</v>
      </c>
      <c r="Y993" s="160" t="str">
        <f t="shared" si="145"/>
        <v/>
      </c>
      <c r="Z993" s="160" t="str">
        <f t="shared" si="146"/>
        <v/>
      </c>
    </row>
    <row r="994" spans="14:26" ht="20.100000000000001" customHeight="1" x14ac:dyDescent="0.25">
      <c r="N994" s="137">
        <v>391</v>
      </c>
      <c r="O994" s="129">
        <f t="shared" si="148"/>
        <v>-2.4359999999999999</v>
      </c>
      <c r="P994" s="162">
        <f t="shared" si="149"/>
        <v>2.0527567641850292E-2</v>
      </c>
      <c r="Q994" s="162">
        <f t="shared" si="150"/>
        <v>7.4253422634862117E-3</v>
      </c>
      <c r="R994" s="129">
        <f t="shared" si="151"/>
        <v>2.0527567641850292E-2</v>
      </c>
      <c r="S994" s="129" t="str">
        <f t="shared" si="152"/>
        <v/>
      </c>
      <c r="T994" s="129" t="str">
        <f t="shared" si="153"/>
        <v/>
      </c>
      <c r="V994" s="156">
        <f t="shared" si="147"/>
        <v>2.5472000000000072</v>
      </c>
      <c r="W994" s="159">
        <f t="shared" si="143"/>
        <v>0.92350111865418527</v>
      </c>
      <c r="X994" s="160">
        <f t="shared" si="144"/>
        <v>4.9397741461021383E-4</v>
      </c>
      <c r="Y994" s="160" t="str">
        <f t="shared" si="145"/>
        <v/>
      </c>
      <c r="Z994" s="160" t="str">
        <f t="shared" si="146"/>
        <v/>
      </c>
    </row>
    <row r="995" spans="14:26" ht="20.100000000000001" customHeight="1" x14ac:dyDescent="0.25">
      <c r="N995" s="137">
        <v>392</v>
      </c>
      <c r="O995" s="129">
        <f t="shared" si="148"/>
        <v>-2.4319999999999999</v>
      </c>
      <c r="P995" s="162">
        <f t="shared" si="149"/>
        <v>2.0728400106447484E-2</v>
      </c>
      <c r="Q995" s="162">
        <f t="shared" si="150"/>
        <v>7.5078536572305002E-3</v>
      </c>
      <c r="R995" s="129">
        <f t="shared" si="151"/>
        <v>2.0728400106447484E-2</v>
      </c>
      <c r="S995" s="129" t="str">
        <f t="shared" si="152"/>
        <v/>
      </c>
      <c r="T995" s="129" t="str">
        <f t="shared" si="153"/>
        <v/>
      </c>
      <c r="V995" s="156">
        <f t="shared" si="147"/>
        <v>2.5536000000000074</v>
      </c>
      <c r="W995" s="159">
        <f t="shared" si="143"/>
        <v>0.92300714123957506</v>
      </c>
      <c r="X995" s="160">
        <f t="shared" si="144"/>
        <v>4.9549410837546048E-4</v>
      </c>
      <c r="Y995" s="160" t="str">
        <f t="shared" si="145"/>
        <v/>
      </c>
      <c r="Z995" s="160" t="str">
        <f t="shared" si="146"/>
        <v/>
      </c>
    </row>
    <row r="996" spans="14:26" ht="20.100000000000001" customHeight="1" x14ac:dyDescent="0.25">
      <c r="N996" s="137">
        <v>393</v>
      </c>
      <c r="O996" s="129">
        <f t="shared" si="148"/>
        <v>-2.4279999999999999</v>
      </c>
      <c r="P996" s="162">
        <f t="shared" si="149"/>
        <v>2.0930862528830304E-2</v>
      </c>
      <c r="Q996" s="162">
        <f t="shared" si="150"/>
        <v>7.5911716376142468E-3</v>
      </c>
      <c r="R996" s="129">
        <f t="shared" si="151"/>
        <v>2.0930862528830304E-2</v>
      </c>
      <c r="S996" s="129" t="str">
        <f t="shared" si="152"/>
        <v/>
      </c>
      <c r="T996" s="129" t="str">
        <f t="shared" si="153"/>
        <v/>
      </c>
      <c r="V996" s="156">
        <f t="shared" si="147"/>
        <v>2.5600000000000076</v>
      </c>
      <c r="W996" s="159">
        <f t="shared" si="143"/>
        <v>0.9225116471311996</v>
      </c>
      <c r="X996" s="160">
        <f t="shared" si="144"/>
        <v>4.9700767367999443E-4</v>
      </c>
      <c r="Y996" s="160" t="str">
        <f t="shared" si="145"/>
        <v/>
      </c>
      <c r="Z996" s="160" t="str">
        <f t="shared" si="146"/>
        <v/>
      </c>
    </row>
    <row r="997" spans="14:26" ht="20.100000000000001" customHeight="1" x14ac:dyDescent="0.25">
      <c r="N997" s="137">
        <v>394</v>
      </c>
      <c r="O997" s="129">
        <f t="shared" si="148"/>
        <v>-2.4239999999999999</v>
      </c>
      <c r="P997" s="162">
        <f t="shared" si="149"/>
        <v>2.1134964319050476E-2</v>
      </c>
      <c r="Q997" s="162">
        <f t="shared" si="150"/>
        <v>7.6753027432843587E-3</v>
      </c>
      <c r="R997" s="129">
        <f t="shared" si="151"/>
        <v>2.1134964319050476E-2</v>
      </c>
      <c r="S997" s="129" t="str">
        <f t="shared" si="152"/>
        <v/>
      </c>
      <c r="T997" s="129" t="str">
        <f t="shared" si="153"/>
        <v/>
      </c>
      <c r="V997" s="156">
        <f t="shared" si="147"/>
        <v>2.5664000000000078</v>
      </c>
      <c r="W997" s="159">
        <f t="shared" si="143"/>
        <v>0.9220146394575196</v>
      </c>
      <c r="X997" s="160">
        <f t="shared" si="144"/>
        <v>4.9851809242407175E-4</v>
      </c>
      <c r="Y997" s="160" t="str">
        <f t="shared" si="145"/>
        <v/>
      </c>
      <c r="Z997" s="160" t="str">
        <f t="shared" si="146"/>
        <v/>
      </c>
    </row>
    <row r="998" spans="14:26" ht="20.100000000000001" customHeight="1" x14ac:dyDescent="0.25">
      <c r="N998" s="137">
        <v>395</v>
      </c>
      <c r="O998" s="129">
        <f t="shared" si="148"/>
        <v>-2.42</v>
      </c>
      <c r="P998" s="162">
        <f t="shared" si="149"/>
        <v>2.1340714899922782E-2</v>
      </c>
      <c r="Q998" s="162">
        <f t="shared" si="150"/>
        <v>7.7602535505536425E-3</v>
      </c>
      <c r="R998" s="129">
        <f t="shared" si="151"/>
        <v>2.1340714899922782E-2</v>
      </c>
      <c r="S998" s="129" t="str">
        <f t="shared" si="152"/>
        <v/>
      </c>
      <c r="T998" s="129" t="str">
        <f t="shared" si="153"/>
        <v/>
      </c>
      <c r="V998" s="156">
        <f t="shared" si="147"/>
        <v>2.572800000000008</v>
      </c>
      <c r="W998" s="159">
        <f t="shared" si="143"/>
        <v>0.92151612136509553</v>
      </c>
      <c r="X998" s="160">
        <f t="shared" si="144"/>
        <v>5.0002534666493403E-4</v>
      </c>
      <c r="Y998" s="160" t="str">
        <f t="shared" si="145"/>
        <v/>
      </c>
      <c r="Z998" s="160" t="str">
        <f t="shared" si="146"/>
        <v/>
      </c>
    </row>
    <row r="999" spans="14:26" ht="20.100000000000001" customHeight="1" x14ac:dyDescent="0.25">
      <c r="N999" s="137">
        <v>396</v>
      </c>
      <c r="O999" s="129">
        <f t="shared" si="148"/>
        <v>-2.4159999999999999</v>
      </c>
      <c r="P999" s="162">
        <f t="shared" si="149"/>
        <v>2.1548123706543448E-2</v>
      </c>
      <c r="Q999" s="162">
        <f t="shared" si="150"/>
        <v>7.846030673450877E-3</v>
      </c>
      <c r="R999" s="129">
        <f t="shared" si="151"/>
        <v>2.1548123706543448E-2</v>
      </c>
      <c r="S999" s="129" t="str">
        <f t="shared" si="152"/>
        <v/>
      </c>
      <c r="T999" s="129" t="str">
        <f t="shared" si="153"/>
        <v/>
      </c>
      <c r="V999" s="156">
        <f t="shared" si="147"/>
        <v>2.5792000000000082</v>
      </c>
      <c r="W999" s="159">
        <f t="shared" si="143"/>
        <v>0.9210160960184306</v>
      </c>
      <c r="X999" s="160">
        <f t="shared" si="144"/>
        <v>5.0152941861414391E-4</v>
      </c>
      <c r="Y999" s="160" t="str">
        <f t="shared" si="145"/>
        <v/>
      </c>
      <c r="Z999" s="160" t="str">
        <f t="shared" si="146"/>
        <v/>
      </c>
    </row>
    <row r="1000" spans="14:26" ht="20.100000000000001" customHeight="1" x14ac:dyDescent="0.25">
      <c r="N1000" s="137">
        <v>397</v>
      </c>
      <c r="O1000" s="129">
        <f t="shared" si="148"/>
        <v>-2.4119999999999999</v>
      </c>
      <c r="P1000" s="162">
        <f t="shared" si="149"/>
        <v>2.1757200185802975E-2</v>
      </c>
      <c r="Q1000" s="162">
        <f t="shared" si="150"/>
        <v>7.9326407637690076E-3</v>
      </c>
      <c r="R1000" s="129">
        <f t="shared" si="151"/>
        <v>2.1757200185802975E-2</v>
      </c>
      <c r="S1000" s="129" t="str">
        <f t="shared" si="152"/>
        <v/>
      </c>
      <c r="T1000" s="129" t="str">
        <f t="shared" si="153"/>
        <v/>
      </c>
      <c r="V1000" s="156">
        <f t="shared" si="147"/>
        <v>2.5856000000000083</v>
      </c>
      <c r="W1000" s="159">
        <f t="shared" si="143"/>
        <v>0.92051456659981645</v>
      </c>
      <c r="X1000" s="160">
        <f t="shared" si="144"/>
        <v>5.0303029063791804E-4</v>
      </c>
      <c r="Y1000" s="160" t="str">
        <f t="shared" si="145"/>
        <v/>
      </c>
      <c r="Z1000" s="160" t="str">
        <f t="shared" si="146"/>
        <v/>
      </c>
    </row>
    <row r="1001" spans="14:26" ht="20.100000000000001" customHeight="1" x14ac:dyDescent="0.25">
      <c r="N1001" s="137">
        <v>398</v>
      </c>
      <c r="O1001" s="129">
        <f t="shared" si="148"/>
        <v>-2.4079999999999999</v>
      </c>
      <c r="P1001" s="162">
        <f t="shared" si="149"/>
        <v>2.1967953795893221E-2</v>
      </c>
      <c r="Q1001" s="162">
        <f t="shared" si="150"/>
        <v>8.0200905111112702E-3</v>
      </c>
      <c r="R1001" s="129">
        <f t="shared" si="151"/>
        <v>2.1967953795893221E-2</v>
      </c>
      <c r="S1001" s="129" t="str">
        <f t="shared" si="152"/>
        <v/>
      </c>
      <c r="T1001" s="129" t="str">
        <f t="shared" si="153"/>
        <v/>
      </c>
      <c r="V1001" s="156">
        <f t="shared" si="147"/>
        <v>2.5920000000000085</v>
      </c>
      <c r="W1001" s="159">
        <f t="shared" si="143"/>
        <v>0.92001153630917853</v>
      </c>
      <c r="X1001" s="160">
        <f t="shared" si="144"/>
        <v>5.045279452566831E-4</v>
      </c>
      <c r="Y1001" s="160" t="str">
        <f t="shared" si="145"/>
        <v/>
      </c>
      <c r="Z1001" s="160" t="str">
        <f t="shared" si="146"/>
        <v/>
      </c>
    </row>
    <row r="1002" spans="14:26" ht="20.100000000000001" customHeight="1" x14ac:dyDescent="0.25">
      <c r="N1002" s="137">
        <v>399</v>
      </c>
      <c r="O1002" s="129">
        <f t="shared" si="148"/>
        <v>-2.4039999999999999</v>
      </c>
      <c r="P1002" s="162">
        <f t="shared" si="149"/>
        <v>2.2180394005808821E-2</v>
      </c>
      <c r="Q1002" s="162">
        <f t="shared" si="150"/>
        <v>8.1083866429354588E-3</v>
      </c>
      <c r="R1002" s="129">
        <f t="shared" si="151"/>
        <v>2.2180394005808821E-2</v>
      </c>
      <c r="S1002" s="129" t="str">
        <f t="shared" si="152"/>
        <v/>
      </c>
      <c r="T1002" s="129" t="str">
        <f t="shared" si="153"/>
        <v/>
      </c>
      <c r="V1002" s="156">
        <f t="shared" si="147"/>
        <v>2.5984000000000087</v>
      </c>
      <c r="W1002" s="159">
        <f t="shared" si="143"/>
        <v>0.91950700836392185</v>
      </c>
      <c r="X1002" s="160">
        <f t="shared" si="144"/>
        <v>5.0602236514452059E-4</v>
      </c>
      <c r="Y1002" s="160" t="str">
        <f t="shared" si="145"/>
        <v/>
      </c>
      <c r="Z1002" s="160" t="str">
        <f t="shared" si="146"/>
        <v/>
      </c>
    </row>
    <row r="1003" spans="14:26" ht="20.100000000000001" customHeight="1" x14ac:dyDescent="0.25">
      <c r="N1003" s="137">
        <v>400</v>
      </c>
      <c r="O1003" s="129">
        <f t="shared" si="148"/>
        <v>-2.4</v>
      </c>
      <c r="P1003" s="162">
        <f t="shared" si="149"/>
        <v>2.2394530294842899E-2</v>
      </c>
      <c r="Q1003" s="162">
        <f t="shared" si="150"/>
        <v>8.1975359245961311E-3</v>
      </c>
      <c r="R1003" s="129">
        <f t="shared" si="151"/>
        <v>2.2394530294842899E-2</v>
      </c>
      <c r="S1003" s="129" t="str">
        <f t="shared" si="152"/>
        <v/>
      </c>
      <c r="T1003" s="129" t="str">
        <f t="shared" si="153"/>
        <v/>
      </c>
      <c r="V1003" s="156">
        <f t="shared" si="147"/>
        <v>2.6048000000000089</v>
      </c>
      <c r="W1003" s="159">
        <f t="shared" si="143"/>
        <v>0.91900098599877733</v>
      </c>
      <c r="X1003" s="160">
        <f t="shared" si="144"/>
        <v>5.0751353312838976E-4</v>
      </c>
      <c r="Y1003" s="160" t="str">
        <f t="shared" si="145"/>
        <v/>
      </c>
      <c r="Z1003" s="160" t="str">
        <f t="shared" si="146"/>
        <v/>
      </c>
    </row>
    <row r="1004" spans="14:26" ht="20.100000000000001" customHeight="1" x14ac:dyDescent="0.25">
      <c r="N1004" s="137">
        <v>401</v>
      </c>
      <c r="O1004" s="129">
        <f t="shared" si="148"/>
        <v>-2.3959999999999999</v>
      </c>
      <c r="P1004" s="162">
        <f t="shared" si="149"/>
        <v>2.2610372152077028E-2</v>
      </c>
      <c r="Q1004" s="162">
        <f t="shared" si="150"/>
        <v>8.2875451593847245E-3</v>
      </c>
      <c r="R1004" s="129">
        <f t="shared" si="151"/>
        <v>2.2610372152077028E-2</v>
      </c>
      <c r="S1004" s="129" t="str">
        <f t="shared" si="152"/>
        <v/>
      </c>
      <c r="T1004" s="129" t="str">
        <f t="shared" si="153"/>
        <v/>
      </c>
      <c r="V1004" s="156">
        <f t="shared" si="147"/>
        <v>2.6112000000000091</v>
      </c>
      <c r="W1004" s="159">
        <f t="shared" si="143"/>
        <v>0.91849347246564894</v>
      </c>
      <c r="X1004" s="160">
        <f t="shared" si="144"/>
        <v>5.0900143218757243E-4</v>
      </c>
      <c r="Y1004" s="160" t="str">
        <f t="shared" si="145"/>
        <v/>
      </c>
      <c r="Z1004" s="160" t="str">
        <f t="shared" si="146"/>
        <v/>
      </c>
    </row>
    <row r="1005" spans="14:26" ht="20.100000000000001" customHeight="1" x14ac:dyDescent="0.25">
      <c r="N1005" s="137">
        <v>402</v>
      </c>
      <c r="O1005" s="129">
        <f t="shared" si="148"/>
        <v>-2.3919999999999999</v>
      </c>
      <c r="P1005" s="162">
        <f t="shared" si="149"/>
        <v>2.2827929075865526E-2</v>
      </c>
      <c r="Q1005" s="162">
        <f t="shared" si="150"/>
        <v>8.3784211885677643E-3</v>
      </c>
      <c r="R1005" s="129">
        <f t="shared" si="151"/>
        <v>2.2827929075865526E-2</v>
      </c>
      <c r="S1005" s="129" t="str">
        <f t="shared" si="152"/>
        <v/>
      </c>
      <c r="T1005" s="129" t="str">
        <f t="shared" si="153"/>
        <v/>
      </c>
      <c r="V1005" s="156">
        <f t="shared" si="147"/>
        <v>2.6176000000000093</v>
      </c>
      <c r="W1005" s="159">
        <f t="shared" si="143"/>
        <v>0.91798447103346137</v>
      </c>
      <c r="X1005" s="160">
        <f t="shared" si="144"/>
        <v>5.1048604545389509E-4</v>
      </c>
      <c r="Y1005" s="160" t="str">
        <f t="shared" si="145"/>
        <v/>
      </c>
      <c r="Z1005" s="160" t="str">
        <f t="shared" si="146"/>
        <v/>
      </c>
    </row>
    <row r="1006" spans="14:26" ht="20.100000000000001" customHeight="1" x14ac:dyDescent="0.25">
      <c r="N1006" s="137">
        <v>403</v>
      </c>
      <c r="O1006" s="129">
        <f t="shared" si="148"/>
        <v>-2.3879999999999999</v>
      </c>
      <c r="P1006" s="162">
        <f t="shared" si="149"/>
        <v>2.3047210573314027E-2</v>
      </c>
      <c r="Q1006" s="162">
        <f t="shared" si="150"/>
        <v>8.4701708914228305E-3</v>
      </c>
      <c r="R1006" s="129">
        <f t="shared" si="151"/>
        <v>2.3047210573314027E-2</v>
      </c>
      <c r="S1006" s="129" t="str">
        <f t="shared" si="152"/>
        <v/>
      </c>
      <c r="T1006" s="129" t="str">
        <f t="shared" si="153"/>
        <v/>
      </c>
      <c r="V1006" s="156">
        <f t="shared" si="147"/>
        <v>2.6240000000000094</v>
      </c>
      <c r="W1006" s="159">
        <f t="shared" si="143"/>
        <v>0.91747398498800747</v>
      </c>
      <c r="X1006" s="160">
        <f t="shared" si="144"/>
        <v>5.1196735621028555E-4</v>
      </c>
      <c r="Y1006" s="160" t="str">
        <f t="shared" si="145"/>
        <v/>
      </c>
      <c r="Z1006" s="160" t="str">
        <f t="shared" si="146"/>
        <v/>
      </c>
    </row>
    <row r="1007" spans="14:26" ht="20.100000000000001" customHeight="1" x14ac:dyDescent="0.25">
      <c r="N1007" s="137">
        <v>404</v>
      </c>
      <c r="O1007" s="129">
        <f t="shared" si="148"/>
        <v>-2.3839999999999999</v>
      </c>
      <c r="P1007" s="162">
        <f t="shared" si="149"/>
        <v>2.3268226159752301E-2</v>
      </c>
      <c r="Q1007" s="162">
        <f t="shared" si="150"/>
        <v>8.5628011852725838E-3</v>
      </c>
      <c r="R1007" s="129">
        <f t="shared" si="151"/>
        <v>2.3268226159752301E-2</v>
      </c>
      <c r="S1007" s="129" t="str">
        <f t="shared" si="152"/>
        <v/>
      </c>
      <c r="T1007" s="129" t="str">
        <f t="shared" si="153"/>
        <v/>
      </c>
      <c r="V1007" s="156">
        <f t="shared" si="147"/>
        <v>2.6304000000000096</v>
      </c>
      <c r="W1007" s="159">
        <f t="shared" si="143"/>
        <v>0.91696201763179719</v>
      </c>
      <c r="X1007" s="160">
        <f t="shared" si="144"/>
        <v>5.1344534789099505E-4</v>
      </c>
      <c r="Y1007" s="160" t="str">
        <f t="shared" si="145"/>
        <v/>
      </c>
      <c r="Z1007" s="160" t="str">
        <f t="shared" si="146"/>
        <v/>
      </c>
    </row>
    <row r="1008" spans="14:26" ht="20.100000000000001" customHeight="1" x14ac:dyDescent="0.25">
      <c r="N1008" s="137">
        <v>405</v>
      </c>
      <c r="O1008" s="129">
        <f t="shared" si="148"/>
        <v>-2.38</v>
      </c>
      <c r="P1008" s="162">
        <f t="shared" si="149"/>
        <v>2.3490985358201363E-2</v>
      </c>
      <c r="Q1008" s="162">
        <f t="shared" si="150"/>
        <v>8.6563190255165429E-3</v>
      </c>
      <c r="R1008" s="129">
        <f t="shared" si="151"/>
        <v>2.3490985358201363E-2</v>
      </c>
      <c r="S1008" s="129" t="str">
        <f t="shared" si="152"/>
        <v/>
      </c>
      <c r="T1008" s="129" t="str">
        <f t="shared" si="153"/>
        <v/>
      </c>
      <c r="V1008" s="156">
        <f t="shared" si="147"/>
        <v>2.6368000000000098</v>
      </c>
      <c r="W1008" s="159">
        <f t="shared" si="143"/>
        <v>0.91644857228390619</v>
      </c>
      <c r="X1008" s="160">
        <f t="shared" si="144"/>
        <v>5.1492000408015492E-4</v>
      </c>
      <c r="Y1008" s="160" t="str">
        <f t="shared" si="145"/>
        <v/>
      </c>
      <c r="Z1008" s="160" t="str">
        <f t="shared" si="146"/>
        <v/>
      </c>
    </row>
    <row r="1009" spans="14:26" ht="20.100000000000001" customHeight="1" x14ac:dyDescent="0.25">
      <c r="N1009" s="137">
        <v>406</v>
      </c>
      <c r="O1009" s="129">
        <f t="shared" si="148"/>
        <v>-2.3759999999999999</v>
      </c>
      <c r="P1009" s="162">
        <f t="shared" si="149"/>
        <v>2.3715497698834857E-2</v>
      </c>
      <c r="Q1009" s="162">
        <f t="shared" si="150"/>
        <v>8.7507314056608134E-3</v>
      </c>
      <c r="R1009" s="129">
        <f t="shared" si="151"/>
        <v>2.3715497698834857E-2</v>
      </c>
      <c r="S1009" s="129" t="str">
        <f t="shared" si="152"/>
        <v/>
      </c>
      <c r="T1009" s="129" t="str">
        <f t="shared" si="153"/>
        <v/>
      </c>
      <c r="V1009" s="156">
        <f t="shared" si="147"/>
        <v>2.64320000000001</v>
      </c>
      <c r="W1009" s="159">
        <f t="shared" si="143"/>
        <v>0.91593365227982604</v>
      </c>
      <c r="X1009" s="160">
        <f t="shared" si="144"/>
        <v>5.1639130851255377E-4</v>
      </c>
      <c r="Y1009" s="160" t="str">
        <f t="shared" si="145"/>
        <v/>
      </c>
      <c r="Z1009" s="160" t="str">
        <f t="shared" si="146"/>
        <v/>
      </c>
    </row>
    <row r="1010" spans="14:26" ht="20.100000000000001" customHeight="1" x14ac:dyDescent="0.25">
      <c r="N1010" s="137">
        <v>407</v>
      </c>
      <c r="O1010" s="129">
        <f t="shared" si="148"/>
        <v>-2.3719999999999999</v>
      </c>
      <c r="P1010" s="162">
        <f t="shared" si="149"/>
        <v>2.3941772718434669E-2</v>
      </c>
      <c r="Q1010" s="162">
        <f t="shared" si="150"/>
        <v>8.8460453573455822E-3</v>
      </c>
      <c r="R1010" s="129">
        <f t="shared" si="151"/>
        <v>2.3941772718434669E-2</v>
      </c>
      <c r="S1010" s="129" t="str">
        <f t="shared" si="152"/>
        <v/>
      </c>
      <c r="T1010" s="129" t="str">
        <f t="shared" si="153"/>
        <v/>
      </c>
      <c r="V1010" s="156">
        <f t="shared" si="147"/>
        <v>2.6496000000000102</v>
      </c>
      <c r="W1010" s="159">
        <f t="shared" si="143"/>
        <v>0.91541726097131348</v>
      </c>
      <c r="X1010" s="160">
        <f t="shared" si="144"/>
        <v>5.1785924507208314E-4</v>
      </c>
      <c r="Y1010" s="160" t="str">
        <f t="shared" si="145"/>
        <v/>
      </c>
      <c r="Z1010" s="160" t="str">
        <f t="shared" si="146"/>
        <v/>
      </c>
    </row>
    <row r="1011" spans="14:26" ht="20.100000000000001" customHeight="1" x14ac:dyDescent="0.25">
      <c r="N1011" s="137">
        <v>408</v>
      </c>
      <c r="O1011" s="129">
        <f t="shared" si="148"/>
        <v>-2.3679999999999999</v>
      </c>
      <c r="P1011" s="162">
        <f t="shared" si="149"/>
        <v>2.4169819959840865E-2</v>
      </c>
      <c r="Q1011" s="162">
        <f t="shared" si="150"/>
        <v>8.9422679503704527E-3</v>
      </c>
      <c r="R1011" s="129">
        <f t="shared" si="151"/>
        <v>2.4169819959840865E-2</v>
      </c>
      <c r="S1011" s="129" t="str">
        <f t="shared" si="152"/>
        <v/>
      </c>
      <c r="T1011" s="129" t="str">
        <f t="shared" si="153"/>
        <v/>
      </c>
      <c r="V1011" s="156">
        <f t="shared" si="147"/>
        <v>2.6560000000000104</v>
      </c>
      <c r="W1011" s="159">
        <f t="shared" si="143"/>
        <v>0.9148994017262414</v>
      </c>
      <c r="X1011" s="160">
        <f t="shared" si="144"/>
        <v>5.1932379779162652E-4</v>
      </c>
      <c r="Y1011" s="160" t="str">
        <f t="shared" si="145"/>
        <v/>
      </c>
      <c r="Z1011" s="160" t="str">
        <f t="shared" si="146"/>
        <v/>
      </c>
    </row>
    <row r="1012" spans="14:26" ht="20.100000000000001" customHeight="1" x14ac:dyDescent="0.25">
      <c r="N1012" s="137">
        <v>409</v>
      </c>
      <c r="O1012" s="129">
        <f t="shared" si="148"/>
        <v>-2.3639999999999999</v>
      </c>
      <c r="P1012" s="162">
        <f t="shared" si="149"/>
        <v>2.4399648971395776E-2</v>
      </c>
      <c r="Q1012" s="162">
        <f t="shared" si="150"/>
        <v>9.0394062927176173E-3</v>
      </c>
      <c r="R1012" s="129">
        <f t="shared" si="151"/>
        <v>2.4399648971395776E-2</v>
      </c>
      <c r="S1012" s="129" t="str">
        <f t="shared" si="152"/>
        <v/>
      </c>
      <c r="T1012" s="129" t="str">
        <f t="shared" si="153"/>
        <v/>
      </c>
      <c r="V1012" s="156">
        <f t="shared" si="147"/>
        <v>2.6624000000000105</v>
      </c>
      <c r="W1012" s="159">
        <f t="shared" si="143"/>
        <v>0.91438007792844977</v>
      </c>
      <c r="X1012" s="160">
        <f t="shared" si="144"/>
        <v>5.2078495085228216E-4</v>
      </c>
      <c r="Y1012" s="160" t="str">
        <f t="shared" si="145"/>
        <v/>
      </c>
      <c r="Z1012" s="160" t="str">
        <f t="shared" si="146"/>
        <v/>
      </c>
    </row>
    <row r="1013" spans="14:26" ht="20.100000000000001" customHeight="1" x14ac:dyDescent="0.25">
      <c r="N1013" s="137">
        <v>410</v>
      </c>
      <c r="O1013" s="129">
        <f t="shared" si="148"/>
        <v>-2.36</v>
      </c>
      <c r="P1013" s="162">
        <f t="shared" si="149"/>
        <v>2.4631269306382507E-2</v>
      </c>
      <c r="Q1013" s="162">
        <f t="shared" si="150"/>
        <v>9.1374675305726672E-3</v>
      </c>
      <c r="R1013" s="129">
        <f t="shared" si="151"/>
        <v>2.4631269306382507E-2</v>
      </c>
      <c r="S1013" s="129" t="str">
        <f t="shared" si="152"/>
        <v/>
      </c>
      <c r="T1013" s="129" t="str">
        <f t="shared" si="153"/>
        <v/>
      </c>
      <c r="V1013" s="156">
        <f t="shared" si="147"/>
        <v>2.6688000000000107</v>
      </c>
      <c r="W1013" s="159">
        <f t="shared" si="143"/>
        <v>0.91385929297759749</v>
      </c>
      <c r="X1013" s="160">
        <f t="shared" si="144"/>
        <v>5.2224268858314105E-4</v>
      </c>
      <c r="Y1013" s="160" t="str">
        <f t="shared" si="145"/>
        <v/>
      </c>
      <c r="Z1013" s="160" t="str">
        <f t="shared" si="146"/>
        <v/>
      </c>
    </row>
    <row r="1014" spans="14:26" ht="20.100000000000001" customHeight="1" x14ac:dyDescent="0.25">
      <c r="N1014" s="137">
        <v>411</v>
      </c>
      <c r="O1014" s="129">
        <f t="shared" si="148"/>
        <v>-2.3559999999999999</v>
      </c>
      <c r="P1014" s="162">
        <f t="shared" si="149"/>
        <v>2.4864690522457555E-2</v>
      </c>
      <c r="Q1014" s="162">
        <f t="shared" si="150"/>
        <v>9.2364588483432944E-3</v>
      </c>
      <c r="R1014" s="129">
        <f t="shared" si="151"/>
        <v>2.4864690522457555E-2</v>
      </c>
      <c r="S1014" s="129" t="str">
        <f t="shared" si="152"/>
        <v/>
      </c>
      <c r="T1014" s="129" t="str">
        <f t="shared" si="153"/>
        <v/>
      </c>
      <c r="V1014" s="156">
        <f t="shared" si="147"/>
        <v>2.6752000000000109</v>
      </c>
      <c r="W1014" s="159">
        <f t="shared" si="143"/>
        <v>0.91333705028901435</v>
      </c>
      <c r="X1014" s="160">
        <f t="shared" si="144"/>
        <v>5.2369699546117587E-4</v>
      </c>
      <c r="Y1014" s="160" t="str">
        <f t="shared" si="145"/>
        <v/>
      </c>
      <c r="Z1014" s="160" t="str">
        <f t="shared" si="146"/>
        <v/>
      </c>
    </row>
    <row r="1015" spans="14:26" ht="20.100000000000001" customHeight="1" x14ac:dyDescent="0.25">
      <c r="N1015" s="137">
        <v>412</v>
      </c>
      <c r="O1015" s="129">
        <f t="shared" si="148"/>
        <v>-2.3519999999999999</v>
      </c>
      <c r="P1015" s="162">
        <f t="shared" si="149"/>
        <v>2.5099922181077771E-2</v>
      </c>
      <c r="Q1015" s="162">
        <f t="shared" si="150"/>
        <v>9.3363874686755773E-3</v>
      </c>
      <c r="R1015" s="129">
        <f t="shared" si="151"/>
        <v>2.5099922181077771E-2</v>
      </c>
      <c r="S1015" s="129" t="str">
        <f t="shared" si="152"/>
        <v/>
      </c>
      <c r="T1015" s="129" t="str">
        <f t="shared" si="153"/>
        <v/>
      </c>
      <c r="V1015" s="156">
        <f t="shared" si="147"/>
        <v>2.6816000000000111</v>
      </c>
      <c r="W1015" s="159">
        <f t="shared" si="143"/>
        <v>0.91281335329355318</v>
      </c>
      <c r="X1015" s="160">
        <f t="shared" si="144"/>
        <v>5.2514785610879855E-4</v>
      </c>
      <c r="Y1015" s="160" t="str">
        <f t="shared" si="145"/>
        <v/>
      </c>
      <c r="Z1015" s="160" t="str">
        <f t="shared" si="146"/>
        <v/>
      </c>
    </row>
    <row r="1016" spans="14:26" ht="20.100000000000001" customHeight="1" x14ac:dyDescent="0.25">
      <c r="N1016" s="137">
        <v>413</v>
      </c>
      <c r="O1016" s="129">
        <f t="shared" si="148"/>
        <v>-2.3479999999999999</v>
      </c>
      <c r="P1016" s="162">
        <f t="shared" si="149"/>
        <v>2.53369738469215E-2</v>
      </c>
      <c r="Q1016" s="162">
        <f t="shared" si="150"/>
        <v>9.4372606524680963E-3</v>
      </c>
      <c r="R1016" s="129">
        <f t="shared" si="151"/>
        <v>2.53369738469215E-2</v>
      </c>
      <c r="S1016" s="129" t="str">
        <f t="shared" si="152"/>
        <v/>
      </c>
      <c r="T1016" s="129" t="str">
        <f t="shared" si="153"/>
        <v/>
      </c>
      <c r="V1016" s="156">
        <f t="shared" si="147"/>
        <v>2.6880000000000113</v>
      </c>
      <c r="W1016" s="159">
        <f t="shared" si="143"/>
        <v>0.91228820543744438</v>
      </c>
      <c r="X1016" s="160">
        <f t="shared" si="144"/>
        <v>5.2659525529663576E-4</v>
      </c>
      <c r="Y1016" s="160" t="str">
        <f t="shared" si="145"/>
        <v/>
      </c>
      <c r="Z1016" s="160" t="str">
        <f t="shared" si="146"/>
        <v/>
      </c>
    </row>
    <row r="1017" spans="14:26" ht="20.100000000000001" customHeight="1" x14ac:dyDescent="0.25">
      <c r="N1017" s="137">
        <v>414</v>
      </c>
      <c r="O1017" s="129">
        <f t="shared" si="148"/>
        <v>-2.3439999999999999</v>
      </c>
      <c r="P1017" s="162">
        <f t="shared" si="149"/>
        <v>2.5575855087304117E-2</v>
      </c>
      <c r="Q1017" s="162">
        <f t="shared" si="150"/>
        <v>9.5390856988835752E-3</v>
      </c>
      <c r="R1017" s="129">
        <f t="shared" si="151"/>
        <v>2.5575855087304117E-2</v>
      </c>
      <c r="S1017" s="129" t="str">
        <f t="shared" si="152"/>
        <v/>
      </c>
      <c r="T1017" s="129" t="str">
        <f t="shared" si="153"/>
        <v/>
      </c>
      <c r="V1017" s="156">
        <f t="shared" si="147"/>
        <v>2.6944000000000115</v>
      </c>
      <c r="W1017" s="159">
        <f t="shared" si="143"/>
        <v>0.91176161018214774</v>
      </c>
      <c r="X1017" s="160">
        <f t="shared" si="144"/>
        <v>5.280391779393101E-4</v>
      </c>
      <c r="Y1017" s="160" t="str">
        <f t="shared" si="145"/>
        <v/>
      </c>
      <c r="Z1017" s="160" t="str">
        <f t="shared" si="146"/>
        <v/>
      </c>
    </row>
    <row r="1018" spans="14:26" ht="20.100000000000001" customHeight="1" x14ac:dyDescent="0.25">
      <c r="N1018" s="137">
        <v>415</v>
      </c>
      <c r="O1018" s="129">
        <f t="shared" si="148"/>
        <v>-2.34</v>
      </c>
      <c r="P1018" s="162">
        <f t="shared" si="149"/>
        <v>2.581657547158769E-2</v>
      </c>
      <c r="Q1018" s="162">
        <f t="shared" si="150"/>
        <v>9.6418699453583289E-3</v>
      </c>
      <c r="R1018" s="129">
        <f t="shared" si="151"/>
        <v>2.581657547158769E-2</v>
      </c>
      <c r="S1018" s="129" t="str">
        <f t="shared" si="152"/>
        <v/>
      </c>
      <c r="T1018" s="129" t="str">
        <f t="shared" si="153"/>
        <v/>
      </c>
      <c r="V1018" s="156">
        <f t="shared" si="147"/>
        <v>2.7008000000000116</v>
      </c>
      <c r="W1018" s="159">
        <f t="shared" si="143"/>
        <v>0.91123357100420843</v>
      </c>
      <c r="X1018" s="160">
        <f t="shared" si="144"/>
        <v>5.2947960909766056E-4</v>
      </c>
      <c r="Y1018" s="160" t="str">
        <f t="shared" si="145"/>
        <v/>
      </c>
      <c r="Z1018" s="160" t="str">
        <f t="shared" si="146"/>
        <v/>
      </c>
    </row>
    <row r="1019" spans="14:26" ht="20.100000000000001" customHeight="1" x14ac:dyDescent="0.25">
      <c r="N1019" s="137">
        <v>416</v>
      </c>
      <c r="O1019" s="129">
        <f t="shared" si="148"/>
        <v>-2.3359999999999999</v>
      </c>
      <c r="P1019" s="162">
        <f t="shared" si="149"/>
        <v>2.6059144570584954E-2</v>
      </c>
      <c r="Q1019" s="162">
        <f t="shared" si="150"/>
        <v>9.7456207676091984E-3</v>
      </c>
      <c r="R1019" s="129">
        <f t="shared" si="151"/>
        <v>2.6059144570584954E-2</v>
      </c>
      <c r="S1019" s="129" t="str">
        <f t="shared" si="152"/>
        <v/>
      </c>
      <c r="T1019" s="129" t="str">
        <f t="shared" si="153"/>
        <v/>
      </c>
      <c r="V1019" s="156">
        <f t="shared" si="147"/>
        <v>2.7072000000000118</v>
      </c>
      <c r="W1019" s="159">
        <f t="shared" si="143"/>
        <v>0.91070409139511077</v>
      </c>
      <c r="X1019" s="160">
        <f t="shared" si="144"/>
        <v>5.3091653397763228E-4</v>
      </c>
      <c r="Y1019" s="160" t="str">
        <f t="shared" si="145"/>
        <v/>
      </c>
      <c r="Z1019" s="160" t="str">
        <f t="shared" si="146"/>
        <v/>
      </c>
    </row>
    <row r="1020" spans="14:26" ht="20.100000000000001" customHeight="1" x14ac:dyDescent="0.25">
      <c r="N1020" s="137">
        <v>417</v>
      </c>
      <c r="O1020" s="129">
        <f t="shared" si="148"/>
        <v>-2.3319999999999999</v>
      </c>
      <c r="P1020" s="162">
        <f t="shared" si="149"/>
        <v>2.6303571955957613E-2</v>
      </c>
      <c r="Q1020" s="162">
        <f t="shared" si="150"/>
        <v>9.8503455796381673E-3</v>
      </c>
      <c r="R1020" s="129">
        <f t="shared" si="151"/>
        <v>2.6303571955957613E-2</v>
      </c>
      <c r="S1020" s="129" t="str">
        <f t="shared" si="152"/>
        <v/>
      </c>
      <c r="T1020" s="129" t="str">
        <f t="shared" si="153"/>
        <v/>
      </c>
      <c r="V1020" s="156">
        <f t="shared" si="147"/>
        <v>2.713600000000012</v>
      </c>
      <c r="W1020" s="159">
        <f t="shared" si="143"/>
        <v>0.91017317486113314</v>
      </c>
      <c r="X1020" s="160">
        <f t="shared" si="144"/>
        <v>5.3234993792805607E-4</v>
      </c>
      <c r="Y1020" s="160" t="str">
        <f t="shared" si="145"/>
        <v/>
      </c>
      <c r="Z1020" s="160" t="str">
        <f t="shared" si="146"/>
        <v/>
      </c>
    </row>
    <row r="1021" spans="14:26" ht="20.100000000000001" customHeight="1" x14ac:dyDescent="0.25">
      <c r="N1021" s="137">
        <v>418</v>
      </c>
      <c r="O1021" s="129">
        <f t="shared" si="148"/>
        <v>-2.3280000000000003</v>
      </c>
      <c r="P1021" s="162">
        <f t="shared" si="149"/>
        <v>2.6549867199608775E-2</v>
      </c>
      <c r="Q1021" s="162">
        <f t="shared" si="150"/>
        <v>9.9560518337345662E-3</v>
      </c>
      <c r="R1021" s="129">
        <f t="shared" si="151"/>
        <v>2.6549867199608775E-2</v>
      </c>
      <c r="S1021" s="129" t="str">
        <f t="shared" si="152"/>
        <v/>
      </c>
      <c r="T1021" s="129" t="str">
        <f t="shared" si="153"/>
        <v/>
      </c>
      <c r="V1021" s="156">
        <f t="shared" si="147"/>
        <v>2.7200000000000122</v>
      </c>
      <c r="W1021" s="159">
        <f t="shared" si="143"/>
        <v>0.90964082492320508</v>
      </c>
      <c r="X1021" s="160">
        <f t="shared" si="144"/>
        <v>5.3377980644264689E-4</v>
      </c>
      <c r="Y1021" s="160" t="str">
        <f t="shared" si="145"/>
        <v/>
      </c>
      <c r="Z1021" s="160" t="str">
        <f t="shared" si="146"/>
        <v/>
      </c>
    </row>
    <row r="1022" spans="14:26" ht="20.100000000000001" customHeight="1" x14ac:dyDescent="0.25">
      <c r="N1022" s="137">
        <v>419</v>
      </c>
      <c r="O1022" s="129">
        <f t="shared" si="148"/>
        <v>-2.3239999999999998</v>
      </c>
      <c r="P1022" s="162">
        <f t="shared" si="149"/>
        <v>2.6798039873069942E-2</v>
      </c>
      <c r="Q1022" s="162">
        <f t="shared" si="150"/>
        <v>1.0062747020474831E-2</v>
      </c>
      <c r="R1022" s="129">
        <f t="shared" si="151"/>
        <v>2.6798039873069942E-2</v>
      </c>
      <c r="S1022" s="129" t="str">
        <f t="shared" si="152"/>
        <v/>
      </c>
      <c r="T1022" s="129" t="str">
        <f t="shared" si="153"/>
        <v/>
      </c>
      <c r="V1022" s="156">
        <f t="shared" si="147"/>
        <v>2.7264000000000124</v>
      </c>
      <c r="W1022" s="159">
        <f t="shared" si="143"/>
        <v>0.90910704511676244</v>
      </c>
      <c r="X1022" s="160">
        <f t="shared" si="144"/>
        <v>5.352061251576723E-4</v>
      </c>
      <c r="Y1022" s="160" t="str">
        <f t="shared" si="145"/>
        <v/>
      </c>
      <c r="Z1022" s="160" t="str">
        <f t="shared" si="146"/>
        <v/>
      </c>
    </row>
    <row r="1023" spans="14:26" ht="20.100000000000001" customHeight="1" x14ac:dyDescent="0.25">
      <c r="N1023" s="137">
        <v>420</v>
      </c>
      <c r="O1023" s="129">
        <f t="shared" si="148"/>
        <v>-2.3200000000000003</v>
      </c>
      <c r="P1023" s="162">
        <f t="shared" si="149"/>
        <v>2.7048099546881761E-2</v>
      </c>
      <c r="Q1023" s="162">
        <f t="shared" si="150"/>
        <v>1.0170438668719665E-2</v>
      </c>
      <c r="R1023" s="129">
        <f t="shared" si="151"/>
        <v>2.7048099546881761E-2</v>
      </c>
      <c r="S1023" s="129" t="str">
        <f t="shared" si="152"/>
        <v/>
      </c>
      <c r="T1023" s="129" t="str">
        <f t="shared" si="153"/>
        <v/>
      </c>
      <c r="V1023" s="156">
        <f t="shared" si="147"/>
        <v>2.7328000000000126</v>
      </c>
      <c r="W1023" s="159">
        <f t="shared" si="143"/>
        <v>0.90857183899160476</v>
      </c>
      <c r="X1023" s="160">
        <f t="shared" si="144"/>
        <v>5.3662887985217456E-4</v>
      </c>
      <c r="Y1023" s="160" t="str">
        <f t="shared" si="145"/>
        <v/>
      </c>
      <c r="Z1023" s="160" t="str">
        <f t="shared" si="146"/>
        <v/>
      </c>
    </row>
    <row r="1024" spans="14:26" ht="20.100000000000001" customHeight="1" x14ac:dyDescent="0.25">
      <c r="N1024" s="137">
        <v>421</v>
      </c>
      <c r="O1024" s="129">
        <f t="shared" si="148"/>
        <v>-2.3159999999999998</v>
      </c>
      <c r="P1024" s="162">
        <f t="shared" si="149"/>
        <v>2.730005578996984E-2</v>
      </c>
      <c r="Q1024" s="162">
        <f t="shared" si="150"/>
        <v>1.0279134345609018E-2</v>
      </c>
      <c r="R1024" s="129">
        <f t="shared" si="151"/>
        <v>2.730005578996984E-2</v>
      </c>
      <c r="S1024" s="129" t="str">
        <f t="shared" si="152"/>
        <v/>
      </c>
      <c r="T1024" s="129" t="str">
        <f t="shared" si="153"/>
        <v/>
      </c>
      <c r="V1024" s="156">
        <f t="shared" si="147"/>
        <v>2.7392000000000127</v>
      </c>
      <c r="W1024" s="159">
        <f t="shared" si="143"/>
        <v>0.90803521011175259</v>
      </c>
      <c r="X1024" s="160">
        <f t="shared" si="144"/>
        <v>5.3804805644730447E-4</v>
      </c>
      <c r="Y1024" s="160" t="str">
        <f t="shared" si="145"/>
        <v/>
      </c>
      <c r="Z1024" s="160" t="str">
        <f t="shared" si="146"/>
        <v/>
      </c>
    </row>
    <row r="1025" spans="14:26" ht="20.100000000000001" customHeight="1" x14ac:dyDescent="0.25">
      <c r="N1025" s="137">
        <v>422</v>
      </c>
      <c r="O1025" s="129">
        <f t="shared" si="148"/>
        <v>-2.3120000000000003</v>
      </c>
      <c r="P1025" s="162">
        <f t="shared" si="149"/>
        <v>2.7553918169013935E-2</v>
      </c>
      <c r="Q1025" s="162">
        <f t="shared" si="150"/>
        <v>1.0388841656554163E-2</v>
      </c>
      <c r="R1025" s="129">
        <f t="shared" si="151"/>
        <v>2.7553918169013935E-2</v>
      </c>
      <c r="S1025" s="129" t="str">
        <f t="shared" si="152"/>
        <v/>
      </c>
      <c r="T1025" s="129" t="str">
        <f t="shared" si="153"/>
        <v/>
      </c>
      <c r="V1025" s="156">
        <f t="shared" si="147"/>
        <v>2.7456000000000129</v>
      </c>
      <c r="W1025" s="159">
        <f t="shared" si="143"/>
        <v>0.90749716205530528</v>
      </c>
      <c r="X1025" s="160">
        <f t="shared" si="144"/>
        <v>5.3946364100598831E-4</v>
      </c>
      <c r="Y1025" s="160" t="str">
        <f t="shared" si="145"/>
        <v/>
      </c>
      <c r="Z1025" s="160" t="str">
        <f t="shared" si="146"/>
        <v/>
      </c>
    </row>
    <row r="1026" spans="14:26" ht="20.100000000000001" customHeight="1" x14ac:dyDescent="0.25">
      <c r="N1026" s="137">
        <v>423</v>
      </c>
      <c r="O1026" s="129">
        <f t="shared" si="148"/>
        <v>-2.3079999999999998</v>
      </c>
      <c r="P1026" s="162">
        <f t="shared" si="149"/>
        <v>2.7809696247812415E-2</v>
      </c>
      <c r="Q1026" s="162">
        <f t="shared" si="150"/>
        <v>1.0499568245227629E-2</v>
      </c>
      <c r="R1026" s="129">
        <f t="shared" si="151"/>
        <v>2.7809696247812415E-2</v>
      </c>
      <c r="S1026" s="129" t="str">
        <f t="shared" si="152"/>
        <v/>
      </c>
      <c r="T1026" s="129" t="str">
        <f t="shared" si="153"/>
        <v/>
      </c>
      <c r="V1026" s="156">
        <f t="shared" si="147"/>
        <v>2.7520000000000131</v>
      </c>
      <c r="W1026" s="159">
        <f t="shared" si="143"/>
        <v>0.9069576984142993</v>
      </c>
      <c r="X1026" s="160">
        <f t="shared" si="144"/>
        <v>5.4087561973137355E-4</v>
      </c>
      <c r="Y1026" s="160" t="str">
        <f t="shared" si="145"/>
        <v/>
      </c>
      <c r="Z1026" s="160" t="str">
        <f t="shared" si="146"/>
        <v/>
      </c>
    </row>
    <row r="1027" spans="14:26" ht="20.100000000000001" customHeight="1" x14ac:dyDescent="0.25">
      <c r="N1027" s="137">
        <v>424</v>
      </c>
      <c r="O1027" s="129">
        <f t="shared" si="148"/>
        <v>-2.3040000000000003</v>
      </c>
      <c r="P1027" s="162">
        <f t="shared" si="149"/>
        <v>2.8067399586640077E-2</v>
      </c>
      <c r="Q1027" s="162">
        <f t="shared" si="150"/>
        <v>1.0611321793550222E-2</v>
      </c>
      <c r="R1027" s="129">
        <f t="shared" si="151"/>
        <v>2.8067399586640077E-2</v>
      </c>
      <c r="S1027" s="129" t="str">
        <f t="shared" si="152"/>
        <v/>
      </c>
      <c r="T1027" s="129" t="str">
        <f t="shared" si="153"/>
        <v/>
      </c>
      <c r="V1027" s="156">
        <f t="shared" si="147"/>
        <v>2.7584000000000133</v>
      </c>
      <c r="W1027" s="159">
        <f t="shared" si="143"/>
        <v>0.90641682279456792</v>
      </c>
      <c r="X1027" s="160">
        <f t="shared" si="144"/>
        <v>5.4228397896816105E-4</v>
      </c>
      <c r="Y1027" s="160" t="str">
        <f t="shared" si="145"/>
        <v/>
      </c>
      <c r="Z1027" s="160" t="str">
        <f t="shared" si="146"/>
        <v/>
      </c>
    </row>
    <row r="1028" spans="14:26" ht="20.100000000000001" customHeight="1" x14ac:dyDescent="0.25">
      <c r="N1028" s="137">
        <v>425</v>
      </c>
      <c r="O1028" s="129">
        <f t="shared" si="148"/>
        <v>-2.2999999999999998</v>
      </c>
      <c r="P1028" s="162">
        <f t="shared" si="149"/>
        <v>2.8327037741601186E-2</v>
      </c>
      <c r="Q1028" s="162">
        <f t="shared" si="150"/>
        <v>1.0724110021675811E-2</v>
      </c>
      <c r="R1028" s="129">
        <f t="shared" si="151"/>
        <v>2.8327037741601186E-2</v>
      </c>
      <c r="S1028" s="129" t="str">
        <f t="shared" si="152"/>
        <v/>
      </c>
      <c r="T1028" s="129" t="str">
        <f t="shared" si="153"/>
        <v/>
      </c>
      <c r="V1028" s="156">
        <f t="shared" si="147"/>
        <v>2.7648000000000135</v>
      </c>
      <c r="W1028" s="159">
        <f t="shared" si="143"/>
        <v>0.90587453881559976</v>
      </c>
      <c r="X1028" s="160">
        <f t="shared" si="144"/>
        <v>5.436887052003847E-4</v>
      </c>
      <c r="Y1028" s="160" t="str">
        <f t="shared" si="145"/>
        <v/>
      </c>
      <c r="Z1028" s="160" t="str">
        <f t="shared" si="146"/>
        <v/>
      </c>
    </row>
    <row r="1029" spans="14:26" ht="20.100000000000001" customHeight="1" x14ac:dyDescent="0.25">
      <c r="N1029" s="137">
        <v>426</v>
      </c>
      <c r="O1029" s="129">
        <f t="shared" si="148"/>
        <v>-2.2960000000000003</v>
      </c>
      <c r="P1029" s="162">
        <f t="shared" si="149"/>
        <v>2.8588620263976003E-2</v>
      </c>
      <c r="Q1029" s="162">
        <f t="shared" si="150"/>
        <v>1.0837940687973157E-2</v>
      </c>
      <c r="R1029" s="129">
        <f t="shared" si="151"/>
        <v>2.8588620263976003E-2</v>
      </c>
      <c r="S1029" s="129" t="str">
        <f t="shared" si="152"/>
        <v/>
      </c>
      <c r="T1029" s="129" t="str">
        <f t="shared" si="153"/>
        <v/>
      </c>
      <c r="V1029" s="156">
        <f t="shared" si="147"/>
        <v>2.7712000000000137</v>
      </c>
      <c r="W1029" s="159">
        <f t="shared" si="143"/>
        <v>0.90533085011039938</v>
      </c>
      <c r="X1029" s="160">
        <f t="shared" si="144"/>
        <v>5.4508978505163341E-4</v>
      </c>
      <c r="Y1029" s="160" t="str">
        <f t="shared" si="145"/>
        <v/>
      </c>
      <c r="Z1029" s="160" t="str">
        <f t="shared" si="146"/>
        <v/>
      </c>
    </row>
    <row r="1030" spans="14:26" ht="20.100000000000001" customHeight="1" x14ac:dyDescent="0.25">
      <c r="N1030" s="137">
        <v>427</v>
      </c>
      <c r="O1030" s="129">
        <f t="shared" si="148"/>
        <v>-2.2919999999999998</v>
      </c>
      <c r="P1030" s="162">
        <f t="shared" si="149"/>
        <v>2.8852156699562519E-2</v>
      </c>
      <c r="Q1030" s="162">
        <f t="shared" si="150"/>
        <v>1.0952821589005502E-2</v>
      </c>
      <c r="R1030" s="129">
        <f t="shared" si="151"/>
        <v>2.8852156699562519E-2</v>
      </c>
      <c r="S1030" s="129" t="str">
        <f t="shared" si="152"/>
        <v/>
      </c>
      <c r="T1030" s="129" t="str">
        <f t="shared" si="153"/>
        <v/>
      </c>
      <c r="V1030" s="156">
        <f t="shared" si="147"/>
        <v>2.7776000000000138</v>
      </c>
      <c r="W1030" s="159">
        <f t="shared" si="143"/>
        <v>0.90478576032534774</v>
      </c>
      <c r="X1030" s="160">
        <f t="shared" si="144"/>
        <v>5.4648720528471806E-4</v>
      </c>
      <c r="Y1030" s="160" t="str">
        <f t="shared" si="145"/>
        <v/>
      </c>
      <c r="Z1030" s="160" t="str">
        <f t="shared" si="146"/>
        <v/>
      </c>
    </row>
    <row r="1031" spans="14:26" ht="20.100000000000001" customHeight="1" x14ac:dyDescent="0.25">
      <c r="N1031" s="137">
        <v>428</v>
      </c>
      <c r="O1031" s="129">
        <f t="shared" si="148"/>
        <v>-2.2880000000000003</v>
      </c>
      <c r="P1031" s="162">
        <f t="shared" si="149"/>
        <v>2.9117656588011548E-2</v>
      </c>
      <c r="Q1031" s="162">
        <f t="shared" si="150"/>
        <v>1.1068760559507113E-2</v>
      </c>
      <c r="R1031" s="129">
        <f t="shared" si="151"/>
        <v>2.9117656588011548E-2</v>
      </c>
      <c r="S1031" s="129" t="str">
        <f t="shared" si="152"/>
        <v/>
      </c>
      <c r="T1031" s="129" t="str">
        <f t="shared" si="153"/>
        <v/>
      </c>
      <c r="V1031" s="156">
        <f t="shared" si="147"/>
        <v>2.784000000000014</v>
      </c>
      <c r="W1031" s="159">
        <f t="shared" si="143"/>
        <v>0.90423927312006303</v>
      </c>
      <c r="X1031" s="160">
        <f t="shared" si="144"/>
        <v>5.4788095279989513E-4</v>
      </c>
      <c r="Y1031" s="160" t="str">
        <f t="shared" si="145"/>
        <v/>
      </c>
      <c r="Z1031" s="160" t="str">
        <f t="shared" si="146"/>
        <v/>
      </c>
    </row>
    <row r="1032" spans="14:26" ht="20.100000000000001" customHeight="1" x14ac:dyDescent="0.25">
      <c r="N1032" s="137">
        <v>429</v>
      </c>
      <c r="O1032" s="129">
        <f t="shared" si="148"/>
        <v>-2.2839999999999998</v>
      </c>
      <c r="P1032" s="162">
        <f t="shared" si="149"/>
        <v>2.9385129462157305E-2</v>
      </c>
      <c r="Q1032" s="162">
        <f t="shared" si="150"/>
        <v>1.1185765472357525E-2</v>
      </c>
      <c r="R1032" s="129">
        <f t="shared" si="151"/>
        <v>2.9385129462157305E-2</v>
      </c>
      <c r="S1032" s="129" t="str">
        <f t="shared" si="152"/>
        <v/>
      </c>
      <c r="T1032" s="129" t="str">
        <f t="shared" si="153"/>
        <v/>
      </c>
      <c r="V1032" s="156">
        <f t="shared" si="147"/>
        <v>2.7904000000000142</v>
      </c>
      <c r="W1032" s="159">
        <f t="shared" si="143"/>
        <v>0.90369139216726313</v>
      </c>
      <c r="X1032" s="160">
        <f t="shared" si="144"/>
        <v>5.4927101463642103E-4</v>
      </c>
      <c r="Y1032" s="160" t="str">
        <f t="shared" si="145"/>
        <v/>
      </c>
      <c r="Z1032" s="160" t="str">
        <f t="shared" si="146"/>
        <v/>
      </c>
    </row>
    <row r="1033" spans="14:26" ht="20.100000000000001" customHeight="1" x14ac:dyDescent="0.25">
      <c r="N1033" s="137">
        <v>430</v>
      </c>
      <c r="O1033" s="129">
        <f t="shared" si="148"/>
        <v>-2.2800000000000002</v>
      </c>
      <c r="P1033" s="162">
        <f t="shared" si="149"/>
        <v>2.965458484734125E-2</v>
      </c>
      <c r="Q1033" s="162">
        <f t="shared" si="150"/>
        <v>1.1303844238552777E-2</v>
      </c>
      <c r="R1033" s="129">
        <f t="shared" si="151"/>
        <v>2.965458484734125E-2</v>
      </c>
      <c r="S1033" s="129" t="str">
        <f t="shared" si="152"/>
        <v/>
      </c>
      <c r="T1033" s="129" t="str">
        <f t="shared" si="153"/>
        <v/>
      </c>
      <c r="V1033" s="156">
        <f t="shared" si="147"/>
        <v>2.7968000000000144</v>
      </c>
      <c r="W1033" s="159">
        <f t="shared" si="143"/>
        <v>0.90314212115262671</v>
      </c>
      <c r="X1033" s="160">
        <f t="shared" si="144"/>
        <v>5.5065737797010961E-4</v>
      </c>
      <c r="Y1033" s="160" t="str">
        <f t="shared" si="145"/>
        <v/>
      </c>
      <c r="Z1033" s="160" t="str">
        <f t="shared" si="146"/>
        <v/>
      </c>
    </row>
    <row r="1034" spans="14:26" ht="20.100000000000001" customHeight="1" x14ac:dyDescent="0.25">
      <c r="N1034" s="137">
        <v>431</v>
      </c>
      <c r="O1034" s="129">
        <f t="shared" si="148"/>
        <v>-2.2759999999999998</v>
      </c>
      <c r="P1034" s="162">
        <f t="shared" si="149"/>
        <v>2.9926032260731296E-2</v>
      </c>
      <c r="Q1034" s="162">
        <f t="shared" si="150"/>
        <v>1.1423004807174258E-2</v>
      </c>
      <c r="R1034" s="129">
        <f t="shared" si="151"/>
        <v>2.9926032260731296E-2</v>
      </c>
      <c r="S1034" s="129" t="str">
        <f t="shared" si="152"/>
        <v/>
      </c>
      <c r="T1034" s="129" t="str">
        <f t="shared" si="153"/>
        <v/>
      </c>
      <c r="V1034" s="156">
        <f t="shared" si="147"/>
        <v>2.8032000000000146</v>
      </c>
      <c r="W1034" s="159">
        <f t="shared" si="143"/>
        <v>0.9025914637746566</v>
      </c>
      <c r="X1034" s="160">
        <f t="shared" si="144"/>
        <v>5.5204003011377623E-4</v>
      </c>
      <c r="Y1034" s="160" t="str">
        <f t="shared" si="145"/>
        <v/>
      </c>
      <c r="Z1034" s="160" t="str">
        <f t="shared" si="146"/>
        <v/>
      </c>
    </row>
    <row r="1035" spans="14:26" ht="20.100000000000001" customHeight="1" x14ac:dyDescent="0.25">
      <c r="N1035" s="137">
        <v>432</v>
      </c>
      <c r="O1035" s="129">
        <f t="shared" si="148"/>
        <v>-2.2720000000000002</v>
      </c>
      <c r="P1035" s="162">
        <f t="shared" si="149"/>
        <v>3.0199481210634573E-2</v>
      </c>
      <c r="Q1035" s="162">
        <f t="shared" si="150"/>
        <v>1.1543255165354401E-2</v>
      </c>
      <c r="R1035" s="129">
        <f t="shared" si="151"/>
        <v>3.0199481210634573E-2</v>
      </c>
      <c r="S1035" s="129" t="str">
        <f t="shared" si="152"/>
        <v/>
      </c>
      <c r="T1035" s="129" t="str">
        <f t="shared" si="153"/>
        <v/>
      </c>
      <c r="V1035" s="156">
        <f t="shared" si="147"/>
        <v>2.8096000000000148</v>
      </c>
      <c r="W1035" s="159">
        <f t="shared" si="143"/>
        <v>0.90203942374454282</v>
      </c>
      <c r="X1035" s="160">
        <f t="shared" si="144"/>
        <v>5.5341895851679368E-4</v>
      </c>
      <c r="Y1035" s="160" t="str">
        <f t="shared" si="145"/>
        <v/>
      </c>
      <c r="Z1035" s="160" t="str">
        <f t="shared" si="146"/>
        <v/>
      </c>
    </row>
    <row r="1036" spans="14:26" ht="20.100000000000001" customHeight="1" x14ac:dyDescent="0.25">
      <c r="N1036" s="137">
        <v>433</v>
      </c>
      <c r="O1036" s="129">
        <f t="shared" si="148"/>
        <v>-2.2679999999999998</v>
      </c>
      <c r="P1036" s="162">
        <f t="shared" si="149"/>
        <v>3.0474941195805429E-2</v>
      </c>
      <c r="Q1036" s="162">
        <f t="shared" si="150"/>
        <v>1.166460333824015E-2</v>
      </c>
      <c r="R1036" s="129">
        <f t="shared" si="151"/>
        <v>3.0474941195805429E-2</v>
      </c>
      <c r="S1036" s="129" t="str">
        <f t="shared" si="152"/>
        <v/>
      </c>
      <c r="T1036" s="129" t="str">
        <f t="shared" si="153"/>
        <v/>
      </c>
      <c r="V1036" s="156">
        <f t="shared" si="147"/>
        <v>2.8160000000000149</v>
      </c>
      <c r="W1036" s="159">
        <f t="shared" si="143"/>
        <v>0.90148600478602603</v>
      </c>
      <c r="X1036" s="160">
        <f t="shared" si="144"/>
        <v>5.5479415076320482E-4</v>
      </c>
      <c r="Y1036" s="160" t="str">
        <f t="shared" si="145"/>
        <v/>
      </c>
      <c r="Z1036" s="160" t="str">
        <f t="shared" si="146"/>
        <v/>
      </c>
    </row>
    <row r="1037" spans="14:26" ht="20.100000000000001" customHeight="1" x14ac:dyDescent="0.25">
      <c r="N1037" s="137">
        <v>434</v>
      </c>
      <c r="O1037" s="129">
        <f t="shared" si="148"/>
        <v>-2.2640000000000002</v>
      </c>
      <c r="P1037" s="162">
        <f t="shared" si="149"/>
        <v>3.0752421704747027E-2</v>
      </c>
      <c r="Q1037" s="162">
        <f t="shared" si="150"/>
        <v>1.1787057388953028E-2</v>
      </c>
      <c r="R1037" s="129">
        <f t="shared" si="151"/>
        <v>3.0752421704747027E-2</v>
      </c>
      <c r="S1037" s="129" t="str">
        <f t="shared" si="152"/>
        <v/>
      </c>
      <c r="T1037" s="129" t="str">
        <f t="shared" si="153"/>
        <v/>
      </c>
      <c r="V1037" s="156">
        <f t="shared" si="147"/>
        <v>2.8224000000000151</v>
      </c>
      <c r="W1037" s="159">
        <f t="shared" si="143"/>
        <v>0.90093121063526282</v>
      </c>
      <c r="X1037" s="160">
        <f t="shared" si="144"/>
        <v>5.5616559457360992E-4</v>
      </c>
      <c r="Y1037" s="160" t="str">
        <f t="shared" si="145"/>
        <v/>
      </c>
      <c r="Z1037" s="160" t="str">
        <f t="shared" si="146"/>
        <v/>
      </c>
    </row>
    <row r="1038" spans="14:26" ht="20.100000000000001" customHeight="1" x14ac:dyDescent="0.25">
      <c r="N1038" s="137">
        <v>435</v>
      </c>
      <c r="O1038" s="129">
        <f t="shared" si="148"/>
        <v>-2.2599999999999998</v>
      </c>
      <c r="P1038" s="162">
        <f t="shared" si="149"/>
        <v>3.103193221500827E-2</v>
      </c>
      <c r="Q1038" s="162">
        <f t="shared" si="150"/>
        <v>1.1910625418547064E-2</v>
      </c>
      <c r="R1038" s="129">
        <f t="shared" si="151"/>
        <v>3.103193221500827E-2</v>
      </c>
      <c r="S1038" s="129" t="str">
        <f t="shared" si="152"/>
        <v/>
      </c>
      <c r="T1038" s="129" t="str">
        <f t="shared" si="153"/>
        <v/>
      </c>
      <c r="V1038" s="156">
        <f t="shared" si="147"/>
        <v>2.8288000000000153</v>
      </c>
      <c r="W1038" s="159">
        <f t="shared" si="143"/>
        <v>0.90037504504068921</v>
      </c>
      <c r="X1038" s="160">
        <f t="shared" si="144"/>
        <v>5.575332778021691E-4</v>
      </c>
      <c r="Y1038" s="160" t="str">
        <f t="shared" si="145"/>
        <v/>
      </c>
      <c r="Z1038" s="160" t="str">
        <f t="shared" si="146"/>
        <v/>
      </c>
    </row>
    <row r="1039" spans="14:26" ht="20.100000000000001" customHeight="1" x14ac:dyDescent="0.25">
      <c r="N1039" s="137">
        <v>436</v>
      </c>
      <c r="O1039" s="129">
        <f t="shared" si="148"/>
        <v>-2.2560000000000002</v>
      </c>
      <c r="P1039" s="162">
        <f t="shared" si="149"/>
        <v>3.1313482192474262E-2</v>
      </c>
      <c r="Q1039" s="162">
        <f t="shared" si="150"/>
        <v>1.2035315565963246E-2</v>
      </c>
      <c r="R1039" s="129">
        <f t="shared" si="151"/>
        <v>3.1313482192474262E-2</v>
      </c>
      <c r="S1039" s="129" t="str">
        <f t="shared" si="152"/>
        <v/>
      </c>
      <c r="T1039" s="129" t="str">
        <f t="shared" si="153"/>
        <v/>
      </c>
      <c r="V1039" s="156">
        <f t="shared" si="147"/>
        <v>2.8352000000000155</v>
      </c>
      <c r="W1039" s="159">
        <f t="shared" si="143"/>
        <v>0.89981751176288705</v>
      </c>
      <c r="X1039" s="160">
        <f t="shared" si="144"/>
        <v>5.588971884376015E-4</v>
      </c>
      <c r="Y1039" s="160" t="str">
        <f t="shared" si="145"/>
        <v/>
      </c>
      <c r="Z1039" s="160" t="str">
        <f t="shared" si="146"/>
        <v/>
      </c>
    </row>
    <row r="1040" spans="14:26" ht="20.100000000000001" customHeight="1" x14ac:dyDescent="0.25">
      <c r="N1040" s="137">
        <v>437</v>
      </c>
      <c r="O1040" s="129">
        <f t="shared" si="148"/>
        <v>-2.2519999999999998</v>
      </c>
      <c r="P1040" s="162">
        <f t="shared" si="149"/>
        <v>3.1597081090652235E-2</v>
      </c>
      <c r="Q1040" s="162">
        <f t="shared" si="150"/>
        <v>1.2161136007981722E-2</v>
      </c>
      <c r="R1040" s="129">
        <f t="shared" si="151"/>
        <v>3.1597081090652235E-2</v>
      </c>
      <c r="S1040" s="129" t="str">
        <f t="shared" si="152"/>
        <v/>
      </c>
      <c r="T1040" s="129" t="str">
        <f t="shared" si="153"/>
        <v/>
      </c>
      <c r="V1040" s="156">
        <f t="shared" si="147"/>
        <v>2.8416000000000157</v>
      </c>
      <c r="W1040" s="159">
        <f t="shared" si="143"/>
        <v>0.89925861457444944</v>
      </c>
      <c r="X1040" s="160">
        <f t="shared" si="144"/>
        <v>5.6025731460196404E-4</v>
      </c>
      <c r="Y1040" s="160" t="str">
        <f t="shared" si="145"/>
        <v/>
      </c>
      <c r="Z1040" s="160" t="str">
        <f t="shared" si="146"/>
        <v/>
      </c>
    </row>
    <row r="1041" spans="14:26" ht="20.100000000000001" customHeight="1" x14ac:dyDescent="0.25">
      <c r="N1041" s="137">
        <v>438</v>
      </c>
      <c r="O1041" s="129">
        <f t="shared" si="148"/>
        <v>-2.2480000000000002</v>
      </c>
      <c r="P1041" s="162">
        <f t="shared" si="149"/>
        <v>3.1882738349951027E-2</v>
      </c>
      <c r="Q1041" s="162">
        <f t="shared" si="150"/>
        <v>1.2288094959170577E-2</v>
      </c>
      <c r="R1041" s="129">
        <f t="shared" si="151"/>
        <v>3.1882738349951027E-2</v>
      </c>
      <c r="S1041" s="129" t="str">
        <f t="shared" si="152"/>
        <v/>
      </c>
      <c r="T1041" s="129" t="str">
        <f t="shared" si="153"/>
        <v/>
      </c>
      <c r="V1041" s="156">
        <f t="shared" si="147"/>
        <v>2.8480000000000159</v>
      </c>
      <c r="W1041" s="159">
        <f t="shared" si="143"/>
        <v>0.89869835725984748</v>
      </c>
      <c r="X1041" s="160">
        <f t="shared" si="144"/>
        <v>5.616136445509845E-4</v>
      </c>
      <c r="Y1041" s="160" t="str">
        <f t="shared" si="145"/>
        <v/>
      </c>
      <c r="Z1041" s="160" t="str">
        <f t="shared" si="146"/>
        <v/>
      </c>
    </row>
    <row r="1042" spans="14:26" ht="20.100000000000001" customHeight="1" x14ac:dyDescent="0.25">
      <c r="N1042" s="137">
        <v>439</v>
      </c>
      <c r="O1042" s="129">
        <f t="shared" si="148"/>
        <v>-2.2439999999999998</v>
      </c>
      <c r="P1042" s="162">
        <f t="shared" si="149"/>
        <v>3.2170463396955971E-2</v>
      </c>
      <c r="Q1042" s="162">
        <f t="shared" si="150"/>
        <v>1.241620067183225E-2</v>
      </c>
      <c r="R1042" s="129">
        <f t="shared" si="151"/>
        <v>3.2170463396955971E-2</v>
      </c>
      <c r="S1042" s="129" t="str">
        <f t="shared" si="152"/>
        <v/>
      </c>
      <c r="T1042" s="129" t="str">
        <f t="shared" si="153"/>
        <v/>
      </c>
      <c r="V1042" s="156">
        <f t="shared" si="147"/>
        <v>2.854400000000016</v>
      </c>
      <c r="W1042" s="159">
        <f t="shared" si="143"/>
        <v>0.8981367436152965</v>
      </c>
      <c r="X1042" s="160">
        <f t="shared" si="144"/>
        <v>5.6296616667184107E-4</v>
      </c>
      <c r="Y1042" s="160" t="str">
        <f t="shared" si="145"/>
        <v/>
      </c>
      <c r="Z1042" s="160" t="str">
        <f t="shared" si="146"/>
        <v/>
      </c>
    </row>
    <row r="1043" spans="14:26" ht="20.100000000000001" customHeight="1" x14ac:dyDescent="0.25">
      <c r="N1043" s="137">
        <v>440</v>
      </c>
      <c r="O1043" s="129">
        <f t="shared" si="148"/>
        <v>-2.2400000000000002</v>
      </c>
      <c r="P1043" s="162">
        <f t="shared" si="149"/>
        <v>3.2460265643697445E-2</v>
      </c>
      <c r="Q1043" s="162">
        <f t="shared" si="150"/>
        <v>1.2545461435946561E-2</v>
      </c>
      <c r="R1043" s="129">
        <f t="shared" si="151"/>
        <v>3.2460265643697445E-2</v>
      </c>
      <c r="S1043" s="129" t="str">
        <f t="shared" si="152"/>
        <v/>
      </c>
      <c r="T1043" s="129" t="str">
        <f t="shared" si="153"/>
        <v/>
      </c>
      <c r="V1043" s="156">
        <f t="shared" si="147"/>
        <v>2.8608000000000162</v>
      </c>
      <c r="W1043" s="159">
        <f t="shared" si="143"/>
        <v>0.89757377744862465</v>
      </c>
      <c r="X1043" s="160">
        <f t="shared" si="144"/>
        <v>5.6431486948438359E-4</v>
      </c>
      <c r="Y1043" s="160" t="str">
        <f t="shared" si="145"/>
        <v/>
      </c>
      <c r="Z1043" s="160" t="str">
        <f t="shared" si="146"/>
        <v/>
      </c>
    </row>
    <row r="1044" spans="14:26" ht="20.100000000000001" customHeight="1" x14ac:dyDescent="0.25">
      <c r="N1044" s="137">
        <v>441</v>
      </c>
      <c r="O1044" s="129">
        <f t="shared" si="148"/>
        <v>-2.2359999999999998</v>
      </c>
      <c r="P1044" s="162">
        <f t="shared" si="149"/>
        <v>3.2752154486914951E-2</v>
      </c>
      <c r="Q1044" s="162">
        <f t="shared" si="150"/>
        <v>1.2675885579111186E-2</v>
      </c>
      <c r="R1044" s="129">
        <f t="shared" si="151"/>
        <v>3.2752154486914951E-2</v>
      </c>
      <c r="S1044" s="129" t="str">
        <f t="shared" si="152"/>
        <v/>
      </c>
      <c r="T1044" s="129" t="str">
        <f t="shared" si="153"/>
        <v/>
      </c>
      <c r="V1044" s="156">
        <f t="shared" si="147"/>
        <v>2.8672000000000164</v>
      </c>
      <c r="W1044" s="159">
        <f t="shared" ref="W1044:W1107" si="154">_xlfn.CHISQ.DIST.RT(V1044,$U$593)</f>
        <v>0.89700946257914027</v>
      </c>
      <c r="X1044" s="160">
        <f t="shared" ref="X1044:X1107" si="155">W1044-W1045</f>
        <v>5.6565974164013433E-4</v>
      </c>
      <c r="Y1044" s="160" t="str">
        <f t="shared" ref="Y1044:Y1107" si="156">IF(W1044&lt;(1-$U$600),X1044,"")</f>
        <v/>
      </c>
      <c r="Z1044" s="160" t="str">
        <f t="shared" ref="Z1044:Z1107" si="157">IF(X1044&lt;(1-$U$606),Y1044,"")</f>
        <v/>
      </c>
    </row>
    <row r="1045" spans="14:26" ht="20.100000000000001" customHeight="1" x14ac:dyDescent="0.25">
      <c r="N1045" s="137">
        <v>442</v>
      </c>
      <c r="O1045" s="129">
        <f t="shared" si="148"/>
        <v>-2.2320000000000002</v>
      </c>
      <c r="P1045" s="162">
        <f t="shared" si="149"/>
        <v>3.3046139307314801E-2</v>
      </c>
      <c r="Q1045" s="162">
        <f t="shared" si="150"/>
        <v>1.2807481466478867E-2</v>
      </c>
      <c r="R1045" s="129">
        <f t="shared" si="151"/>
        <v>3.3046139307314801E-2</v>
      </c>
      <c r="S1045" s="129" t="str">
        <f t="shared" si="152"/>
        <v/>
      </c>
      <c r="T1045" s="129" t="str">
        <f t="shared" si="153"/>
        <v/>
      </c>
      <c r="V1045" s="156">
        <f t="shared" ref="V1045:V1108" si="158">V1044+$Y$593</f>
        <v>2.8736000000000166</v>
      </c>
      <c r="W1045" s="159">
        <f t="shared" si="154"/>
        <v>0.89644380283750014</v>
      </c>
      <c r="X1045" s="160">
        <f t="shared" si="155"/>
        <v>5.6700077192051168E-4</v>
      </c>
      <c r="Y1045" s="160" t="str">
        <f t="shared" si="156"/>
        <v/>
      </c>
      <c r="Z1045" s="160" t="str">
        <f t="shared" si="157"/>
        <v/>
      </c>
    </row>
    <row r="1046" spans="14:26" ht="20.100000000000001" customHeight="1" x14ac:dyDescent="0.25">
      <c r="N1046" s="137">
        <v>443</v>
      </c>
      <c r="O1046" s="129">
        <f t="shared" si="148"/>
        <v>-2.2279999999999998</v>
      </c>
      <c r="P1046" s="162">
        <f t="shared" si="149"/>
        <v>3.3342229468823328E-2</v>
      </c>
      <c r="Q1046" s="162">
        <f t="shared" si="150"/>
        <v>1.2940257500691962E-2</v>
      </c>
      <c r="R1046" s="129">
        <f t="shared" si="151"/>
        <v>3.3342229468823328E-2</v>
      </c>
      <c r="S1046" s="129" t="str">
        <f t="shared" si="152"/>
        <v/>
      </c>
      <c r="T1046" s="129" t="str">
        <f t="shared" si="153"/>
        <v/>
      </c>
      <c r="V1046" s="156">
        <f t="shared" si="158"/>
        <v>2.8800000000000168</v>
      </c>
      <c r="W1046" s="159">
        <f t="shared" si="154"/>
        <v>0.89587680206557962</v>
      </c>
      <c r="X1046" s="160">
        <f t="shared" si="155"/>
        <v>5.6833794923816239E-4</v>
      </c>
      <c r="Y1046" s="160" t="str">
        <f t="shared" si="156"/>
        <v/>
      </c>
      <c r="Z1046" s="160" t="str">
        <f t="shared" si="157"/>
        <v/>
      </c>
    </row>
    <row r="1047" spans="14:26" ht="20.100000000000001" customHeight="1" x14ac:dyDescent="0.25">
      <c r="N1047" s="137">
        <v>444</v>
      </c>
      <c r="O1047" s="129">
        <f t="shared" si="148"/>
        <v>-2.2240000000000002</v>
      </c>
      <c r="P1047" s="162">
        <f t="shared" si="149"/>
        <v>3.3640434317833839E-2</v>
      </c>
      <c r="Q1047" s="162">
        <f t="shared" si="150"/>
        <v>1.3074222121813604E-2</v>
      </c>
      <c r="R1047" s="129">
        <f t="shared" si="151"/>
        <v>3.3640434317833839E-2</v>
      </c>
      <c r="S1047" s="129" t="str">
        <f t="shared" si="152"/>
        <v/>
      </c>
      <c r="T1047" s="129" t="str">
        <f t="shared" si="153"/>
        <v/>
      </c>
      <c r="V1047" s="156">
        <f t="shared" si="158"/>
        <v>2.886400000000017</v>
      </c>
      <c r="W1047" s="159">
        <f t="shared" si="154"/>
        <v>0.89530846411634146</v>
      </c>
      <c r="X1047" s="160">
        <f t="shared" si="155"/>
        <v>5.6967126263540724E-4</v>
      </c>
      <c r="Y1047" s="160" t="str">
        <f t="shared" si="156"/>
        <v/>
      </c>
      <c r="Z1047" s="160" t="str">
        <f t="shared" si="157"/>
        <v/>
      </c>
    </row>
    <row r="1048" spans="14:26" ht="20.100000000000001" customHeight="1" x14ac:dyDescent="0.25">
      <c r="N1048" s="137">
        <v>445</v>
      </c>
      <c r="O1048" s="129">
        <f t="shared" si="148"/>
        <v>-2.2199999999999998</v>
      </c>
      <c r="P1048" s="162">
        <f t="shared" si="149"/>
        <v>3.3940763182449214E-2</v>
      </c>
      <c r="Q1048" s="162">
        <f t="shared" si="150"/>
        <v>1.3209383807256293E-2</v>
      </c>
      <c r="R1048" s="129">
        <f t="shared" si="151"/>
        <v>3.3940763182449214E-2</v>
      </c>
      <c r="S1048" s="129" t="str">
        <f t="shared" si="152"/>
        <v/>
      </c>
      <c r="T1048" s="129" t="str">
        <f t="shared" si="153"/>
        <v/>
      </c>
      <c r="V1048" s="156">
        <f t="shared" si="158"/>
        <v>2.8928000000000171</v>
      </c>
      <c r="W1048" s="159">
        <f t="shared" si="154"/>
        <v>0.89473879285370606</v>
      </c>
      <c r="X1048" s="160">
        <f t="shared" si="155"/>
        <v>5.710007012833529E-4</v>
      </c>
      <c r="Y1048" s="160" t="str">
        <f t="shared" si="156"/>
        <v/>
      </c>
      <c r="Z1048" s="160" t="str">
        <f t="shared" si="157"/>
        <v/>
      </c>
    </row>
    <row r="1049" spans="14:26" ht="20.100000000000001" customHeight="1" x14ac:dyDescent="0.25">
      <c r="N1049" s="137">
        <v>446</v>
      </c>
      <c r="O1049" s="129">
        <f t="shared" si="148"/>
        <v>-2.2160000000000002</v>
      </c>
      <c r="P1049" s="162">
        <f t="shared" si="149"/>
        <v>3.4243225371718061E-2</v>
      </c>
      <c r="Q1049" s="162">
        <f t="shared" si="150"/>
        <v>1.3345751071706949E-2</v>
      </c>
      <c r="R1049" s="129">
        <f t="shared" si="151"/>
        <v>3.4243225371718061E-2</v>
      </c>
      <c r="S1049" s="129" t="str">
        <f t="shared" si="152"/>
        <v/>
      </c>
      <c r="T1049" s="129" t="str">
        <f t="shared" si="153"/>
        <v/>
      </c>
      <c r="V1049" s="156">
        <f t="shared" si="158"/>
        <v>2.8992000000000173</v>
      </c>
      <c r="W1049" s="159">
        <f t="shared" si="154"/>
        <v>0.8941677921524227</v>
      </c>
      <c r="X1049" s="160">
        <f t="shared" si="155"/>
        <v>5.7232625448255803E-4</v>
      </c>
      <c r="Y1049" s="160" t="str">
        <f t="shared" si="156"/>
        <v/>
      </c>
      <c r="Z1049" s="160" t="str">
        <f t="shared" si="157"/>
        <v/>
      </c>
    </row>
    <row r="1050" spans="14:26" ht="20.100000000000001" customHeight="1" x14ac:dyDescent="0.25">
      <c r="N1050" s="137">
        <v>447</v>
      </c>
      <c r="O1050" s="129">
        <f t="shared" si="148"/>
        <v>-2.2119999999999997</v>
      </c>
      <c r="P1050" s="162">
        <f t="shared" si="149"/>
        <v>3.4547830174866838E-2</v>
      </c>
      <c r="Q1050" s="162">
        <f t="shared" si="150"/>
        <v>1.348333246704945E-2</v>
      </c>
      <c r="R1050" s="129">
        <f t="shared" si="151"/>
        <v>3.4547830174866838E-2</v>
      </c>
      <c r="S1050" s="129" t="str">
        <f t="shared" si="152"/>
        <v/>
      </c>
      <c r="T1050" s="129" t="str">
        <f t="shared" si="153"/>
        <v/>
      </c>
      <c r="V1050" s="156">
        <f t="shared" si="158"/>
        <v>2.9056000000000175</v>
      </c>
      <c r="W1050" s="159">
        <f t="shared" si="154"/>
        <v>0.89359546589794014</v>
      </c>
      <c r="X1050" s="160">
        <f t="shared" si="155"/>
        <v>5.7364791166136797E-4</v>
      </c>
      <c r="Y1050" s="160" t="str">
        <f t="shared" si="156"/>
        <v/>
      </c>
      <c r="Z1050" s="160" t="str">
        <f t="shared" si="157"/>
        <v/>
      </c>
    </row>
    <row r="1051" spans="14:26" ht="20.100000000000001" customHeight="1" x14ac:dyDescent="0.25">
      <c r="N1051" s="137">
        <v>448</v>
      </c>
      <c r="O1051" s="129">
        <f t="shared" ref="O1051:O1114" si="159">O$597+(N1051*O$600)</f>
        <v>-2.2080000000000002</v>
      </c>
      <c r="P1051" s="162">
        <f t="shared" ref="P1051:P1114" si="160">_xlfn.NORM.DIST(O1051,O$594,O$595,0)</f>
        <v>3.4854586860525415E-2</v>
      </c>
      <c r="Q1051" s="162">
        <f t="shared" ref="Q1051:Q1114" si="161">_xlfn.NORM.DIST(O1051,O$594,O$595,1)</f>
        <v>1.3622136582283511E-2</v>
      </c>
      <c r="R1051" s="129">
        <f t="shared" ref="R1051:R1114" si="162">IF(OR(Q1051&lt;$S$599,Q1051&gt;$S$600),P1051,"")</f>
        <v>3.4854586860525415E-2</v>
      </c>
      <c r="S1051" s="129" t="str">
        <f t="shared" ref="S1051:S1114" si="163">IF(AND(Q1051&gt;$S$599,Q1051&lt;$S$600),P1051,"")</f>
        <v/>
      </c>
      <c r="T1051" s="129" t="str">
        <f t="shared" ref="T1051:T1114" si="164">IF(P1051=MAX(P$603:P$2603),P1051,"")</f>
        <v/>
      </c>
      <c r="V1051" s="156">
        <f t="shared" si="158"/>
        <v>2.9120000000000177</v>
      </c>
      <c r="W1051" s="159">
        <f t="shared" si="154"/>
        <v>0.89302181798627878</v>
      </c>
      <c r="X1051" s="160">
        <f t="shared" si="155"/>
        <v>5.7496566237591473E-4</v>
      </c>
      <c r="Y1051" s="160" t="str">
        <f t="shared" si="156"/>
        <v/>
      </c>
      <c r="Z1051" s="160" t="str">
        <f t="shared" si="157"/>
        <v/>
      </c>
    </row>
    <row r="1052" spans="14:26" ht="20.100000000000001" customHeight="1" x14ac:dyDescent="0.25">
      <c r="N1052" s="137">
        <v>449</v>
      </c>
      <c r="O1052" s="129">
        <f t="shared" si="159"/>
        <v>-2.2039999999999997</v>
      </c>
      <c r="P1052" s="162">
        <f t="shared" si="160"/>
        <v>3.5163504675948587E-2</v>
      </c>
      <c r="Q1052" s="162">
        <f t="shared" si="161"/>
        <v>1.3762172043440992E-2</v>
      </c>
      <c r="R1052" s="129">
        <f t="shared" si="162"/>
        <v>3.5163504675948587E-2</v>
      </c>
      <c r="S1052" s="129" t="str">
        <f t="shared" si="163"/>
        <v/>
      </c>
      <c r="T1052" s="129" t="str">
        <f t="shared" si="164"/>
        <v/>
      </c>
      <c r="V1052" s="156">
        <f t="shared" si="158"/>
        <v>2.9184000000000179</v>
      </c>
      <c r="W1052" s="159">
        <f t="shared" si="154"/>
        <v>0.89244685232390286</v>
      </c>
      <c r="X1052" s="160">
        <f t="shared" si="155"/>
        <v>5.7627949630933983E-4</v>
      </c>
      <c r="Y1052" s="160" t="str">
        <f t="shared" si="156"/>
        <v/>
      </c>
      <c r="Z1052" s="160" t="str">
        <f t="shared" si="157"/>
        <v/>
      </c>
    </row>
    <row r="1053" spans="14:26" ht="20.100000000000001" customHeight="1" x14ac:dyDescent="0.25">
      <c r="N1053" s="137">
        <v>450</v>
      </c>
      <c r="O1053" s="129">
        <f t="shared" si="159"/>
        <v>-2.2000000000000002</v>
      </c>
      <c r="P1053" s="162">
        <f t="shared" si="160"/>
        <v>3.5474592846231424E-2</v>
      </c>
      <c r="Q1053" s="162">
        <f t="shared" si="161"/>
        <v>1.3903447513498597E-2</v>
      </c>
      <c r="R1053" s="129">
        <f t="shared" si="162"/>
        <v>3.5474592846231424E-2</v>
      </c>
      <c r="S1053" s="129" t="str">
        <f t="shared" si="163"/>
        <v/>
      </c>
      <c r="T1053" s="129" t="str">
        <f t="shared" si="164"/>
        <v/>
      </c>
      <c r="V1053" s="156">
        <f t="shared" si="158"/>
        <v>2.9248000000000181</v>
      </c>
      <c r="W1053" s="159">
        <f t="shared" si="154"/>
        <v>0.89187057282759352</v>
      </c>
      <c r="X1053" s="160">
        <f t="shared" si="155"/>
        <v>5.7758940327179431E-4</v>
      </c>
      <c r="Y1053" s="160" t="str">
        <f t="shared" si="156"/>
        <v/>
      </c>
      <c r="Z1053" s="160" t="str">
        <f t="shared" si="157"/>
        <v/>
      </c>
    </row>
    <row r="1054" spans="14:26" ht="20.100000000000001" customHeight="1" x14ac:dyDescent="0.25">
      <c r="N1054" s="137">
        <v>451</v>
      </c>
      <c r="O1054" s="129">
        <f t="shared" si="159"/>
        <v>-2.1959999999999997</v>
      </c>
      <c r="P1054" s="162">
        <f t="shared" si="160"/>
        <v>3.5787860573520222E-2</v>
      </c>
      <c r="Q1054" s="162">
        <f t="shared" si="161"/>
        <v>1.4045971692287908E-2</v>
      </c>
      <c r="R1054" s="129">
        <f t="shared" si="162"/>
        <v>3.5787860573520222E-2</v>
      </c>
      <c r="S1054" s="129" t="str">
        <f t="shared" si="163"/>
        <v/>
      </c>
      <c r="T1054" s="129" t="str">
        <f t="shared" si="164"/>
        <v/>
      </c>
      <c r="V1054" s="156">
        <f t="shared" si="158"/>
        <v>2.9312000000000182</v>
      </c>
      <c r="W1054" s="159">
        <f t="shared" si="154"/>
        <v>0.89129298342432173</v>
      </c>
      <c r="X1054" s="160">
        <f t="shared" si="155"/>
        <v>5.7889537319910644E-4</v>
      </c>
      <c r="Y1054" s="160" t="str">
        <f t="shared" si="156"/>
        <v/>
      </c>
      <c r="Z1054" s="160" t="str">
        <f t="shared" si="157"/>
        <v/>
      </c>
    </row>
    <row r="1055" spans="14:26" ht="20.100000000000001" customHeight="1" x14ac:dyDescent="0.25">
      <c r="N1055" s="137">
        <v>452</v>
      </c>
      <c r="O1055" s="129">
        <f t="shared" si="159"/>
        <v>-2.1920000000000002</v>
      </c>
      <c r="P1055" s="162">
        <f t="shared" si="160"/>
        <v>3.6103317036217532E-2</v>
      </c>
      <c r="Q1055" s="162">
        <f t="shared" si="161"/>
        <v>1.4189753316401725E-2</v>
      </c>
      <c r="R1055" s="129">
        <f t="shared" si="162"/>
        <v>3.6103317036217532E-2</v>
      </c>
      <c r="S1055" s="129" t="str">
        <f t="shared" si="163"/>
        <v/>
      </c>
      <c r="T1055" s="129" t="str">
        <f t="shared" si="164"/>
        <v/>
      </c>
      <c r="V1055" s="156">
        <f t="shared" si="158"/>
        <v>2.9376000000000184</v>
      </c>
      <c r="W1055" s="159">
        <f t="shared" si="154"/>
        <v>0.89071408805112262</v>
      </c>
      <c r="X1055" s="160">
        <f t="shared" si="155"/>
        <v>5.8019739615255972E-4</v>
      </c>
      <c r="Y1055" s="160" t="str">
        <f t="shared" si="156"/>
        <v/>
      </c>
      <c r="Z1055" s="160" t="str">
        <f t="shared" si="157"/>
        <v/>
      </c>
    </row>
    <row r="1056" spans="14:26" ht="20.100000000000001" customHeight="1" x14ac:dyDescent="0.25">
      <c r="N1056" s="137">
        <v>453</v>
      </c>
      <c r="O1056" s="129">
        <f t="shared" si="159"/>
        <v>-2.1879999999999997</v>
      </c>
      <c r="P1056" s="162">
        <f t="shared" si="160"/>
        <v>3.6420971388182989E-2</v>
      </c>
      <c r="Q1056" s="162">
        <f t="shared" si="161"/>
        <v>1.4334801159097797E-2</v>
      </c>
      <c r="R1056" s="129">
        <f t="shared" si="162"/>
        <v>3.6420971388182989E-2</v>
      </c>
      <c r="S1056" s="129" t="str">
        <f t="shared" si="163"/>
        <v/>
      </c>
      <c r="T1056" s="129" t="str">
        <f t="shared" si="164"/>
        <v/>
      </c>
      <c r="V1056" s="156">
        <f t="shared" si="158"/>
        <v>2.9440000000000186</v>
      </c>
      <c r="W1056" s="159">
        <f t="shared" si="154"/>
        <v>0.89013389065497006</v>
      </c>
      <c r="X1056" s="160">
        <f t="shared" si="155"/>
        <v>5.8149546231922589E-4</v>
      </c>
      <c r="Y1056" s="160" t="str">
        <f t="shared" si="156"/>
        <v/>
      </c>
      <c r="Z1056" s="160" t="str">
        <f t="shared" si="157"/>
        <v/>
      </c>
    </row>
    <row r="1057" spans="14:26" ht="20.100000000000001" customHeight="1" x14ac:dyDescent="0.25">
      <c r="N1057" s="137">
        <v>454</v>
      </c>
      <c r="O1057" s="129">
        <f t="shared" si="159"/>
        <v>-2.1840000000000002</v>
      </c>
      <c r="P1057" s="162">
        <f t="shared" si="160"/>
        <v>3.6740832757928006E-2</v>
      </c>
      <c r="Q1057" s="162">
        <f t="shared" si="161"/>
        <v>1.4481124030198722E-2</v>
      </c>
      <c r="R1057" s="129">
        <f t="shared" si="162"/>
        <v>3.6740832757928006E-2</v>
      </c>
      <c r="S1057" s="129" t="str">
        <f t="shared" si="163"/>
        <v/>
      </c>
      <c r="T1057" s="129" t="str">
        <f t="shared" si="164"/>
        <v/>
      </c>
      <c r="V1057" s="156">
        <f t="shared" si="158"/>
        <v>2.9504000000000188</v>
      </c>
      <c r="W1057" s="159">
        <f t="shared" si="154"/>
        <v>0.88955239519265084</v>
      </c>
      <c r="X1057" s="160">
        <f t="shared" si="155"/>
        <v>5.8278956200974452E-4</v>
      </c>
      <c r="Y1057" s="160" t="str">
        <f t="shared" si="156"/>
        <v/>
      </c>
      <c r="Z1057" s="160" t="str">
        <f t="shared" si="157"/>
        <v/>
      </c>
    </row>
    <row r="1058" spans="14:26" ht="20.100000000000001" customHeight="1" x14ac:dyDescent="0.25">
      <c r="N1058" s="137">
        <v>455</v>
      </c>
      <c r="O1058" s="129">
        <f t="shared" si="159"/>
        <v>-2.1799999999999997</v>
      </c>
      <c r="P1058" s="162">
        <f t="shared" si="160"/>
        <v>3.7062910247806502E-2</v>
      </c>
      <c r="Q1058" s="162">
        <f t="shared" si="161"/>
        <v>1.4628730775989264E-2</v>
      </c>
      <c r="R1058" s="129">
        <f t="shared" si="162"/>
        <v>3.7062910247806502E-2</v>
      </c>
      <c r="S1058" s="129" t="str">
        <f t="shared" si="163"/>
        <v/>
      </c>
      <c r="T1058" s="129" t="str">
        <f t="shared" si="164"/>
        <v/>
      </c>
      <c r="V1058" s="156">
        <f t="shared" si="158"/>
        <v>2.956800000000019</v>
      </c>
      <c r="W1058" s="159">
        <f t="shared" si="154"/>
        <v>0.88896960563064109</v>
      </c>
      <c r="X1058" s="160">
        <f t="shared" si="155"/>
        <v>5.8407968565910018E-4</v>
      </c>
      <c r="Y1058" s="160" t="str">
        <f t="shared" si="156"/>
        <v/>
      </c>
      <c r="Z1058" s="160" t="str">
        <f t="shared" si="157"/>
        <v/>
      </c>
    </row>
    <row r="1059" spans="14:26" ht="20.100000000000001" customHeight="1" x14ac:dyDescent="0.25">
      <c r="N1059" s="137">
        <v>456</v>
      </c>
      <c r="O1059" s="129">
        <f t="shared" si="159"/>
        <v>-2.1760000000000002</v>
      </c>
      <c r="P1059" s="162">
        <f t="shared" si="160"/>
        <v>3.7387212933199583E-2</v>
      </c>
      <c r="Q1059" s="162">
        <f t="shared" si="161"/>
        <v>1.477763027910976E-2</v>
      </c>
      <c r="R1059" s="129">
        <f t="shared" si="162"/>
        <v>3.7387212933199583E-2</v>
      </c>
      <c r="S1059" s="129" t="str">
        <f t="shared" si="163"/>
        <v/>
      </c>
      <c r="T1059" s="129" t="str">
        <f t="shared" si="164"/>
        <v/>
      </c>
      <c r="V1059" s="156">
        <f t="shared" si="158"/>
        <v>2.9632000000000192</v>
      </c>
      <c r="W1059" s="159">
        <f t="shared" si="154"/>
        <v>0.88838552594498199</v>
      </c>
      <c r="X1059" s="160">
        <f t="shared" si="155"/>
        <v>5.8536582382540114E-4</v>
      </c>
      <c r="Y1059" s="160" t="str">
        <f t="shared" si="156"/>
        <v/>
      </c>
      <c r="Z1059" s="160" t="str">
        <f t="shared" si="157"/>
        <v/>
      </c>
    </row>
    <row r="1060" spans="14:26" ht="20.100000000000001" customHeight="1" x14ac:dyDescent="0.25">
      <c r="N1060" s="137">
        <v>457</v>
      </c>
      <c r="O1060" s="129">
        <f t="shared" si="159"/>
        <v>-2.1719999999999997</v>
      </c>
      <c r="P1060" s="162">
        <f t="shared" si="160"/>
        <v>3.7713749861696219E-2</v>
      </c>
      <c r="Q1060" s="162">
        <f t="shared" si="161"/>
        <v>1.4927831458446936E-2</v>
      </c>
      <c r="R1060" s="129">
        <f t="shared" si="162"/>
        <v>3.7713749861696219E-2</v>
      </c>
      <c r="S1060" s="129" t="str">
        <f t="shared" si="163"/>
        <v/>
      </c>
      <c r="T1060" s="129" t="str">
        <f t="shared" si="164"/>
        <v/>
      </c>
      <c r="V1060" s="156">
        <f t="shared" si="158"/>
        <v>2.9696000000000193</v>
      </c>
      <c r="W1060" s="159">
        <f t="shared" si="154"/>
        <v>0.88780016012115659</v>
      </c>
      <c r="X1060" s="160">
        <f t="shared" si="155"/>
        <v>5.8664796719098966E-4</v>
      </c>
      <c r="Y1060" s="160" t="str">
        <f t="shared" si="156"/>
        <v/>
      </c>
      <c r="Z1060" s="160" t="str">
        <f t="shared" si="157"/>
        <v/>
      </c>
    </row>
    <row r="1061" spans="14:26" ht="20.100000000000001" customHeight="1" x14ac:dyDescent="0.25">
      <c r="N1061" s="137">
        <v>458</v>
      </c>
      <c r="O1061" s="129">
        <f t="shared" si="159"/>
        <v>-2.1680000000000001</v>
      </c>
      <c r="P1061" s="162">
        <f t="shared" si="160"/>
        <v>3.8042530052267994E-2</v>
      </c>
      <c r="Q1061" s="162">
        <f t="shared" si="161"/>
        <v>1.5079343269020756E-2</v>
      </c>
      <c r="R1061" s="129">
        <f t="shared" si="162"/>
        <v>3.8042530052267994E-2</v>
      </c>
      <c r="S1061" s="129" t="str">
        <f t="shared" si="163"/>
        <v/>
      </c>
      <c r="T1061" s="129" t="str">
        <f t="shared" si="164"/>
        <v/>
      </c>
      <c r="V1061" s="156">
        <f t="shared" si="158"/>
        <v>2.9760000000000195</v>
      </c>
      <c r="W1061" s="159">
        <f t="shared" si="154"/>
        <v>0.8872135121539656</v>
      </c>
      <c r="X1061" s="160">
        <f t="shared" si="155"/>
        <v>5.8792610655800104E-4</v>
      </c>
      <c r="Y1061" s="160" t="str">
        <f t="shared" si="156"/>
        <v/>
      </c>
      <c r="Z1061" s="160" t="str">
        <f t="shared" si="157"/>
        <v/>
      </c>
    </row>
    <row r="1062" spans="14:26" ht="20.100000000000001" customHeight="1" x14ac:dyDescent="0.25">
      <c r="N1062" s="137">
        <v>459</v>
      </c>
      <c r="O1062" s="129">
        <f t="shared" si="159"/>
        <v>-2.1639999999999997</v>
      </c>
      <c r="P1062" s="162">
        <f t="shared" si="160"/>
        <v>3.8373562494439975E-2</v>
      </c>
      <c r="Q1062" s="162">
        <f t="shared" si="161"/>
        <v>1.5232174701868571E-2</v>
      </c>
      <c r="R1062" s="129">
        <f t="shared" si="162"/>
        <v>3.8373562494439975E-2</v>
      </c>
      <c r="S1062" s="129" t="str">
        <f t="shared" si="163"/>
        <v/>
      </c>
      <c r="T1062" s="129" t="str">
        <f t="shared" si="164"/>
        <v/>
      </c>
      <c r="V1062" s="156">
        <f t="shared" si="158"/>
        <v>2.9824000000000197</v>
      </c>
      <c r="W1062" s="159">
        <f t="shared" si="154"/>
        <v>0.8866255860474076</v>
      </c>
      <c r="X1062" s="160">
        <f t="shared" si="155"/>
        <v>5.8920023285302658E-4</v>
      </c>
      <c r="Y1062" s="160" t="str">
        <f t="shared" si="156"/>
        <v/>
      </c>
      <c r="Z1062" s="160" t="str">
        <f t="shared" si="157"/>
        <v/>
      </c>
    </row>
    <row r="1063" spans="14:26" ht="20.100000000000001" customHeight="1" x14ac:dyDescent="0.25">
      <c r="N1063" s="137">
        <v>460</v>
      </c>
      <c r="O1063" s="129">
        <f t="shared" si="159"/>
        <v>-2.16</v>
      </c>
      <c r="P1063" s="162">
        <f t="shared" si="160"/>
        <v>3.8706856147455608E-2</v>
      </c>
      <c r="Q1063" s="162">
        <f t="shared" si="161"/>
        <v>1.538633478392545E-2</v>
      </c>
      <c r="R1063" s="129">
        <f t="shared" si="162"/>
        <v>3.8706856147455608E-2</v>
      </c>
      <c r="S1063" s="129" t="str">
        <f t="shared" si="163"/>
        <v/>
      </c>
      <c r="T1063" s="129" t="str">
        <f t="shared" si="164"/>
        <v/>
      </c>
      <c r="V1063" s="156">
        <f t="shared" si="158"/>
        <v>2.9888000000000199</v>
      </c>
      <c r="W1063" s="159">
        <f t="shared" si="154"/>
        <v>0.88603638581455457</v>
      </c>
      <c r="X1063" s="160">
        <f t="shared" si="155"/>
        <v>5.9047033712200658E-4</v>
      </c>
      <c r="Y1063" s="160" t="str">
        <f t="shared" si="156"/>
        <v/>
      </c>
      <c r="Z1063" s="160" t="str">
        <f t="shared" si="157"/>
        <v/>
      </c>
    </row>
    <row r="1064" spans="14:26" ht="20.100000000000001" customHeight="1" x14ac:dyDescent="0.25">
      <c r="N1064" s="137">
        <v>461</v>
      </c>
      <c r="O1064" s="129">
        <f t="shared" si="159"/>
        <v>-2.1559999999999997</v>
      </c>
      <c r="P1064" s="162">
        <f t="shared" si="160"/>
        <v>3.9042419939437932E-2</v>
      </c>
      <c r="Q1064" s="162">
        <f t="shared" si="161"/>
        <v>1.5541832577901588E-2</v>
      </c>
      <c r="R1064" s="129">
        <f t="shared" si="162"/>
        <v>3.9042419939437932E-2</v>
      </c>
      <c r="S1064" s="129" t="str">
        <f t="shared" si="163"/>
        <v/>
      </c>
      <c r="T1064" s="129" t="str">
        <f t="shared" si="164"/>
        <v/>
      </c>
      <c r="V1064" s="156">
        <f t="shared" si="158"/>
        <v>2.9952000000000201</v>
      </c>
      <c r="W1064" s="159">
        <f t="shared" si="154"/>
        <v>0.88544591547743257</v>
      </c>
      <c r="X1064" s="160">
        <f t="shared" si="155"/>
        <v>5.9173641053300585E-4</v>
      </c>
      <c r="Y1064" s="160" t="str">
        <f t="shared" si="156"/>
        <v/>
      </c>
      <c r="Z1064" s="160" t="str">
        <f t="shared" si="157"/>
        <v/>
      </c>
    </row>
    <row r="1065" spans="14:26" ht="20.100000000000001" customHeight="1" x14ac:dyDescent="0.25">
      <c r="N1065" s="137">
        <v>462</v>
      </c>
      <c r="O1065" s="129">
        <f t="shared" si="159"/>
        <v>-2.1520000000000001</v>
      </c>
      <c r="P1065" s="162">
        <f t="shared" si="160"/>
        <v>3.9380262766544827E-2</v>
      </c>
      <c r="Q1065" s="162">
        <f t="shared" si="161"/>
        <v>1.5698677182155906E-2</v>
      </c>
      <c r="R1065" s="129">
        <f t="shared" si="162"/>
        <v>3.9380262766544827E-2</v>
      </c>
      <c r="S1065" s="129" t="str">
        <f t="shared" si="163"/>
        <v/>
      </c>
      <c r="T1065" s="129" t="str">
        <f t="shared" si="164"/>
        <v/>
      </c>
      <c r="V1065" s="156">
        <f t="shared" si="158"/>
        <v>3.0016000000000203</v>
      </c>
      <c r="W1065" s="159">
        <f t="shared" si="154"/>
        <v>0.88485417906689956</v>
      </c>
      <c r="X1065" s="160">
        <f t="shared" si="155"/>
        <v>5.9299844437343818E-4</v>
      </c>
      <c r="Y1065" s="160" t="str">
        <f t="shared" si="156"/>
        <v/>
      </c>
      <c r="Z1065" s="160" t="str">
        <f t="shared" si="157"/>
        <v/>
      </c>
    </row>
    <row r="1066" spans="14:26" ht="20.100000000000001" customHeight="1" x14ac:dyDescent="0.25">
      <c r="N1066" s="137">
        <v>463</v>
      </c>
      <c r="O1066" s="129">
        <f t="shared" si="159"/>
        <v>-2.1479999999999997</v>
      </c>
      <c r="P1066" s="162">
        <f t="shared" si="160"/>
        <v>3.972039349212067E-2</v>
      </c>
      <c r="Q1066" s="162">
        <f t="shared" si="161"/>
        <v>1.5856877730566737E-2</v>
      </c>
      <c r="R1066" s="129">
        <f t="shared" si="162"/>
        <v>3.972039349212067E-2</v>
      </c>
      <c r="S1066" s="129" t="str">
        <f t="shared" si="163"/>
        <v/>
      </c>
      <c r="T1066" s="129" t="str">
        <f t="shared" si="164"/>
        <v/>
      </c>
      <c r="V1066" s="156">
        <f t="shared" si="158"/>
        <v>3.0080000000000204</v>
      </c>
      <c r="W1066" s="159">
        <f t="shared" si="154"/>
        <v>0.88426118062252612</v>
      </c>
      <c r="X1066" s="160">
        <f t="shared" si="155"/>
        <v>5.9425643005062145E-4</v>
      </c>
      <c r="Y1066" s="160" t="str">
        <f t="shared" si="156"/>
        <v/>
      </c>
      <c r="Z1066" s="160" t="str">
        <f t="shared" si="157"/>
        <v/>
      </c>
    </row>
    <row r="1067" spans="14:26" ht="20.100000000000001" customHeight="1" x14ac:dyDescent="0.25">
      <c r="N1067" s="137">
        <v>464</v>
      </c>
      <c r="O1067" s="129">
        <f t="shared" si="159"/>
        <v>-2.1440000000000001</v>
      </c>
      <c r="P1067" s="162">
        <f t="shared" si="160"/>
        <v>4.0062820945842105E-2</v>
      </c>
      <c r="Q1067" s="162">
        <f t="shared" si="161"/>
        <v>1.6016443392398598E-2</v>
      </c>
      <c r="R1067" s="129">
        <f t="shared" si="162"/>
        <v>4.0062820945842105E-2</v>
      </c>
      <c r="S1067" s="129" t="str">
        <f t="shared" si="163"/>
        <v/>
      </c>
      <c r="T1067" s="129" t="str">
        <f t="shared" si="164"/>
        <v/>
      </c>
      <c r="V1067" s="156">
        <f t="shared" si="158"/>
        <v>3.0144000000000206</v>
      </c>
      <c r="W1067" s="159">
        <f t="shared" si="154"/>
        <v>0.8836669241924755</v>
      </c>
      <c r="X1067" s="160">
        <f t="shared" si="155"/>
        <v>5.955103590911115E-4</v>
      </c>
      <c r="Y1067" s="160" t="str">
        <f t="shared" si="156"/>
        <v/>
      </c>
      <c r="Z1067" s="160" t="str">
        <f t="shared" si="157"/>
        <v/>
      </c>
    </row>
    <row r="1068" spans="14:26" ht="20.100000000000001" customHeight="1" x14ac:dyDescent="0.25">
      <c r="N1068" s="137">
        <v>465</v>
      </c>
      <c r="O1068" s="129">
        <f t="shared" si="159"/>
        <v>-2.1399999999999997</v>
      </c>
      <c r="P1068" s="162">
        <f t="shared" si="160"/>
        <v>4.0407553922860343E-2</v>
      </c>
      <c r="Q1068" s="162">
        <f t="shared" si="161"/>
        <v>1.6177383372166104E-2</v>
      </c>
      <c r="R1068" s="129">
        <f t="shared" si="162"/>
        <v>4.0407553922860343E-2</v>
      </c>
      <c r="S1068" s="129" t="str">
        <f t="shared" si="163"/>
        <v/>
      </c>
      <c r="T1068" s="129" t="str">
        <f t="shared" si="164"/>
        <v/>
      </c>
      <c r="V1068" s="156">
        <f t="shared" si="158"/>
        <v>3.0208000000000208</v>
      </c>
      <c r="W1068" s="159">
        <f t="shared" si="154"/>
        <v>0.88307141383338439</v>
      </c>
      <c r="X1068" s="160">
        <f t="shared" si="155"/>
        <v>5.9676022314048005E-4</v>
      </c>
      <c r="Y1068" s="160" t="str">
        <f t="shared" si="156"/>
        <v/>
      </c>
      <c r="Z1068" s="160" t="str">
        <f t="shared" si="157"/>
        <v/>
      </c>
    </row>
    <row r="1069" spans="14:26" ht="20.100000000000001" customHeight="1" x14ac:dyDescent="0.25">
      <c r="N1069" s="137">
        <v>466</v>
      </c>
      <c r="O1069" s="129">
        <f t="shared" si="159"/>
        <v>-2.1360000000000001</v>
      </c>
      <c r="P1069" s="162">
        <f t="shared" si="160"/>
        <v>4.0754601182937548E-2</v>
      </c>
      <c r="Q1069" s="162">
        <f t="shared" si="161"/>
        <v>1.6339706909493833E-2</v>
      </c>
      <c r="R1069" s="129">
        <f t="shared" si="162"/>
        <v>4.0754601182937548E-2</v>
      </c>
      <c r="S1069" s="129" t="str">
        <f t="shared" si="163"/>
        <v/>
      </c>
      <c r="T1069" s="129" t="str">
        <f t="shared" si="164"/>
        <v/>
      </c>
      <c r="V1069" s="156">
        <f t="shared" si="158"/>
        <v>3.027200000000021</v>
      </c>
      <c r="W1069" s="159">
        <f t="shared" si="154"/>
        <v>0.88247465361024391</v>
      </c>
      <c r="X1069" s="160">
        <f t="shared" si="155"/>
        <v>5.9800601396164943E-4</v>
      </c>
      <c r="Y1069" s="160" t="str">
        <f t="shared" si="156"/>
        <v/>
      </c>
      <c r="Z1069" s="160" t="str">
        <f t="shared" si="157"/>
        <v/>
      </c>
    </row>
    <row r="1070" spans="14:26" ht="20.100000000000001" customHeight="1" x14ac:dyDescent="0.25">
      <c r="N1070" s="137">
        <v>467</v>
      </c>
      <c r="O1070" s="129">
        <f t="shared" si="159"/>
        <v>-2.1319999999999997</v>
      </c>
      <c r="P1070" s="162">
        <f t="shared" si="160"/>
        <v>4.1103971449579974E-2</v>
      </c>
      <c r="Q1070" s="162">
        <f t="shared" si="161"/>
        <v>1.6503423278973341E-2</v>
      </c>
      <c r="R1070" s="129">
        <f t="shared" si="162"/>
        <v>4.1103971449579974E-2</v>
      </c>
      <c r="S1070" s="129" t="str">
        <f t="shared" si="163"/>
        <v/>
      </c>
      <c r="T1070" s="129" t="str">
        <f t="shared" si="164"/>
        <v/>
      </c>
      <c r="V1070" s="156">
        <f t="shared" si="158"/>
        <v>3.0336000000000212</v>
      </c>
      <c r="W1070" s="159">
        <f t="shared" si="154"/>
        <v>0.88187664759628226</v>
      </c>
      <c r="X1070" s="160">
        <f t="shared" si="155"/>
        <v>5.992477234357807E-4</v>
      </c>
      <c r="Y1070" s="160" t="str">
        <f t="shared" si="156"/>
        <v/>
      </c>
      <c r="Z1070" s="160" t="str">
        <f t="shared" si="157"/>
        <v/>
      </c>
    </row>
    <row r="1071" spans="14:26" ht="20.100000000000001" customHeight="1" x14ac:dyDescent="0.25">
      <c r="N1071" s="137">
        <v>468</v>
      </c>
      <c r="O1071" s="129">
        <f t="shared" si="159"/>
        <v>-2.1280000000000001</v>
      </c>
      <c r="P1071" s="162">
        <f t="shared" si="160"/>
        <v>4.145567340916527E-2</v>
      </c>
      <c r="Q1071" s="162">
        <f t="shared" si="161"/>
        <v>1.6668541790016082E-2</v>
      </c>
      <c r="R1071" s="129">
        <f t="shared" si="162"/>
        <v>4.145567340916527E-2</v>
      </c>
      <c r="S1071" s="129" t="str">
        <f t="shared" si="163"/>
        <v/>
      </c>
      <c r="T1071" s="129" t="str">
        <f t="shared" si="164"/>
        <v/>
      </c>
      <c r="V1071" s="156">
        <f t="shared" si="158"/>
        <v>3.0400000000000214</v>
      </c>
      <c r="W1071" s="159">
        <f t="shared" si="154"/>
        <v>0.88127739987284648</v>
      </c>
      <c r="X1071" s="160">
        <f t="shared" si="155"/>
        <v>6.0048534356049732E-4</v>
      </c>
      <c r="Y1071" s="160" t="str">
        <f t="shared" si="156"/>
        <v/>
      </c>
      <c r="Z1071" s="160" t="str">
        <f t="shared" si="157"/>
        <v/>
      </c>
    </row>
    <row r="1072" spans="14:26" ht="20.100000000000001" customHeight="1" x14ac:dyDescent="0.25">
      <c r="N1072" s="137">
        <v>469</v>
      </c>
      <c r="O1072" s="129">
        <f t="shared" si="159"/>
        <v>-2.1239999999999997</v>
      </c>
      <c r="P1072" s="162">
        <f t="shared" si="160"/>
        <v>4.1809715710066461E-2</v>
      </c>
      <c r="Q1072" s="162">
        <f t="shared" si="161"/>
        <v>1.6835071786703477E-2</v>
      </c>
      <c r="R1072" s="129">
        <f t="shared" si="162"/>
        <v>4.1809715710066461E-2</v>
      </c>
      <c r="S1072" s="129" t="str">
        <f t="shared" si="163"/>
        <v/>
      </c>
      <c r="T1072" s="129" t="str">
        <f t="shared" si="164"/>
        <v/>
      </c>
      <c r="V1072" s="156">
        <f t="shared" si="158"/>
        <v>3.0464000000000215</v>
      </c>
      <c r="W1072" s="159">
        <f t="shared" si="154"/>
        <v>0.88067691452928598</v>
      </c>
      <c r="X1072" s="160">
        <f t="shared" si="155"/>
        <v>6.0171886645032924E-4</v>
      </c>
      <c r="Y1072" s="160" t="str">
        <f t="shared" si="156"/>
        <v/>
      </c>
      <c r="Z1072" s="160" t="str">
        <f t="shared" si="157"/>
        <v/>
      </c>
    </row>
    <row r="1073" spans="14:26" ht="20.100000000000001" customHeight="1" x14ac:dyDescent="0.25">
      <c r="N1073" s="137">
        <v>470</v>
      </c>
      <c r="O1073" s="129">
        <f t="shared" si="159"/>
        <v>-2.12</v>
      </c>
      <c r="P1073" s="162">
        <f t="shared" si="160"/>
        <v>4.2166106961770311E-2</v>
      </c>
      <c r="Q1073" s="162">
        <f t="shared" si="161"/>
        <v>1.7003022647632787E-2</v>
      </c>
      <c r="R1073" s="129">
        <f t="shared" si="162"/>
        <v>4.2166106961770311E-2</v>
      </c>
      <c r="S1073" s="129" t="str">
        <f t="shared" si="163"/>
        <v/>
      </c>
      <c r="T1073" s="129" t="str">
        <f t="shared" si="164"/>
        <v/>
      </c>
      <c r="V1073" s="156">
        <f t="shared" si="158"/>
        <v>3.0528000000000217</v>
      </c>
      <c r="W1073" s="159">
        <f t="shared" si="154"/>
        <v>0.88007519566283565</v>
      </c>
      <c r="X1073" s="160">
        <f t="shared" si="155"/>
        <v>6.0294828433626879E-4</v>
      </c>
      <c r="Y1073" s="160" t="str">
        <f t="shared" si="156"/>
        <v/>
      </c>
      <c r="Z1073" s="160" t="str">
        <f t="shared" si="157"/>
        <v/>
      </c>
    </row>
    <row r="1074" spans="14:26" ht="20.100000000000001" customHeight="1" x14ac:dyDescent="0.25">
      <c r="N1074" s="137">
        <v>471</v>
      </c>
      <c r="O1074" s="129">
        <f t="shared" si="159"/>
        <v>-2.1159999999999997</v>
      </c>
      <c r="P1074" s="162">
        <f t="shared" si="160"/>
        <v>4.2524855733992541E-2</v>
      </c>
      <c r="Q1074" s="162">
        <f t="shared" si="161"/>
        <v>1.717240378576014E-2</v>
      </c>
      <c r="R1074" s="129">
        <f t="shared" si="162"/>
        <v>4.2524855733992541E-2</v>
      </c>
      <c r="S1074" s="129" t="str">
        <f t="shared" si="163"/>
        <v/>
      </c>
      <c r="T1074" s="129" t="str">
        <f t="shared" si="164"/>
        <v/>
      </c>
      <c r="V1074" s="156">
        <f t="shared" si="158"/>
        <v>3.0592000000000219</v>
      </c>
      <c r="W1074" s="159">
        <f t="shared" si="154"/>
        <v>0.87947224737849938</v>
      </c>
      <c r="X1074" s="160">
        <f t="shared" si="155"/>
        <v>6.0417358956355027E-4</v>
      </c>
      <c r="Y1074" s="160" t="str">
        <f t="shared" si="156"/>
        <v/>
      </c>
      <c r="Z1074" s="160" t="str">
        <f t="shared" si="157"/>
        <v/>
      </c>
    </row>
    <row r="1075" spans="14:26" ht="20.100000000000001" customHeight="1" x14ac:dyDescent="0.25">
      <c r="N1075" s="137">
        <v>472</v>
      </c>
      <c r="O1075" s="129">
        <f t="shared" si="159"/>
        <v>-2.1120000000000001</v>
      </c>
      <c r="P1075" s="162">
        <f t="shared" si="160"/>
        <v>4.2885970555787321E-2</v>
      </c>
      <c r="Q1075" s="162">
        <f t="shared" si="161"/>
        <v>1.7343224648239338E-2</v>
      </c>
      <c r="R1075" s="129">
        <f t="shared" si="162"/>
        <v>4.2885970555787321E-2</v>
      </c>
      <c r="S1075" s="129" t="str">
        <f t="shared" si="163"/>
        <v/>
      </c>
      <c r="T1075" s="129" t="str">
        <f t="shared" si="164"/>
        <v/>
      </c>
      <c r="V1075" s="156">
        <f t="shared" si="158"/>
        <v>3.0656000000000221</v>
      </c>
      <c r="W1075" s="159">
        <f t="shared" si="154"/>
        <v>0.87886807378893583</v>
      </c>
      <c r="X1075" s="160">
        <f t="shared" si="155"/>
        <v>6.0539477459342628E-4</v>
      </c>
      <c r="Y1075" s="160" t="str">
        <f t="shared" si="156"/>
        <v/>
      </c>
      <c r="Z1075" s="160" t="str">
        <f t="shared" si="157"/>
        <v/>
      </c>
    </row>
    <row r="1076" spans="14:26" ht="20.100000000000001" customHeight="1" x14ac:dyDescent="0.25">
      <c r="N1076" s="137">
        <v>473</v>
      </c>
      <c r="O1076" s="129">
        <f t="shared" si="159"/>
        <v>-2.1079999999999997</v>
      </c>
      <c r="P1076" s="162">
        <f t="shared" si="160"/>
        <v>4.3249459914653898E-2</v>
      </c>
      <c r="Q1076" s="162">
        <f t="shared" si="161"/>
        <v>1.7515494716257754E-2</v>
      </c>
      <c r="R1076" s="129">
        <f t="shared" si="162"/>
        <v>4.3249459914653898E-2</v>
      </c>
      <c r="S1076" s="129" t="str">
        <f t="shared" si="163"/>
        <v/>
      </c>
      <c r="T1076" s="129" t="str">
        <f t="shared" si="164"/>
        <v/>
      </c>
      <c r="V1076" s="156">
        <f t="shared" si="158"/>
        <v>3.0720000000000223</v>
      </c>
      <c r="W1076" s="159">
        <f t="shared" si="154"/>
        <v>0.87826267901434241</v>
      </c>
      <c r="X1076" s="160">
        <f t="shared" si="155"/>
        <v>6.066118320011693E-4</v>
      </c>
      <c r="Y1076" s="160" t="str">
        <f t="shared" si="156"/>
        <v/>
      </c>
      <c r="Z1076" s="160" t="str">
        <f t="shared" si="157"/>
        <v/>
      </c>
    </row>
    <row r="1077" spans="14:26" ht="20.100000000000001" customHeight="1" x14ac:dyDescent="0.25">
      <c r="N1077" s="137">
        <v>474</v>
      </c>
      <c r="O1077" s="129">
        <f t="shared" si="159"/>
        <v>-2.1040000000000001</v>
      </c>
      <c r="P1077" s="162">
        <f t="shared" si="160"/>
        <v>4.3615332255637435E-2</v>
      </c>
      <c r="Q1077" s="162">
        <f t="shared" si="161"/>
        <v>1.7689223504867995E-2</v>
      </c>
      <c r="R1077" s="129">
        <f t="shared" si="162"/>
        <v>4.3615332255637435E-2</v>
      </c>
      <c r="S1077" s="129" t="str">
        <f t="shared" si="163"/>
        <v/>
      </c>
      <c r="T1077" s="129" t="str">
        <f t="shared" si="164"/>
        <v/>
      </c>
      <c r="V1077" s="156">
        <f t="shared" si="158"/>
        <v>3.0784000000000225</v>
      </c>
      <c r="W1077" s="159">
        <f t="shared" si="154"/>
        <v>0.87765606718234124</v>
      </c>
      <c r="X1077" s="160">
        <f t="shared" si="155"/>
        <v>6.0782475447596074E-4</v>
      </c>
      <c r="Y1077" s="160" t="str">
        <f t="shared" si="156"/>
        <v/>
      </c>
      <c r="Z1077" s="160" t="str">
        <f t="shared" si="157"/>
        <v/>
      </c>
    </row>
    <row r="1078" spans="14:26" ht="20.100000000000001" customHeight="1" x14ac:dyDescent="0.25">
      <c r="N1078" s="137">
        <v>475</v>
      </c>
      <c r="O1078" s="129">
        <f t="shared" si="159"/>
        <v>-2.0999999999999996</v>
      </c>
      <c r="P1078" s="162">
        <f t="shared" si="160"/>
        <v>4.3983595980427233E-2</v>
      </c>
      <c r="Q1078" s="162">
        <f t="shared" si="161"/>
        <v>1.7864420562816553E-2</v>
      </c>
      <c r="R1078" s="129">
        <f t="shared" si="162"/>
        <v>4.3983595980427233E-2</v>
      </c>
      <c r="S1078" s="129" t="str">
        <f t="shared" si="163"/>
        <v/>
      </c>
      <c r="T1078" s="129" t="str">
        <f t="shared" si="164"/>
        <v/>
      </c>
      <c r="V1078" s="156">
        <f t="shared" si="158"/>
        <v>3.0848000000000226</v>
      </c>
      <c r="W1078" s="159">
        <f t="shared" si="154"/>
        <v>0.87704824242786528</v>
      </c>
      <c r="X1078" s="160">
        <f t="shared" si="155"/>
        <v>6.0903353482044675E-4</v>
      </c>
      <c r="Y1078" s="160" t="str">
        <f t="shared" si="156"/>
        <v/>
      </c>
      <c r="Z1078" s="160" t="str">
        <f t="shared" si="157"/>
        <v/>
      </c>
    </row>
    <row r="1079" spans="14:26" ht="20.100000000000001" customHeight="1" x14ac:dyDescent="0.25">
      <c r="N1079" s="137">
        <v>476</v>
      </c>
      <c r="O1079" s="129">
        <f t="shared" si="159"/>
        <v>-2.0960000000000001</v>
      </c>
      <c r="P1079" s="162">
        <f t="shared" si="160"/>
        <v>4.4354259446449183E-2</v>
      </c>
      <c r="Q1079" s="162">
        <f t="shared" si="161"/>
        <v>1.8041095472368394E-2</v>
      </c>
      <c r="R1079" s="129">
        <f t="shared" si="162"/>
        <v>4.4354259446449183E-2</v>
      </c>
      <c r="S1079" s="129" t="str">
        <f t="shared" si="163"/>
        <v/>
      </c>
      <c r="T1079" s="129" t="str">
        <f t="shared" si="164"/>
        <v/>
      </c>
      <c r="V1079" s="156">
        <f t="shared" si="158"/>
        <v>3.0912000000000228</v>
      </c>
      <c r="W1079" s="159">
        <f t="shared" si="154"/>
        <v>0.87643920889304483</v>
      </c>
      <c r="X1079" s="160">
        <f t="shared" si="155"/>
        <v>6.1023816594985014E-4</v>
      </c>
      <c r="Y1079" s="160" t="str">
        <f t="shared" si="156"/>
        <v/>
      </c>
      <c r="Z1079" s="160" t="str">
        <f t="shared" si="157"/>
        <v/>
      </c>
    </row>
    <row r="1080" spans="14:26" ht="20.100000000000001" customHeight="1" x14ac:dyDescent="0.25">
      <c r="N1080" s="137">
        <v>477</v>
      </c>
      <c r="O1080" s="129">
        <f t="shared" si="159"/>
        <v>-2.0919999999999996</v>
      </c>
      <c r="P1080" s="162">
        <f t="shared" si="160"/>
        <v>4.4727330965955693E-2</v>
      </c>
      <c r="Q1080" s="162">
        <f t="shared" si="161"/>
        <v>1.8219257849128194E-2</v>
      </c>
      <c r="R1080" s="129">
        <f t="shared" si="162"/>
        <v>4.4727330965955693E-2</v>
      </c>
      <c r="S1080" s="129" t="str">
        <f t="shared" si="163"/>
        <v/>
      </c>
      <c r="T1080" s="129" t="str">
        <f t="shared" si="164"/>
        <v/>
      </c>
      <c r="V1080" s="156">
        <f t="shared" si="158"/>
        <v>3.097600000000023</v>
      </c>
      <c r="W1080" s="159">
        <f t="shared" si="154"/>
        <v>0.87582897072709498</v>
      </c>
      <c r="X1080" s="160">
        <f t="shared" si="155"/>
        <v>6.1143864089219235E-4</v>
      </c>
      <c r="Y1080" s="160" t="str">
        <f t="shared" si="156"/>
        <v/>
      </c>
      <c r="Z1080" s="160" t="str">
        <f t="shared" si="157"/>
        <v/>
      </c>
    </row>
    <row r="1081" spans="14:26" ht="20.100000000000001" customHeight="1" x14ac:dyDescent="0.25">
      <c r="N1081" s="137">
        <v>478</v>
      </c>
      <c r="O1081" s="129">
        <f t="shared" si="159"/>
        <v>-2.0880000000000001</v>
      </c>
      <c r="P1081" s="162">
        <f t="shared" si="160"/>
        <v>4.5102818805110016E-2</v>
      </c>
      <c r="Q1081" s="162">
        <f t="shared" si="161"/>
        <v>1.8398917341857654E-2</v>
      </c>
      <c r="R1081" s="129">
        <f t="shared" si="162"/>
        <v>4.5102818805110016E-2</v>
      </c>
      <c r="S1081" s="129" t="str">
        <f t="shared" si="163"/>
        <v/>
      </c>
      <c r="T1081" s="129" t="str">
        <f t="shared" si="164"/>
        <v/>
      </c>
      <c r="V1081" s="156">
        <f t="shared" si="158"/>
        <v>3.1040000000000232</v>
      </c>
      <c r="W1081" s="159">
        <f t="shared" si="154"/>
        <v>0.87521753208620279</v>
      </c>
      <c r="X1081" s="160">
        <f t="shared" si="155"/>
        <v>6.1263495278685021E-4</v>
      </c>
      <c r="Y1081" s="160" t="str">
        <f t="shared" si="156"/>
        <v/>
      </c>
      <c r="Z1081" s="160" t="str">
        <f t="shared" si="157"/>
        <v/>
      </c>
    </row>
    <row r="1082" spans="14:26" ht="20.100000000000001" customHeight="1" x14ac:dyDescent="0.25">
      <c r="N1082" s="137">
        <v>479</v>
      </c>
      <c r="O1082" s="129">
        <f t="shared" si="159"/>
        <v>-2.0839999999999996</v>
      </c>
      <c r="P1082" s="162">
        <f t="shared" si="160"/>
        <v>4.5480731183068078E-2</v>
      </c>
      <c r="Q1082" s="162">
        <f t="shared" si="161"/>
        <v>1.858008363228961E-2</v>
      </c>
      <c r="R1082" s="129">
        <f t="shared" si="162"/>
        <v>4.5480731183068078E-2</v>
      </c>
      <c r="S1082" s="129" t="str">
        <f t="shared" si="163"/>
        <v/>
      </c>
      <c r="T1082" s="129" t="str">
        <f t="shared" si="164"/>
        <v/>
      </c>
      <c r="V1082" s="156">
        <f t="shared" si="158"/>
        <v>3.1104000000000234</v>
      </c>
      <c r="W1082" s="159">
        <f t="shared" si="154"/>
        <v>0.87460489713341594</v>
      </c>
      <c r="X1082" s="160">
        <f t="shared" si="155"/>
        <v>6.1382709488466691E-4</v>
      </c>
      <c r="Y1082" s="160" t="str">
        <f t="shared" si="156"/>
        <v/>
      </c>
      <c r="Z1082" s="160" t="str">
        <f t="shared" si="157"/>
        <v/>
      </c>
    </row>
    <row r="1083" spans="14:26" ht="20.100000000000001" customHeight="1" x14ac:dyDescent="0.25">
      <c r="N1083" s="137">
        <v>480</v>
      </c>
      <c r="O1083" s="129">
        <f t="shared" si="159"/>
        <v>-2.08</v>
      </c>
      <c r="P1083" s="162">
        <f t="shared" si="160"/>
        <v>4.5861076271054887E-2</v>
      </c>
      <c r="Q1083" s="162">
        <f t="shared" si="161"/>
        <v>1.8762766434937749E-2</v>
      </c>
      <c r="R1083" s="129">
        <f t="shared" si="162"/>
        <v>4.5861076271054887E-2</v>
      </c>
      <c r="S1083" s="129" t="str">
        <f t="shared" si="163"/>
        <v/>
      </c>
      <c r="T1083" s="129" t="str">
        <f t="shared" si="164"/>
        <v/>
      </c>
      <c r="V1083" s="156">
        <f t="shared" si="158"/>
        <v>3.1168000000000236</v>
      </c>
      <c r="W1083" s="159">
        <f t="shared" si="154"/>
        <v>0.87399107003853127</v>
      </c>
      <c r="X1083" s="160">
        <f t="shared" si="155"/>
        <v>6.1501506054761901E-4</v>
      </c>
      <c r="Y1083" s="160" t="str">
        <f t="shared" si="156"/>
        <v/>
      </c>
      <c r="Z1083" s="160" t="str">
        <f t="shared" si="157"/>
        <v/>
      </c>
    </row>
    <row r="1084" spans="14:26" ht="20.100000000000001" customHeight="1" x14ac:dyDescent="0.25">
      <c r="N1084" s="137">
        <v>481</v>
      </c>
      <c r="O1084" s="129">
        <f t="shared" si="159"/>
        <v>-2.0760000000000001</v>
      </c>
      <c r="P1084" s="162">
        <f t="shared" si="160"/>
        <v>4.6243862191438542E-2</v>
      </c>
      <c r="Q1084" s="162">
        <f t="shared" si="161"/>
        <v>1.8946975496903426E-2</v>
      </c>
      <c r="R1084" s="129">
        <f t="shared" si="162"/>
        <v>4.6243862191438542E-2</v>
      </c>
      <c r="S1084" s="129" t="str">
        <f t="shared" si="163"/>
        <v/>
      </c>
      <c r="T1084" s="129" t="str">
        <f t="shared" si="164"/>
        <v/>
      </c>
      <c r="V1084" s="156">
        <f t="shared" si="158"/>
        <v>3.1232000000000237</v>
      </c>
      <c r="W1084" s="159">
        <f t="shared" si="154"/>
        <v>0.87337605497798365</v>
      </c>
      <c r="X1084" s="160">
        <f t="shared" si="155"/>
        <v>6.1619884324715102E-4</v>
      </c>
      <c r="Y1084" s="160" t="str">
        <f t="shared" si="156"/>
        <v/>
      </c>
      <c r="Z1084" s="160" t="str">
        <f t="shared" si="157"/>
        <v/>
      </c>
    </row>
    <row r="1085" spans="14:26" ht="20.100000000000001" customHeight="1" x14ac:dyDescent="0.25">
      <c r="N1085" s="137">
        <v>482</v>
      </c>
      <c r="O1085" s="129">
        <f t="shared" si="159"/>
        <v>-2.0720000000000001</v>
      </c>
      <c r="P1085" s="162">
        <f t="shared" si="160"/>
        <v>4.6629097016799043E-2</v>
      </c>
      <c r="Q1085" s="162">
        <f t="shared" si="161"/>
        <v>1.9132720597678145E-2</v>
      </c>
      <c r="R1085" s="129">
        <f t="shared" si="162"/>
        <v>4.6629097016799043E-2</v>
      </c>
      <c r="S1085" s="129" t="str">
        <f t="shared" si="163"/>
        <v/>
      </c>
      <c r="T1085" s="129" t="str">
        <f t="shared" si="164"/>
        <v/>
      </c>
      <c r="V1085" s="156">
        <f t="shared" si="158"/>
        <v>3.1296000000000239</v>
      </c>
      <c r="W1085" s="159">
        <f t="shared" si="154"/>
        <v>0.8727598561347365</v>
      </c>
      <c r="X1085" s="160">
        <f t="shared" si="155"/>
        <v>6.1737843656495262E-4</v>
      </c>
      <c r="Y1085" s="160" t="str">
        <f t="shared" si="156"/>
        <v/>
      </c>
      <c r="Z1085" s="160" t="str">
        <f t="shared" si="157"/>
        <v/>
      </c>
    </row>
    <row r="1086" spans="14:26" ht="20.100000000000001" customHeight="1" x14ac:dyDescent="0.25">
      <c r="N1086" s="137">
        <v>483</v>
      </c>
      <c r="O1086" s="129">
        <f t="shared" si="159"/>
        <v>-2.0680000000000001</v>
      </c>
      <c r="P1086" s="162">
        <f t="shared" si="160"/>
        <v>4.701678876899424E-2</v>
      </c>
      <c r="Q1086" s="162">
        <f t="shared" si="161"/>
        <v>1.9320011548942573E-2</v>
      </c>
      <c r="R1086" s="129">
        <f t="shared" si="162"/>
        <v>4.701678876899424E-2</v>
      </c>
      <c r="S1086" s="129" t="str">
        <f t="shared" si="163"/>
        <v/>
      </c>
      <c r="T1086" s="129" t="str">
        <f t="shared" si="164"/>
        <v/>
      </c>
      <c r="V1086" s="156">
        <f t="shared" si="158"/>
        <v>3.1360000000000241</v>
      </c>
      <c r="W1086" s="159">
        <f t="shared" si="154"/>
        <v>0.87214247769817155</v>
      </c>
      <c r="X1086" s="160">
        <f t="shared" si="155"/>
        <v>6.1855383419195942E-4</v>
      </c>
      <c r="Y1086" s="160" t="str">
        <f t="shared" si="156"/>
        <v/>
      </c>
      <c r="Z1086" s="160" t="str">
        <f t="shared" si="157"/>
        <v/>
      </c>
    </row>
    <row r="1087" spans="14:26" ht="20.100000000000001" customHeight="1" x14ac:dyDescent="0.25">
      <c r="N1087" s="137">
        <v>484</v>
      </c>
      <c r="O1087" s="129">
        <f t="shared" si="159"/>
        <v>-2.0640000000000001</v>
      </c>
      <c r="P1087" s="162">
        <f t="shared" si="160"/>
        <v>4.7406945418221713E-2</v>
      </c>
      <c r="Q1087" s="162">
        <f t="shared" si="161"/>
        <v>1.9508858194361812E-2</v>
      </c>
      <c r="R1087" s="129">
        <f t="shared" si="162"/>
        <v>4.7406945418221713E-2</v>
      </c>
      <c r="S1087" s="129" t="str">
        <f t="shared" si="163"/>
        <v/>
      </c>
      <c r="T1087" s="129" t="str">
        <f t="shared" si="164"/>
        <v/>
      </c>
      <c r="V1087" s="156">
        <f t="shared" si="158"/>
        <v>3.1424000000000243</v>
      </c>
      <c r="W1087" s="159">
        <f t="shared" si="154"/>
        <v>0.87152392386397959</v>
      </c>
      <c r="X1087" s="160">
        <f t="shared" si="155"/>
        <v>6.1972502992735379E-4</v>
      </c>
      <c r="Y1087" s="160" t="str">
        <f t="shared" si="156"/>
        <v/>
      </c>
      <c r="Z1087" s="160" t="str">
        <f t="shared" si="157"/>
        <v/>
      </c>
    </row>
    <row r="1088" spans="14:26" ht="20.100000000000001" customHeight="1" x14ac:dyDescent="0.25">
      <c r="N1088" s="137">
        <v>485</v>
      </c>
      <c r="O1088" s="129">
        <f t="shared" si="159"/>
        <v>-2.06</v>
      </c>
      <c r="P1088" s="162">
        <f t="shared" si="160"/>
        <v>4.7799574882077034E-2</v>
      </c>
      <c r="Q1088" s="162">
        <f t="shared" si="161"/>
        <v>1.9699270409376895E-2</v>
      </c>
      <c r="R1088" s="129">
        <f t="shared" si="162"/>
        <v>4.7799574882077034E-2</v>
      </c>
      <c r="S1088" s="129" t="str">
        <f t="shared" si="163"/>
        <v/>
      </c>
      <c r="T1088" s="129" t="str">
        <f t="shared" si="164"/>
        <v/>
      </c>
      <c r="V1088" s="156">
        <f t="shared" si="158"/>
        <v>3.1488000000000245</v>
      </c>
      <c r="W1088" s="159">
        <f t="shared" si="154"/>
        <v>0.87090419883405223</v>
      </c>
      <c r="X1088" s="160">
        <f t="shared" si="155"/>
        <v>6.2089201767923097E-4</v>
      </c>
      <c r="Y1088" s="160" t="str">
        <f t="shared" si="156"/>
        <v/>
      </c>
      <c r="Z1088" s="160" t="str">
        <f t="shared" si="157"/>
        <v/>
      </c>
    </row>
    <row r="1089" spans="14:26" ht="20.100000000000001" customHeight="1" x14ac:dyDescent="0.25">
      <c r="N1089" s="137">
        <v>486</v>
      </c>
      <c r="O1089" s="129">
        <f t="shared" si="159"/>
        <v>-2.056</v>
      </c>
      <c r="P1089" s="162">
        <f t="shared" si="160"/>
        <v>4.8194685024608441E-2</v>
      </c>
      <c r="Q1089" s="162">
        <f t="shared" si="161"/>
        <v>1.9891258100992418E-2</v>
      </c>
      <c r="R1089" s="129">
        <f t="shared" si="162"/>
        <v>4.8194685024608441E-2</v>
      </c>
      <c r="S1089" s="129" t="str">
        <f t="shared" si="163"/>
        <v/>
      </c>
      <c r="T1089" s="129" t="str">
        <f t="shared" si="164"/>
        <v/>
      </c>
      <c r="V1089" s="156">
        <f t="shared" si="158"/>
        <v>3.1552000000000247</v>
      </c>
      <c r="W1089" s="159">
        <f t="shared" si="154"/>
        <v>0.870283306816373</v>
      </c>
      <c r="X1089" s="160">
        <f t="shared" si="155"/>
        <v>6.2205479146260068E-4</v>
      </c>
      <c r="Y1089" s="160" t="str">
        <f t="shared" si="156"/>
        <v/>
      </c>
      <c r="Z1089" s="160" t="str">
        <f t="shared" si="157"/>
        <v/>
      </c>
    </row>
    <row r="1090" spans="14:26" ht="20.100000000000001" customHeight="1" x14ac:dyDescent="0.25">
      <c r="N1090" s="137">
        <v>487</v>
      </c>
      <c r="O1090" s="129">
        <f t="shared" si="159"/>
        <v>-2.052</v>
      </c>
      <c r="P1090" s="162">
        <f t="shared" si="160"/>
        <v>4.8592283655368003E-2</v>
      </c>
      <c r="Q1090" s="162">
        <f t="shared" si="161"/>
        <v>2.0084831207560522E-2</v>
      </c>
      <c r="R1090" s="129">
        <f t="shared" si="162"/>
        <v>4.8592283655368003E-2</v>
      </c>
      <c r="S1090" s="129" t="str">
        <f t="shared" si="163"/>
        <v/>
      </c>
      <c r="T1090" s="129" t="str">
        <f t="shared" si="164"/>
        <v/>
      </c>
      <c r="V1090" s="156">
        <f t="shared" si="158"/>
        <v>3.1616000000000248</v>
      </c>
      <c r="W1090" s="159">
        <f t="shared" si="154"/>
        <v>0.8696612520249104</v>
      </c>
      <c r="X1090" s="160">
        <f t="shared" si="155"/>
        <v>6.2321334539994222E-4</v>
      </c>
      <c r="Y1090" s="160" t="str">
        <f t="shared" si="156"/>
        <v/>
      </c>
      <c r="Z1090" s="160" t="str">
        <f t="shared" si="157"/>
        <v/>
      </c>
    </row>
    <row r="1091" spans="14:26" ht="20.100000000000001" customHeight="1" x14ac:dyDescent="0.25">
      <c r="N1091" s="137">
        <v>488</v>
      </c>
      <c r="O1091" s="129">
        <f t="shared" si="159"/>
        <v>-2.048</v>
      </c>
      <c r="P1091" s="162">
        <f t="shared" si="160"/>
        <v>4.8992378528459266E-2</v>
      </c>
      <c r="Q1091" s="162">
        <f t="shared" si="161"/>
        <v>2.0279999698560966E-2</v>
      </c>
      <c r="R1091" s="129">
        <f t="shared" si="162"/>
        <v>4.8992378528459266E-2</v>
      </c>
      <c r="S1091" s="129" t="str">
        <f t="shared" si="163"/>
        <v/>
      </c>
      <c r="T1091" s="129" t="str">
        <f t="shared" si="164"/>
        <v/>
      </c>
      <c r="V1091" s="156">
        <f t="shared" si="158"/>
        <v>3.168000000000025</v>
      </c>
      <c r="W1091" s="159">
        <f t="shared" si="154"/>
        <v>0.86903803867951046</v>
      </c>
      <c r="X1091" s="160">
        <f t="shared" si="155"/>
        <v>6.2436767372042734E-4</v>
      </c>
      <c r="Y1091" s="160" t="str">
        <f t="shared" si="156"/>
        <v/>
      </c>
      <c r="Z1091" s="160" t="str">
        <f t="shared" si="157"/>
        <v/>
      </c>
    </row>
    <row r="1092" spans="14:26" ht="20.100000000000001" customHeight="1" x14ac:dyDescent="0.25">
      <c r="N1092" s="137">
        <v>489</v>
      </c>
      <c r="O1092" s="129">
        <f t="shared" si="159"/>
        <v>-2.044</v>
      </c>
      <c r="P1092" s="162">
        <f t="shared" si="160"/>
        <v>4.9394977341581534E-2</v>
      </c>
      <c r="Q1092" s="162">
        <f t="shared" si="161"/>
        <v>2.0476773574377456E-2</v>
      </c>
      <c r="R1092" s="129">
        <f t="shared" si="162"/>
        <v>4.9394977341581534E-2</v>
      </c>
      <c r="S1092" s="129" t="str">
        <f t="shared" si="163"/>
        <v/>
      </c>
      <c r="T1092" s="129" t="str">
        <f t="shared" si="164"/>
        <v/>
      </c>
      <c r="V1092" s="156">
        <f t="shared" si="158"/>
        <v>3.1744000000000252</v>
      </c>
      <c r="W1092" s="159">
        <f t="shared" si="154"/>
        <v>0.86841367100579003</v>
      </c>
      <c r="X1092" s="160">
        <f t="shared" si="155"/>
        <v>6.2551777075914305E-4</v>
      </c>
      <c r="Y1092" s="160" t="str">
        <f t="shared" si="156"/>
        <v/>
      </c>
      <c r="Z1092" s="160" t="str">
        <f t="shared" si="157"/>
        <v/>
      </c>
    </row>
    <row r="1093" spans="14:26" ht="20.100000000000001" customHeight="1" x14ac:dyDescent="0.25">
      <c r="N1093" s="137">
        <v>490</v>
      </c>
      <c r="O1093" s="129">
        <f t="shared" si="159"/>
        <v>-2.04</v>
      </c>
      <c r="P1093" s="162">
        <f t="shared" si="160"/>
        <v>4.9800087735070775E-2</v>
      </c>
      <c r="Q1093" s="162">
        <f t="shared" si="161"/>
        <v>2.0675162866070039E-2</v>
      </c>
      <c r="R1093" s="129">
        <f t="shared" si="162"/>
        <v>4.9800087735070775E-2</v>
      </c>
      <c r="S1093" s="129" t="str">
        <f t="shared" si="163"/>
        <v/>
      </c>
      <c r="T1093" s="129" t="str">
        <f t="shared" si="164"/>
        <v/>
      </c>
      <c r="V1093" s="156">
        <f t="shared" si="158"/>
        <v>3.1808000000000254</v>
      </c>
      <c r="W1093" s="159">
        <f t="shared" si="154"/>
        <v>0.86778815323503089</v>
      </c>
      <c r="X1093" s="160">
        <f t="shared" si="155"/>
        <v>6.2666363095709166E-4</v>
      </c>
      <c r="Y1093" s="160" t="str">
        <f t="shared" si="156"/>
        <v/>
      </c>
      <c r="Z1093" s="160" t="str">
        <f t="shared" si="157"/>
        <v/>
      </c>
    </row>
    <row r="1094" spans="14:26" ht="20.100000000000001" customHeight="1" x14ac:dyDescent="0.25">
      <c r="N1094" s="137">
        <v>491</v>
      </c>
      <c r="O1094" s="129">
        <f t="shared" si="159"/>
        <v>-2.036</v>
      </c>
      <c r="P1094" s="162">
        <f t="shared" si="160"/>
        <v>5.0207717290937232E-2</v>
      </c>
      <c r="Q1094" s="162">
        <f t="shared" si="161"/>
        <v>2.0875177635143825E-2</v>
      </c>
      <c r="R1094" s="129">
        <f t="shared" si="162"/>
        <v>5.0207717290937232E-2</v>
      </c>
      <c r="S1094" s="129" t="str">
        <f t="shared" si="163"/>
        <v/>
      </c>
      <c r="T1094" s="129" t="str">
        <f t="shared" si="164"/>
        <v/>
      </c>
      <c r="V1094" s="156">
        <f t="shared" si="158"/>
        <v>3.1872000000000256</v>
      </c>
      <c r="W1094" s="159">
        <f t="shared" si="154"/>
        <v>0.8671614896040738</v>
      </c>
      <c r="X1094" s="160">
        <f t="shared" si="155"/>
        <v>6.2780524885974742E-4</v>
      </c>
      <c r="Y1094" s="160" t="str">
        <f t="shared" si="156"/>
        <v/>
      </c>
      <c r="Z1094" s="160" t="str">
        <f t="shared" si="157"/>
        <v/>
      </c>
    </row>
    <row r="1095" spans="14:26" ht="20.100000000000001" customHeight="1" x14ac:dyDescent="0.25">
      <c r="N1095" s="137">
        <v>492</v>
      </c>
      <c r="O1095" s="129">
        <f t="shared" si="159"/>
        <v>-2.032</v>
      </c>
      <c r="P1095" s="162">
        <f t="shared" si="160"/>
        <v>5.0617873531899893E-2</v>
      </c>
      <c r="Q1095" s="162">
        <f t="shared" si="161"/>
        <v>2.1076827973313689E-2</v>
      </c>
      <c r="R1095" s="129">
        <f t="shared" si="162"/>
        <v>5.0617873531899893E-2</v>
      </c>
      <c r="S1095" s="129" t="str">
        <f t="shared" si="163"/>
        <v/>
      </c>
      <c r="T1095" s="129" t="str">
        <f t="shared" si="164"/>
        <v/>
      </c>
      <c r="V1095" s="156">
        <f t="shared" si="158"/>
        <v>3.1936000000000258</v>
      </c>
      <c r="W1095" s="159">
        <f t="shared" si="154"/>
        <v>0.86653368435521405</v>
      </c>
      <c r="X1095" s="160">
        <f t="shared" si="155"/>
        <v>6.2894261911816685E-4</v>
      </c>
      <c r="Y1095" s="160" t="str">
        <f t="shared" si="156"/>
        <v/>
      </c>
      <c r="Z1095" s="160" t="str">
        <f t="shared" si="157"/>
        <v/>
      </c>
    </row>
    <row r="1096" spans="14:26" ht="20.100000000000001" customHeight="1" x14ac:dyDescent="0.25">
      <c r="N1096" s="137">
        <v>493</v>
      </c>
      <c r="O1096" s="129">
        <f t="shared" si="159"/>
        <v>-2.028</v>
      </c>
      <c r="P1096" s="162">
        <f t="shared" si="160"/>
        <v>5.1030563920417688E-2</v>
      </c>
      <c r="Q1096" s="162">
        <f t="shared" si="161"/>
        <v>2.1280124002265161E-2</v>
      </c>
      <c r="R1096" s="129">
        <f t="shared" si="162"/>
        <v>5.1030563920417688E-2</v>
      </c>
      <c r="S1096" s="129" t="str">
        <f t="shared" si="163"/>
        <v/>
      </c>
      <c r="T1096" s="129" t="str">
        <f t="shared" si="164"/>
        <v/>
      </c>
      <c r="V1096" s="156">
        <f t="shared" si="158"/>
        <v>3.2000000000000259</v>
      </c>
      <c r="W1096" s="159">
        <f t="shared" si="154"/>
        <v>0.86590474173609588</v>
      </c>
      <c r="X1096" s="160">
        <f t="shared" si="155"/>
        <v>6.3007573648632409E-4</v>
      </c>
      <c r="Y1096" s="160" t="str">
        <f t="shared" si="156"/>
        <v/>
      </c>
      <c r="Z1096" s="160" t="str">
        <f t="shared" si="157"/>
        <v/>
      </c>
    </row>
    <row r="1097" spans="14:26" ht="20.100000000000001" customHeight="1" x14ac:dyDescent="0.25">
      <c r="N1097" s="137">
        <v>494</v>
      </c>
      <c r="O1097" s="129">
        <f t="shared" si="159"/>
        <v>-2.024</v>
      </c>
      <c r="P1097" s="162">
        <f t="shared" si="160"/>
        <v>5.1445795857717774E-2</v>
      </c>
      <c r="Q1097" s="162">
        <f t="shared" si="161"/>
        <v>2.1485075873411513E-2</v>
      </c>
      <c r="R1097" s="129">
        <f t="shared" si="162"/>
        <v>5.1445795857717774E-2</v>
      </c>
      <c r="S1097" s="129" t="str">
        <f t="shared" si="163"/>
        <v/>
      </c>
      <c r="T1097" s="129" t="str">
        <f t="shared" si="164"/>
        <v/>
      </c>
      <c r="V1097" s="156">
        <f t="shared" si="158"/>
        <v>3.2064000000000261</v>
      </c>
      <c r="W1097" s="159">
        <f t="shared" si="154"/>
        <v>0.86527466599960956</v>
      </c>
      <c r="X1097" s="160">
        <f t="shared" si="155"/>
        <v>6.3120459582255428E-4</v>
      </c>
      <c r="Y1097" s="160" t="str">
        <f t="shared" si="156"/>
        <v/>
      </c>
      <c r="Z1097" s="160" t="str">
        <f t="shared" si="157"/>
        <v/>
      </c>
    </row>
    <row r="1098" spans="14:26" ht="20.100000000000001" customHeight="1" x14ac:dyDescent="0.25">
      <c r="N1098" s="137">
        <v>495</v>
      </c>
      <c r="O1098" s="129">
        <f t="shared" si="159"/>
        <v>-2.02</v>
      </c>
      <c r="P1098" s="162">
        <f t="shared" si="160"/>
        <v>5.1863576682820565E-2</v>
      </c>
      <c r="Q1098" s="162">
        <f t="shared" si="161"/>
        <v>2.1691693767646781E-2</v>
      </c>
      <c r="R1098" s="129">
        <f t="shared" si="162"/>
        <v>5.1863576682820565E-2</v>
      </c>
      <c r="S1098" s="129" t="str">
        <f t="shared" si="163"/>
        <v/>
      </c>
      <c r="T1098" s="129" t="str">
        <f t="shared" si="164"/>
        <v/>
      </c>
      <c r="V1098" s="156">
        <f t="shared" si="158"/>
        <v>3.2128000000000263</v>
      </c>
      <c r="W1098" s="159">
        <f t="shared" si="154"/>
        <v>0.86464346140378701</v>
      </c>
      <c r="X1098" s="160">
        <f t="shared" si="155"/>
        <v>6.323291920879992E-4</v>
      </c>
      <c r="Y1098" s="160" t="str">
        <f t="shared" si="156"/>
        <v/>
      </c>
      <c r="Z1098" s="160" t="str">
        <f t="shared" si="157"/>
        <v/>
      </c>
    </row>
    <row r="1099" spans="14:26" ht="20.100000000000001" customHeight="1" x14ac:dyDescent="0.25">
      <c r="N1099" s="137">
        <v>496</v>
      </c>
      <c r="O1099" s="129">
        <f t="shared" si="159"/>
        <v>-2.016</v>
      </c>
      <c r="P1099" s="162">
        <f t="shared" si="160"/>
        <v>5.2283913671562113E-2</v>
      </c>
      <c r="Q1099" s="162">
        <f t="shared" si="161"/>
        <v>2.1899987895095108E-2</v>
      </c>
      <c r="R1099" s="129">
        <f t="shared" si="162"/>
        <v>5.2283913671562113E-2</v>
      </c>
      <c r="S1099" s="129" t="str">
        <f t="shared" si="163"/>
        <v/>
      </c>
      <c r="T1099" s="129" t="str">
        <f t="shared" si="164"/>
        <v/>
      </c>
      <c r="V1099" s="156">
        <f t="shared" si="158"/>
        <v>3.2192000000000265</v>
      </c>
      <c r="W1099" s="159">
        <f t="shared" si="154"/>
        <v>0.86401113221169901</v>
      </c>
      <c r="X1099" s="160">
        <f t="shared" si="155"/>
        <v>6.3344952034594115E-4</v>
      </c>
      <c r="Y1099" s="160" t="str">
        <f t="shared" si="156"/>
        <v/>
      </c>
      <c r="Z1099" s="160" t="str">
        <f t="shared" si="157"/>
        <v/>
      </c>
    </row>
    <row r="1100" spans="14:26" ht="20.100000000000001" customHeight="1" x14ac:dyDescent="0.25">
      <c r="N1100" s="137">
        <v>497</v>
      </c>
      <c r="O1100" s="129">
        <f t="shared" si="159"/>
        <v>-2.012</v>
      </c>
      <c r="P1100" s="162">
        <f t="shared" si="160"/>
        <v>5.2706814035613413E-2</v>
      </c>
      <c r="Q1100" s="162">
        <f t="shared" si="161"/>
        <v>2.2109968494855917E-2</v>
      </c>
      <c r="R1100" s="129">
        <f t="shared" si="162"/>
        <v>5.2706814035613413E-2</v>
      </c>
      <c r="S1100" s="129" t="str">
        <f t="shared" si="163"/>
        <v/>
      </c>
      <c r="T1100" s="129" t="str">
        <f t="shared" si="164"/>
        <v/>
      </c>
      <c r="V1100" s="156">
        <f t="shared" si="158"/>
        <v>3.2256000000000267</v>
      </c>
      <c r="W1100" s="159">
        <f t="shared" si="154"/>
        <v>0.86337768269135307</v>
      </c>
      <c r="X1100" s="160">
        <f t="shared" si="155"/>
        <v>6.3456557576291317E-4</v>
      </c>
      <c r="Y1100" s="160" t="str">
        <f t="shared" si="156"/>
        <v/>
      </c>
      <c r="Z1100" s="160" t="str">
        <f t="shared" si="157"/>
        <v/>
      </c>
    </row>
    <row r="1101" spans="14:26" ht="20.100000000000001" customHeight="1" x14ac:dyDescent="0.25">
      <c r="N1101" s="137">
        <v>498</v>
      </c>
      <c r="O1101" s="129">
        <f t="shared" si="159"/>
        <v>-2.008</v>
      </c>
      <c r="P1101" s="162">
        <f t="shared" si="160"/>
        <v>5.3132284921496888E-2</v>
      </c>
      <c r="Q1101" s="162">
        <f t="shared" si="161"/>
        <v>2.2321645834745395E-2</v>
      </c>
      <c r="R1101" s="129">
        <f t="shared" si="162"/>
        <v>5.3132284921496888E-2</v>
      </c>
      <c r="S1101" s="129" t="str">
        <f t="shared" si="163"/>
        <v/>
      </c>
      <c r="T1101" s="129" t="str">
        <f t="shared" si="164"/>
        <v/>
      </c>
      <c r="V1101" s="156">
        <f t="shared" si="158"/>
        <v>3.2320000000000269</v>
      </c>
      <c r="W1101" s="159">
        <f t="shared" si="154"/>
        <v>0.86274311711559015</v>
      </c>
      <c r="X1101" s="160">
        <f t="shared" si="155"/>
        <v>6.3567735360525734E-4</v>
      </c>
      <c r="Y1101" s="160" t="str">
        <f t="shared" si="156"/>
        <v/>
      </c>
      <c r="Z1101" s="160" t="str">
        <f t="shared" si="157"/>
        <v/>
      </c>
    </row>
    <row r="1102" spans="14:26" ht="20.100000000000001" customHeight="1" x14ac:dyDescent="0.25">
      <c r="N1102" s="137">
        <v>499</v>
      </c>
      <c r="O1102" s="129">
        <f t="shared" si="159"/>
        <v>-2.004</v>
      </c>
      <c r="P1102" s="162">
        <f t="shared" si="160"/>
        <v>5.3560333409600362E-2</v>
      </c>
      <c r="Q1102" s="162">
        <f t="shared" si="161"/>
        <v>2.2535030211033827E-2</v>
      </c>
      <c r="R1102" s="129">
        <f t="shared" si="162"/>
        <v>5.3560333409600362E-2</v>
      </c>
      <c r="S1102" s="129" t="str">
        <f t="shared" si="163"/>
        <v/>
      </c>
      <c r="T1102" s="129" t="str">
        <f t="shared" si="164"/>
        <v/>
      </c>
      <c r="V1102" s="156">
        <f t="shared" si="158"/>
        <v>3.238400000000027</v>
      </c>
      <c r="W1102" s="159">
        <f t="shared" si="154"/>
        <v>0.8621074397619849</v>
      </c>
      <c r="X1102" s="160">
        <f t="shared" si="155"/>
        <v>6.3678484924178935E-4</v>
      </c>
      <c r="Y1102" s="160" t="str">
        <f t="shared" si="156"/>
        <v/>
      </c>
      <c r="Z1102" s="160" t="str">
        <f t="shared" si="157"/>
        <v/>
      </c>
    </row>
    <row r="1103" spans="14:26" ht="20.100000000000001" customHeight="1" x14ac:dyDescent="0.25">
      <c r="N1103" s="137">
        <v>500</v>
      </c>
      <c r="O1103" s="129">
        <f t="shared" si="159"/>
        <v>-2</v>
      </c>
      <c r="P1103" s="162">
        <f t="shared" si="160"/>
        <v>5.3990966513188063E-2</v>
      </c>
      <c r="Q1103" s="162">
        <f t="shared" si="161"/>
        <v>2.2750131948179191E-2</v>
      </c>
      <c r="R1103" s="129">
        <f t="shared" si="162"/>
        <v>5.3990966513188063E-2</v>
      </c>
      <c r="S1103" s="129" t="str">
        <f t="shared" si="163"/>
        <v/>
      </c>
      <c r="T1103" s="129" t="str">
        <f t="shared" si="164"/>
        <v/>
      </c>
      <c r="V1103" s="156">
        <f t="shared" si="158"/>
        <v>3.2448000000000272</v>
      </c>
      <c r="W1103" s="159">
        <f t="shared" si="154"/>
        <v>0.86147065491274311</v>
      </c>
      <c r="X1103" s="160">
        <f t="shared" si="155"/>
        <v>6.3788805814080085E-4</v>
      </c>
      <c r="Y1103" s="160" t="str">
        <f t="shared" si="156"/>
        <v/>
      </c>
      <c r="Z1103" s="160" t="str">
        <f t="shared" si="157"/>
        <v/>
      </c>
    </row>
    <row r="1104" spans="14:26" ht="20.100000000000001" customHeight="1" x14ac:dyDescent="0.25">
      <c r="N1104" s="137">
        <v>501</v>
      </c>
      <c r="O1104" s="129">
        <f t="shared" si="159"/>
        <v>-1.996</v>
      </c>
      <c r="P1104" s="162">
        <f t="shared" si="160"/>
        <v>5.4424191177409348E-2</v>
      </c>
      <c r="Q1104" s="162">
        <f t="shared" si="161"/>
        <v>2.2966961398556605E-2</v>
      </c>
      <c r="R1104" s="129">
        <f t="shared" si="162"/>
        <v>5.4424191177409348E-2</v>
      </c>
      <c r="S1104" s="129" t="str">
        <f t="shared" si="163"/>
        <v/>
      </c>
      <c r="T1104" s="129" t="str">
        <f t="shared" si="164"/>
        <v/>
      </c>
      <c r="V1104" s="156">
        <f t="shared" si="158"/>
        <v>3.2512000000000274</v>
      </c>
      <c r="W1104" s="159">
        <f t="shared" si="154"/>
        <v>0.8608327668546023</v>
      </c>
      <c r="X1104" s="160">
        <f t="shared" si="155"/>
        <v>6.3898697587172482E-4</v>
      </c>
      <c r="Y1104" s="160" t="str">
        <f t="shared" si="156"/>
        <v/>
      </c>
      <c r="Z1104" s="160" t="str">
        <f t="shared" si="157"/>
        <v/>
      </c>
    </row>
    <row r="1105" spans="14:26" ht="20.100000000000001" customHeight="1" x14ac:dyDescent="0.25">
      <c r="N1105" s="137">
        <v>502</v>
      </c>
      <c r="O1105" s="129">
        <f t="shared" si="159"/>
        <v>-1.992</v>
      </c>
      <c r="P1105" s="162">
        <f t="shared" si="160"/>
        <v>5.4860014278304732E-2</v>
      </c>
      <c r="Q1105" s="162">
        <f t="shared" si="161"/>
        <v>2.3185528942183821E-2</v>
      </c>
      <c r="R1105" s="129">
        <f t="shared" si="162"/>
        <v>5.4860014278304732E-2</v>
      </c>
      <c r="S1105" s="129" t="str">
        <f t="shared" si="163"/>
        <v/>
      </c>
      <c r="T1105" s="129" t="str">
        <f t="shared" si="164"/>
        <v/>
      </c>
      <c r="V1105" s="156">
        <f t="shared" si="158"/>
        <v>3.2576000000000276</v>
      </c>
      <c r="W1105" s="159">
        <f t="shared" si="154"/>
        <v>0.86019377987873058</v>
      </c>
      <c r="X1105" s="160">
        <f t="shared" si="155"/>
        <v>6.4008159810191589E-4</v>
      </c>
      <c r="Y1105" s="160" t="str">
        <f t="shared" si="156"/>
        <v/>
      </c>
      <c r="Z1105" s="160" t="str">
        <f t="shared" si="157"/>
        <v/>
      </c>
    </row>
    <row r="1106" spans="14:26" ht="20.100000000000001" customHeight="1" x14ac:dyDescent="0.25">
      <c r="N1106" s="137">
        <v>503</v>
      </c>
      <c r="O1106" s="129">
        <f t="shared" si="159"/>
        <v>-1.988</v>
      </c>
      <c r="P1106" s="162">
        <f t="shared" si="160"/>
        <v>5.5298442621809524E-2</v>
      </c>
      <c r="Q1106" s="162">
        <f t="shared" si="161"/>
        <v>2.3405844986443006E-2</v>
      </c>
      <c r="R1106" s="129">
        <f t="shared" si="162"/>
        <v>5.5298442621809524E-2</v>
      </c>
      <c r="S1106" s="129" t="str">
        <f t="shared" si="163"/>
        <v/>
      </c>
      <c r="T1106" s="129" t="str">
        <f t="shared" si="164"/>
        <v/>
      </c>
      <c r="V1106" s="156">
        <f t="shared" si="158"/>
        <v>3.2640000000000278</v>
      </c>
      <c r="W1106" s="159">
        <f t="shared" si="154"/>
        <v>0.85955369828062866</v>
      </c>
      <c r="X1106" s="160">
        <f t="shared" si="155"/>
        <v>6.4117192059953698E-4</v>
      </c>
      <c r="Y1106" s="160" t="str">
        <f t="shared" si="156"/>
        <v/>
      </c>
      <c r="Z1106" s="160" t="str">
        <f t="shared" si="157"/>
        <v/>
      </c>
    </row>
    <row r="1107" spans="14:26" ht="20.100000000000001" customHeight="1" x14ac:dyDescent="0.25">
      <c r="N1107" s="137">
        <v>504</v>
      </c>
      <c r="O1107" s="129">
        <f t="shared" si="159"/>
        <v>-1.984</v>
      </c>
      <c r="P1107" s="162">
        <f t="shared" si="160"/>
        <v>5.5739482942755124E-2</v>
      </c>
      <c r="Q1107" s="162">
        <f t="shared" si="161"/>
        <v>2.3627919965798095E-2</v>
      </c>
      <c r="R1107" s="129">
        <f t="shared" si="162"/>
        <v>5.5739482942755124E-2</v>
      </c>
      <c r="S1107" s="129" t="str">
        <f t="shared" si="163"/>
        <v/>
      </c>
      <c r="T1107" s="129" t="str">
        <f t="shared" si="164"/>
        <v/>
      </c>
      <c r="V1107" s="156">
        <f t="shared" si="158"/>
        <v>3.270400000000028</v>
      </c>
      <c r="W1107" s="159">
        <f t="shared" si="154"/>
        <v>0.85891252636002913</v>
      </c>
      <c r="X1107" s="160">
        <f t="shared" si="155"/>
        <v>6.4225793923000651E-4</v>
      </c>
      <c r="Y1107" s="160" t="str">
        <f t="shared" si="156"/>
        <v/>
      </c>
      <c r="Z1107" s="160" t="str">
        <f t="shared" si="157"/>
        <v/>
      </c>
    </row>
    <row r="1108" spans="14:26" ht="20.100000000000001" customHeight="1" x14ac:dyDescent="0.25">
      <c r="N1108" s="137">
        <v>505</v>
      </c>
      <c r="O1108" s="129">
        <f t="shared" si="159"/>
        <v>-1.98</v>
      </c>
      <c r="P1108" s="162">
        <f t="shared" si="160"/>
        <v>5.6183141903868049E-2</v>
      </c>
      <c r="Q1108" s="162">
        <f t="shared" si="161"/>
        <v>2.3851764341508513E-2</v>
      </c>
      <c r="R1108" s="129">
        <f t="shared" si="162"/>
        <v>5.6183141903868049E-2</v>
      </c>
      <c r="S1108" s="129" t="str">
        <f t="shared" si="163"/>
        <v/>
      </c>
      <c r="T1108" s="129" t="str">
        <f t="shared" si="164"/>
        <v/>
      </c>
      <c r="V1108" s="156">
        <f t="shared" si="158"/>
        <v>3.2768000000000281</v>
      </c>
      <c r="W1108" s="159">
        <f t="shared" ref="W1108:W1171" si="165">_xlfn.CHISQ.DIST.RT(V1108,$U$593)</f>
        <v>0.85827026842079912</v>
      </c>
      <c r="X1108" s="160">
        <f t="shared" ref="X1108:X1171" si="166">W1108-W1109</f>
        <v>6.4333964995710868E-4</v>
      </c>
      <c r="Y1108" s="160" t="str">
        <f t="shared" ref="Y1108:Y1171" si="167">IF(W1108&lt;(1-$U$600),X1108,"")</f>
        <v/>
      </c>
      <c r="Z1108" s="160" t="str">
        <f t="shared" ref="Z1108:Z1171" si="168">IF(X1108&lt;(1-$U$606),Y1108,"")</f>
        <v/>
      </c>
    </row>
    <row r="1109" spans="14:26" ht="20.100000000000001" customHeight="1" x14ac:dyDescent="0.25">
      <c r="N1109" s="137">
        <v>506</v>
      </c>
      <c r="O1109" s="129">
        <f t="shared" si="159"/>
        <v>-1.976</v>
      </c>
      <c r="P1109" s="162">
        <f t="shared" si="160"/>
        <v>5.6629426094766726E-2</v>
      </c>
      <c r="Q1109" s="162">
        <f t="shared" si="161"/>
        <v>2.4077388601338717E-2</v>
      </c>
      <c r="R1109" s="129">
        <f t="shared" si="162"/>
        <v>5.6629426094766726E-2</v>
      </c>
      <c r="S1109" s="129" t="str">
        <f t="shared" si="163"/>
        <v/>
      </c>
      <c r="T1109" s="129" t="str">
        <f t="shared" si="164"/>
        <v/>
      </c>
      <c r="V1109" s="156">
        <f t="shared" ref="V1109:V1172" si="169">V1108+$Y$593</f>
        <v>3.2832000000000283</v>
      </c>
      <c r="W1109" s="159">
        <f t="shared" si="165"/>
        <v>0.85762692877084201</v>
      </c>
      <c r="X1109" s="160">
        <f t="shared" si="166"/>
        <v>6.4441704884199424E-4</v>
      </c>
      <c r="Y1109" s="160" t="str">
        <f t="shared" si="167"/>
        <v/>
      </c>
      <c r="Z1109" s="160" t="str">
        <f t="shared" si="168"/>
        <v/>
      </c>
    </row>
    <row r="1110" spans="14:26" ht="20.100000000000001" customHeight="1" x14ac:dyDescent="0.25">
      <c r="N1110" s="137">
        <v>507</v>
      </c>
      <c r="O1110" s="129">
        <f t="shared" si="159"/>
        <v>-1.972</v>
      </c>
      <c r="P1110" s="162">
        <f t="shared" si="160"/>
        <v>5.7078342030956235E-2</v>
      </c>
      <c r="Q1110" s="162">
        <f t="shared" si="161"/>
        <v>2.4304803259263714E-2</v>
      </c>
      <c r="R1110" s="129">
        <f t="shared" si="162"/>
        <v>5.7078342030956235E-2</v>
      </c>
      <c r="S1110" s="129" t="str">
        <f t="shared" si="163"/>
        <v/>
      </c>
      <c r="T1110" s="129" t="str">
        <f t="shared" si="164"/>
        <v/>
      </c>
      <c r="V1110" s="156">
        <f t="shared" si="169"/>
        <v>3.2896000000000285</v>
      </c>
      <c r="W1110" s="159">
        <f t="shared" si="165"/>
        <v>0.85698251172200002</v>
      </c>
      <c r="X1110" s="160">
        <f t="shared" si="166"/>
        <v>6.4549013204373562E-4</v>
      </c>
      <c r="Y1110" s="160" t="str">
        <f t="shared" si="167"/>
        <v/>
      </c>
      <c r="Z1110" s="160" t="str">
        <f t="shared" si="168"/>
        <v/>
      </c>
    </row>
    <row r="1111" spans="14:26" ht="20.100000000000001" customHeight="1" x14ac:dyDescent="0.25">
      <c r="N1111" s="137">
        <v>508</v>
      </c>
      <c r="O1111" s="129">
        <f t="shared" si="159"/>
        <v>-1.968</v>
      </c>
      <c r="P1111" s="162">
        <f t="shared" si="160"/>
        <v>5.7529896152820871E-2</v>
      </c>
      <c r="Q1111" s="162">
        <f t="shared" si="161"/>
        <v>2.4534018855170637E-2</v>
      </c>
      <c r="R1111" s="129">
        <f t="shared" si="162"/>
        <v>5.7529896152820871E-2</v>
      </c>
      <c r="S1111" s="129" t="str">
        <f t="shared" si="163"/>
        <v/>
      </c>
      <c r="T1111" s="129" t="str">
        <f t="shared" si="164"/>
        <v/>
      </c>
      <c r="V1111" s="156">
        <f t="shared" si="169"/>
        <v>3.2960000000000287</v>
      </c>
      <c r="W1111" s="159">
        <f t="shared" si="165"/>
        <v>0.85633702158995628</v>
      </c>
      <c r="X1111" s="160">
        <f t="shared" si="166"/>
        <v>6.4655889581610726E-4</v>
      </c>
      <c r="Y1111" s="160" t="str">
        <f t="shared" si="167"/>
        <v/>
      </c>
      <c r="Z1111" s="160" t="str">
        <f t="shared" si="168"/>
        <v/>
      </c>
    </row>
    <row r="1112" spans="14:26" ht="20.100000000000001" customHeight="1" x14ac:dyDescent="0.25">
      <c r="N1112" s="137">
        <v>509</v>
      </c>
      <c r="O1112" s="129">
        <f t="shared" si="159"/>
        <v>-1.964</v>
      </c>
      <c r="P1112" s="162">
        <f t="shared" si="160"/>
        <v>5.7984094824614946E-2</v>
      </c>
      <c r="Q1112" s="162">
        <f t="shared" si="161"/>
        <v>2.4765045954556277E-2</v>
      </c>
      <c r="R1112" s="129">
        <f t="shared" si="162"/>
        <v>5.7984094824614946E-2</v>
      </c>
      <c r="S1112" s="129" t="str">
        <f t="shared" si="163"/>
        <v/>
      </c>
      <c r="T1112" s="129" t="str">
        <f t="shared" si="164"/>
        <v/>
      </c>
      <c r="V1112" s="156">
        <f t="shared" si="169"/>
        <v>3.3024000000000289</v>
      </c>
      <c r="W1112" s="159">
        <f t="shared" si="165"/>
        <v>0.85569046269414017</v>
      </c>
      <c r="X1112" s="160">
        <f t="shared" si="166"/>
        <v>6.4762333651080528E-4</v>
      </c>
      <c r="Y1112" s="160" t="str">
        <f t="shared" si="167"/>
        <v/>
      </c>
      <c r="Z1112" s="160" t="str">
        <f t="shared" si="168"/>
        <v/>
      </c>
    </row>
    <row r="1113" spans="14:26" ht="20.100000000000001" customHeight="1" x14ac:dyDescent="0.25">
      <c r="N1113" s="137">
        <v>510</v>
      </c>
      <c r="O1113" s="129">
        <f t="shared" si="159"/>
        <v>-1.96</v>
      </c>
      <c r="P1113" s="162">
        <f t="shared" si="160"/>
        <v>5.8440944333451469E-2</v>
      </c>
      <c r="Q1113" s="162">
        <f t="shared" si="161"/>
        <v>2.4997895148220432E-2</v>
      </c>
      <c r="R1113" s="129">
        <f t="shared" si="162"/>
        <v>5.8440944333451469E-2</v>
      </c>
      <c r="S1113" s="129" t="str">
        <f t="shared" si="163"/>
        <v/>
      </c>
      <c r="T1113" s="129" t="str">
        <f t="shared" si="164"/>
        <v/>
      </c>
      <c r="V1113" s="156">
        <f t="shared" si="169"/>
        <v>3.3088000000000291</v>
      </c>
      <c r="W1113" s="159">
        <f t="shared" si="165"/>
        <v>0.85504283935762937</v>
      </c>
      <c r="X1113" s="160">
        <f t="shared" si="166"/>
        <v>6.4868345057389476E-4</v>
      </c>
      <c r="Y1113" s="160" t="str">
        <f t="shared" si="167"/>
        <v/>
      </c>
      <c r="Z1113" s="160" t="str">
        <f t="shared" si="168"/>
        <v/>
      </c>
    </row>
    <row r="1114" spans="14:26" ht="20.100000000000001" customHeight="1" x14ac:dyDescent="0.25">
      <c r="N1114" s="137">
        <v>511</v>
      </c>
      <c r="O1114" s="129">
        <f t="shared" si="159"/>
        <v>-1.956</v>
      </c>
      <c r="P1114" s="162">
        <f t="shared" si="160"/>
        <v>5.8900450888289282E-2</v>
      </c>
      <c r="Q1114" s="162">
        <f t="shared" si="161"/>
        <v>2.5232577051955411E-2</v>
      </c>
      <c r="R1114" s="129">
        <f t="shared" si="162"/>
        <v>5.8900450888289282E-2</v>
      </c>
      <c r="S1114" s="129" t="str">
        <f t="shared" si="163"/>
        <v/>
      </c>
      <c r="T1114" s="129" t="str">
        <f t="shared" si="164"/>
        <v/>
      </c>
      <c r="V1114" s="156">
        <f t="shared" si="169"/>
        <v>3.3152000000000292</v>
      </c>
      <c r="W1114" s="159">
        <f t="shared" si="165"/>
        <v>0.85439415590705547</v>
      </c>
      <c r="X1114" s="160">
        <f t="shared" si="166"/>
        <v>6.4973923454669791E-4</v>
      </c>
      <c r="Y1114" s="160" t="str">
        <f t="shared" si="167"/>
        <v/>
      </c>
      <c r="Z1114" s="160" t="str">
        <f t="shared" si="168"/>
        <v/>
      </c>
    </row>
    <row r="1115" spans="14:26" ht="20.100000000000001" customHeight="1" x14ac:dyDescent="0.25">
      <c r="N1115" s="137">
        <v>512</v>
      </c>
      <c r="O1115" s="129">
        <f t="shared" ref="O1115:O1178" si="170">O$597+(N1115*O$600)</f>
        <v>-1.952</v>
      </c>
      <c r="P1115" s="162">
        <f t="shared" ref="P1115:P1178" si="171">_xlfn.NORM.DIST(O1115,O$594,O$595,0)</f>
        <v>5.9362620618918331E-2</v>
      </c>
      <c r="Q1115" s="162">
        <f t="shared" ref="Q1115:Q1178" si="172">_xlfn.NORM.DIST(O1115,O$594,O$595,1)</f>
        <v>2.5469102306231367E-2</v>
      </c>
      <c r="R1115" s="129">
        <f t="shared" ref="R1115:R1178" si="173">IF(OR(Q1115&lt;$S$599,Q1115&gt;$S$600),P1115,"")</f>
        <v>5.9362620618918331E-2</v>
      </c>
      <c r="S1115" s="129" t="str">
        <f t="shared" ref="S1115:S1178" si="174">IF(AND(Q1115&gt;$S$599,Q1115&lt;$S$600),P1115,"")</f>
        <v/>
      </c>
      <c r="T1115" s="129" t="str">
        <f t="shared" ref="T1115:T1178" si="175">IF(P1115=MAX(P$603:P$2603),P1115,"")</f>
        <v/>
      </c>
      <c r="V1115" s="156">
        <f t="shared" si="169"/>
        <v>3.3216000000000294</v>
      </c>
      <c r="W1115" s="159">
        <f t="shared" si="165"/>
        <v>0.85374441667250878</v>
      </c>
      <c r="X1115" s="160">
        <f t="shared" si="166"/>
        <v>6.5079068506523896E-4</v>
      </c>
      <c r="Y1115" s="160" t="str">
        <f t="shared" si="167"/>
        <v/>
      </c>
      <c r="Z1115" s="160" t="str">
        <f t="shared" si="168"/>
        <v/>
      </c>
    </row>
    <row r="1116" spans="14:26" ht="20.100000000000001" customHeight="1" x14ac:dyDescent="0.25">
      <c r="N1116" s="137">
        <v>513</v>
      </c>
      <c r="O1116" s="129">
        <f t="shared" si="170"/>
        <v>-1.948</v>
      </c>
      <c r="P1116" s="162">
        <f t="shared" si="171"/>
        <v>5.9827459574943273E-2</v>
      </c>
      <c r="Q1116" s="162">
        <f t="shared" si="172"/>
        <v>2.5707481575877558E-2</v>
      </c>
      <c r="R1116" s="129">
        <f t="shared" si="173"/>
        <v>5.9827459574943273E-2</v>
      </c>
      <c r="S1116" s="129" t="str">
        <f t="shared" si="174"/>
        <v/>
      </c>
      <c r="T1116" s="129" t="str">
        <f t="shared" si="175"/>
        <v/>
      </c>
      <c r="V1116" s="156">
        <f t="shared" si="169"/>
        <v>3.3280000000000296</v>
      </c>
      <c r="W1116" s="159">
        <f t="shared" si="165"/>
        <v>0.85309362598744354</v>
      </c>
      <c r="X1116" s="160">
        <f t="shared" si="166"/>
        <v>6.5183779885980009E-4</v>
      </c>
      <c r="Y1116" s="160" t="str">
        <f t="shared" si="167"/>
        <v/>
      </c>
      <c r="Z1116" s="160" t="str">
        <f t="shared" si="168"/>
        <v/>
      </c>
    </row>
    <row r="1117" spans="14:26" ht="20.100000000000001" customHeight="1" x14ac:dyDescent="0.25">
      <c r="N1117" s="137">
        <v>514</v>
      </c>
      <c r="O1117" s="129">
        <f t="shared" si="170"/>
        <v>-1.944</v>
      </c>
      <c r="P1117" s="162">
        <f t="shared" si="171"/>
        <v>6.0294973724765701E-2</v>
      </c>
      <c r="Q1117" s="162">
        <f t="shared" si="172"/>
        <v>2.5947725549759625E-2</v>
      </c>
      <c r="R1117" s="129">
        <f t="shared" si="173"/>
        <v>6.0294973724765701E-2</v>
      </c>
      <c r="S1117" s="129" t="str">
        <f t="shared" si="174"/>
        <v/>
      </c>
      <c r="T1117" s="129" t="str">
        <f t="shared" si="175"/>
        <v/>
      </c>
      <c r="V1117" s="156">
        <f t="shared" si="169"/>
        <v>3.3344000000000298</v>
      </c>
      <c r="W1117" s="159">
        <f t="shared" si="165"/>
        <v>0.85244178818858374</v>
      </c>
      <c r="X1117" s="160">
        <f t="shared" si="166"/>
        <v>6.5288057275370015E-4</v>
      </c>
      <c r="Y1117" s="160" t="str">
        <f t="shared" si="167"/>
        <v/>
      </c>
      <c r="Z1117" s="160" t="str">
        <f t="shared" si="168"/>
        <v/>
      </c>
    </row>
    <row r="1118" spans="14:26" ht="20.100000000000001" customHeight="1" x14ac:dyDescent="0.25">
      <c r="N1118" s="137">
        <v>515</v>
      </c>
      <c r="O1118" s="129">
        <f t="shared" si="170"/>
        <v>-1.94</v>
      </c>
      <c r="P1118" s="162">
        <f t="shared" si="171"/>
        <v>6.0765168954564776E-2</v>
      </c>
      <c r="Q1118" s="162">
        <f t="shared" si="172"/>
        <v>2.6189844940452685E-2</v>
      </c>
      <c r="R1118" s="129">
        <f t="shared" si="173"/>
        <v>6.0765168954564776E-2</v>
      </c>
      <c r="S1118" s="129" t="str">
        <f t="shared" si="174"/>
        <v/>
      </c>
      <c r="T1118" s="129" t="str">
        <f t="shared" si="175"/>
        <v/>
      </c>
      <c r="V1118" s="156">
        <f t="shared" si="169"/>
        <v>3.34080000000003</v>
      </c>
      <c r="W1118" s="159">
        <f t="shared" si="165"/>
        <v>0.85178890761583004</v>
      </c>
      <c r="X1118" s="160">
        <f t="shared" si="166"/>
        <v>6.5391900366340572E-4</v>
      </c>
      <c r="Y1118" s="160" t="str">
        <f t="shared" si="167"/>
        <v/>
      </c>
      <c r="Z1118" s="160" t="str">
        <f t="shared" si="168"/>
        <v/>
      </c>
    </row>
    <row r="1119" spans="14:26" ht="20.100000000000001" customHeight="1" x14ac:dyDescent="0.25">
      <c r="N1119" s="137">
        <v>516</v>
      </c>
      <c r="O1119" s="129">
        <f t="shared" si="170"/>
        <v>-1.9359999999999999</v>
      </c>
      <c r="P1119" s="162">
        <f t="shared" si="171"/>
        <v>6.1238051067276554E-2</v>
      </c>
      <c r="Q1119" s="162">
        <f t="shared" si="172"/>
        <v>2.6433850483910441E-2</v>
      </c>
      <c r="R1119" s="129">
        <f t="shared" si="173"/>
        <v>6.1238051067276554E-2</v>
      </c>
      <c r="S1119" s="129" t="str">
        <f t="shared" si="174"/>
        <v/>
      </c>
      <c r="T1119" s="129" t="str">
        <f t="shared" si="175"/>
        <v/>
      </c>
      <c r="V1119" s="156">
        <f t="shared" si="169"/>
        <v>3.3472000000000302</v>
      </c>
      <c r="W1119" s="159">
        <f t="shared" si="165"/>
        <v>0.85113498861216663</v>
      </c>
      <c r="X1119" s="160">
        <f t="shared" si="166"/>
        <v>6.5495308859830903E-4</v>
      </c>
      <c r="Y1119" s="160" t="str">
        <f t="shared" si="167"/>
        <v/>
      </c>
      <c r="Z1119" s="160" t="str">
        <f t="shared" si="168"/>
        <v/>
      </c>
    </row>
    <row r="1120" spans="14:26" ht="20.100000000000001" customHeight="1" x14ac:dyDescent="0.25">
      <c r="N1120" s="137">
        <v>517</v>
      </c>
      <c r="O1120" s="129">
        <f t="shared" si="170"/>
        <v>-1.9319999999999999</v>
      </c>
      <c r="P1120" s="162">
        <f t="shared" si="171"/>
        <v>6.1713625781571947E-2</v>
      </c>
      <c r="Q1120" s="162">
        <f t="shared" si="172"/>
        <v>2.6679752939130129E-2</v>
      </c>
      <c r="R1120" s="129">
        <f t="shared" si="173"/>
        <v>6.1713625781571947E-2</v>
      </c>
      <c r="S1120" s="129" t="str">
        <f t="shared" si="174"/>
        <v/>
      </c>
      <c r="T1120" s="129" t="str">
        <f t="shared" si="175"/>
        <v/>
      </c>
      <c r="V1120" s="156">
        <f t="shared" si="169"/>
        <v>3.3536000000000303</v>
      </c>
      <c r="W1120" s="159">
        <f t="shared" si="165"/>
        <v>0.85048003552356832</v>
      </c>
      <c r="X1120" s="160">
        <f t="shared" si="166"/>
        <v>6.5598282465972879E-4</v>
      </c>
      <c r="Y1120" s="160" t="str">
        <f t="shared" si="167"/>
        <v/>
      </c>
      <c r="Z1120" s="160" t="str">
        <f t="shared" si="168"/>
        <v/>
      </c>
    </row>
    <row r="1121" spans="14:26" ht="20.100000000000001" customHeight="1" x14ac:dyDescent="0.25">
      <c r="N1121" s="137">
        <v>518</v>
      </c>
      <c r="O1121" s="129">
        <f t="shared" si="170"/>
        <v>-1.9279999999999999</v>
      </c>
      <c r="P1121" s="162">
        <f t="shared" si="171"/>
        <v>6.219189873083366E-2</v>
      </c>
      <c r="Q1121" s="162">
        <f t="shared" si="172"/>
        <v>2.692756308781347E-2</v>
      </c>
      <c r="R1121" s="129">
        <f t="shared" si="173"/>
        <v>6.219189873083366E-2</v>
      </c>
      <c r="S1121" s="129" t="str">
        <f t="shared" si="174"/>
        <v/>
      </c>
      <c r="T1121" s="129" t="str">
        <f t="shared" si="175"/>
        <v/>
      </c>
      <c r="V1121" s="156">
        <f t="shared" si="169"/>
        <v>3.3600000000000305</v>
      </c>
      <c r="W1121" s="159">
        <f t="shared" si="165"/>
        <v>0.84982405269890859</v>
      </c>
      <c r="X1121" s="160">
        <f t="shared" si="166"/>
        <v>6.5700820904046608E-4</v>
      </c>
      <c r="Y1121" s="160" t="str">
        <f t="shared" si="167"/>
        <v/>
      </c>
      <c r="Z1121" s="160" t="str">
        <f t="shared" si="168"/>
        <v/>
      </c>
    </row>
    <row r="1122" spans="14:26" ht="20.100000000000001" customHeight="1" x14ac:dyDescent="0.25">
      <c r="N1122" s="137">
        <v>519</v>
      </c>
      <c r="O1122" s="129">
        <f t="shared" si="170"/>
        <v>-1.9239999999999999</v>
      </c>
      <c r="P1122" s="162">
        <f t="shared" si="171"/>
        <v>6.2672875462131794E-2</v>
      </c>
      <c r="Q1122" s="162">
        <f t="shared" si="172"/>
        <v>2.7177291734023407E-2</v>
      </c>
      <c r="R1122" s="129">
        <f t="shared" si="173"/>
        <v>6.2672875462131794E-2</v>
      </c>
      <c r="S1122" s="129" t="str">
        <f t="shared" si="174"/>
        <v/>
      </c>
      <c r="T1122" s="129" t="str">
        <f t="shared" si="175"/>
        <v/>
      </c>
      <c r="V1122" s="156">
        <f t="shared" si="169"/>
        <v>3.3664000000000307</v>
      </c>
      <c r="W1122" s="159">
        <f t="shared" si="165"/>
        <v>0.84916704448986813</v>
      </c>
      <c r="X1122" s="160">
        <f t="shared" si="166"/>
        <v>6.5802923902458232E-4</v>
      </c>
      <c r="Y1122" s="160" t="str">
        <f t="shared" si="167"/>
        <v/>
      </c>
      <c r="Z1122" s="160" t="str">
        <f t="shared" si="168"/>
        <v/>
      </c>
    </row>
    <row r="1123" spans="14:26" ht="20.100000000000001" customHeight="1" x14ac:dyDescent="0.25">
      <c r="N1123" s="137">
        <v>520</v>
      </c>
      <c r="O1123" s="129">
        <f t="shared" si="170"/>
        <v>-1.92</v>
      </c>
      <c r="P1123" s="162">
        <f t="shared" si="171"/>
        <v>6.3156561435198655E-2</v>
      </c>
      <c r="Q1123" s="162">
        <f t="shared" si="172"/>
        <v>2.7428949703836809E-2</v>
      </c>
      <c r="R1123" s="129">
        <f t="shared" si="173"/>
        <v>6.3156561435198655E-2</v>
      </c>
      <c r="S1123" s="129" t="str">
        <f t="shared" si="174"/>
        <v/>
      </c>
      <c r="T1123" s="129" t="str">
        <f t="shared" si="175"/>
        <v/>
      </c>
      <c r="V1123" s="156">
        <f t="shared" si="169"/>
        <v>3.3728000000000309</v>
      </c>
      <c r="W1123" s="159">
        <f t="shared" si="165"/>
        <v>0.84850901525084355</v>
      </c>
      <c r="X1123" s="160">
        <f t="shared" si="166"/>
        <v>6.5904591198695517E-4</v>
      </c>
      <c r="Y1123" s="160" t="str">
        <f t="shared" si="167"/>
        <v/>
      </c>
      <c r="Z1123" s="160" t="str">
        <f t="shared" si="168"/>
        <v/>
      </c>
    </row>
    <row r="1124" spans="14:26" ht="20.100000000000001" customHeight="1" x14ac:dyDescent="0.25">
      <c r="N1124" s="137">
        <v>521</v>
      </c>
      <c r="O1124" s="129">
        <f t="shared" si="170"/>
        <v>-1.9159999999999999</v>
      </c>
      <c r="P1124" s="162">
        <f t="shared" si="171"/>
        <v>6.3642962021402502E-2</v>
      </c>
      <c r="Q1124" s="162">
        <f t="shared" si="172"/>
        <v>2.7682547844993161E-2</v>
      </c>
      <c r="R1124" s="129">
        <f t="shared" si="173"/>
        <v>6.3642962021402502E-2</v>
      </c>
      <c r="S1124" s="129" t="str">
        <f t="shared" si="174"/>
        <v/>
      </c>
      <c r="T1124" s="129" t="str">
        <f t="shared" si="175"/>
        <v/>
      </c>
      <c r="V1124" s="156">
        <f t="shared" si="169"/>
        <v>3.3792000000000311</v>
      </c>
      <c r="W1124" s="159">
        <f t="shared" si="165"/>
        <v>0.84784996933885659</v>
      </c>
      <c r="X1124" s="160">
        <f t="shared" si="166"/>
        <v>6.6005822539205727E-4</v>
      </c>
      <c r="Y1124" s="160" t="str">
        <f t="shared" si="167"/>
        <v/>
      </c>
      <c r="Z1124" s="160" t="str">
        <f t="shared" si="168"/>
        <v/>
      </c>
    </row>
    <row r="1125" spans="14:26" ht="20.100000000000001" customHeight="1" x14ac:dyDescent="0.25">
      <c r="N1125" s="137">
        <v>522</v>
      </c>
      <c r="O1125" s="129">
        <f t="shared" si="170"/>
        <v>-1.9119999999999999</v>
      </c>
      <c r="P1125" s="162">
        <f t="shared" si="171"/>
        <v>6.4132082502720483E-2</v>
      </c>
      <c r="Q1125" s="162">
        <f t="shared" si="172"/>
        <v>2.7938097026538877E-2</v>
      </c>
      <c r="R1125" s="129">
        <f t="shared" si="173"/>
        <v>6.4132082502720483E-2</v>
      </c>
      <c r="S1125" s="129" t="str">
        <f t="shared" si="174"/>
        <v/>
      </c>
      <c r="T1125" s="129" t="str">
        <f t="shared" si="175"/>
        <v/>
      </c>
      <c r="V1125" s="156">
        <f t="shared" si="169"/>
        <v>3.3856000000000313</v>
      </c>
      <c r="W1125" s="159">
        <f t="shared" si="165"/>
        <v>0.84718991111346453</v>
      </c>
      <c r="X1125" s="160">
        <f t="shared" si="166"/>
        <v>6.6106617679428936E-4</v>
      </c>
      <c r="Y1125" s="160" t="str">
        <f t="shared" si="167"/>
        <v/>
      </c>
      <c r="Z1125" s="160" t="str">
        <f t="shared" si="168"/>
        <v/>
      </c>
    </row>
    <row r="1126" spans="14:26" ht="20.100000000000001" customHeight="1" x14ac:dyDescent="0.25">
      <c r="N1126" s="137">
        <v>523</v>
      </c>
      <c r="O1126" s="129">
        <f t="shared" si="170"/>
        <v>-1.9079999999999999</v>
      </c>
      <c r="P1126" s="162">
        <f t="shared" si="171"/>
        <v>6.4623928070710907E-2</v>
      </c>
      <c r="Q1126" s="162">
        <f t="shared" si="172"/>
        <v>2.819560813846787E-2</v>
      </c>
      <c r="R1126" s="129">
        <f t="shared" si="173"/>
        <v>6.4623928070710907E-2</v>
      </c>
      <c r="S1126" s="129" t="str">
        <f t="shared" si="174"/>
        <v/>
      </c>
      <c r="T1126" s="129" t="str">
        <f t="shared" si="175"/>
        <v/>
      </c>
      <c r="V1126" s="156">
        <f t="shared" si="169"/>
        <v>3.3920000000000314</v>
      </c>
      <c r="W1126" s="159">
        <f t="shared" si="165"/>
        <v>0.84652884493667024</v>
      </c>
      <c r="X1126" s="160">
        <f t="shared" si="166"/>
        <v>6.6206976383753613E-4</v>
      </c>
      <c r="Y1126" s="160" t="str">
        <f t="shared" si="167"/>
        <v/>
      </c>
      <c r="Z1126" s="160" t="str">
        <f t="shared" si="168"/>
        <v/>
      </c>
    </row>
    <row r="1127" spans="14:26" ht="20.100000000000001" customHeight="1" x14ac:dyDescent="0.25">
      <c r="N1127" s="137">
        <v>524</v>
      </c>
      <c r="O1127" s="129">
        <f t="shared" si="170"/>
        <v>-1.9039999999999999</v>
      </c>
      <c r="P1127" s="162">
        <f t="shared" si="171"/>
        <v>6.5118503825484716E-2</v>
      </c>
      <c r="Q1127" s="162">
        <f t="shared" si="172"/>
        <v>2.8455092091357707E-2</v>
      </c>
      <c r="R1127" s="129">
        <f t="shared" si="173"/>
        <v>6.5118503825484716E-2</v>
      </c>
      <c r="S1127" s="129" t="str">
        <f t="shared" si="174"/>
        <v/>
      </c>
      <c r="T1127" s="129" t="str">
        <f t="shared" si="175"/>
        <v/>
      </c>
      <c r="V1127" s="156">
        <f t="shared" si="169"/>
        <v>3.3984000000000316</v>
      </c>
      <c r="W1127" s="159">
        <f t="shared" si="165"/>
        <v>0.84586677517283271</v>
      </c>
      <c r="X1127" s="160">
        <f t="shared" si="166"/>
        <v>6.6306898425427807E-4</v>
      </c>
      <c r="Y1127" s="160" t="str">
        <f t="shared" si="167"/>
        <v/>
      </c>
      <c r="Z1127" s="160" t="str">
        <f t="shared" si="168"/>
        <v/>
      </c>
    </row>
    <row r="1128" spans="14:26" ht="20.100000000000001" customHeight="1" x14ac:dyDescent="0.25">
      <c r="N1128" s="137">
        <v>525</v>
      </c>
      <c r="O1128" s="129">
        <f t="shared" si="170"/>
        <v>-1.9</v>
      </c>
      <c r="P1128" s="162">
        <f t="shared" si="171"/>
        <v>6.5615814774676595E-2</v>
      </c>
      <c r="Q1128" s="162">
        <f t="shared" si="172"/>
        <v>2.87165598160018E-2</v>
      </c>
      <c r="R1128" s="129">
        <f t="shared" si="173"/>
        <v>6.5615814774676595E-2</v>
      </c>
      <c r="S1128" s="129" t="str">
        <f t="shared" si="174"/>
        <v/>
      </c>
      <c r="T1128" s="129" t="str">
        <f t="shared" si="175"/>
        <v/>
      </c>
      <c r="V1128" s="156">
        <f t="shared" si="169"/>
        <v>3.4048000000000318</v>
      </c>
      <c r="W1128" s="159">
        <f t="shared" si="165"/>
        <v>0.84520370618857843</v>
      </c>
      <c r="X1128" s="160">
        <f t="shared" si="166"/>
        <v>6.6406383586481432E-4</v>
      </c>
      <c r="Y1128" s="160" t="str">
        <f t="shared" si="167"/>
        <v/>
      </c>
      <c r="Z1128" s="160" t="str">
        <f t="shared" si="168"/>
        <v/>
      </c>
    </row>
    <row r="1129" spans="14:26" ht="20.100000000000001" customHeight="1" x14ac:dyDescent="0.25">
      <c r="N1129" s="137">
        <v>526</v>
      </c>
      <c r="O1129" s="129">
        <f t="shared" si="170"/>
        <v>-1.8959999999999999</v>
      </c>
      <c r="P1129" s="162">
        <f t="shared" si="171"/>
        <v>6.6115865832415521E-2</v>
      </c>
      <c r="Q1129" s="162">
        <f t="shared" si="172"/>
        <v>2.8980022263037378E-2</v>
      </c>
      <c r="R1129" s="129">
        <f t="shared" si="173"/>
        <v>6.6115865832415521E-2</v>
      </c>
      <c r="S1129" s="129" t="str">
        <f t="shared" si="174"/>
        <v/>
      </c>
      <c r="T1129" s="129" t="str">
        <f t="shared" si="175"/>
        <v/>
      </c>
      <c r="V1129" s="156">
        <f t="shared" si="169"/>
        <v>3.411200000000032</v>
      </c>
      <c r="W1129" s="159">
        <f t="shared" si="165"/>
        <v>0.84453964235271362</v>
      </c>
      <c r="X1129" s="160">
        <f t="shared" si="166"/>
        <v>6.6505431657781777E-4</v>
      </c>
      <c r="Y1129" s="160" t="str">
        <f t="shared" si="167"/>
        <v/>
      </c>
      <c r="Z1129" s="160" t="str">
        <f t="shared" si="168"/>
        <v/>
      </c>
    </row>
    <row r="1130" spans="14:26" ht="20.100000000000001" customHeight="1" x14ac:dyDescent="0.25">
      <c r="N1130" s="137">
        <v>527</v>
      </c>
      <c r="O1130" s="129">
        <f t="shared" si="170"/>
        <v>-1.8919999999999999</v>
      </c>
      <c r="P1130" s="162">
        <f t="shared" si="171"/>
        <v>6.66186618182949E-2</v>
      </c>
      <c r="Q1130" s="162">
        <f t="shared" si="172"/>
        <v>2.9245490402569553E-2</v>
      </c>
      <c r="R1130" s="129">
        <f t="shared" si="173"/>
        <v>6.66186618182949E-2</v>
      </c>
      <c r="S1130" s="129" t="str">
        <f t="shared" si="174"/>
        <v/>
      </c>
      <c r="T1130" s="129" t="str">
        <f t="shared" si="175"/>
        <v/>
      </c>
      <c r="V1130" s="156">
        <f t="shared" si="169"/>
        <v>3.4176000000000322</v>
      </c>
      <c r="W1130" s="159">
        <f t="shared" si="165"/>
        <v>0.8438745880361358</v>
      </c>
      <c r="X1130" s="160">
        <f t="shared" si="166"/>
        <v>6.6604042438855871E-4</v>
      </c>
      <c r="Y1130" s="160" t="str">
        <f t="shared" si="167"/>
        <v/>
      </c>
      <c r="Z1130" s="160" t="str">
        <f t="shared" si="168"/>
        <v/>
      </c>
    </row>
    <row r="1131" spans="14:26" ht="20.100000000000001" customHeight="1" x14ac:dyDescent="0.25">
      <c r="N1131" s="137">
        <v>528</v>
      </c>
      <c r="O1131" s="129">
        <f t="shared" si="170"/>
        <v>-1.8879999999999999</v>
      </c>
      <c r="P1131" s="162">
        <f t="shared" si="171"/>
        <v>6.7124207456342566E-2</v>
      </c>
      <c r="Q1131" s="162">
        <f t="shared" si="172"/>
        <v>2.9512975223790944E-2</v>
      </c>
      <c r="R1131" s="129">
        <f t="shared" si="173"/>
        <v>6.7124207456342566E-2</v>
      </c>
      <c r="S1131" s="129" t="str">
        <f t="shared" si="174"/>
        <v/>
      </c>
      <c r="T1131" s="129" t="str">
        <f t="shared" si="175"/>
        <v/>
      </c>
      <c r="V1131" s="156">
        <f t="shared" si="169"/>
        <v>3.4240000000000324</v>
      </c>
      <c r="W1131" s="159">
        <f t="shared" si="165"/>
        <v>0.84320854761174724</v>
      </c>
      <c r="X1131" s="160">
        <f t="shared" si="166"/>
        <v>6.6702215737979298E-4</v>
      </c>
      <c r="Y1131" s="160" t="str">
        <f t="shared" si="167"/>
        <v/>
      </c>
      <c r="Z1131" s="160" t="str">
        <f t="shared" si="168"/>
        <v/>
      </c>
    </row>
    <row r="1132" spans="14:26" ht="20.100000000000001" customHeight="1" x14ac:dyDescent="0.25">
      <c r="N1132" s="137">
        <v>529</v>
      </c>
      <c r="O1132" s="129">
        <f t="shared" si="170"/>
        <v>-1.8839999999999999</v>
      </c>
      <c r="P1132" s="162">
        <f t="shared" si="171"/>
        <v>6.76325073739905E-2</v>
      </c>
      <c r="Q1132" s="162">
        <f t="shared" si="172"/>
        <v>2.9782487734597435E-2</v>
      </c>
      <c r="R1132" s="129">
        <f t="shared" si="173"/>
        <v>6.76325073739905E-2</v>
      </c>
      <c r="S1132" s="129" t="str">
        <f t="shared" si="174"/>
        <v/>
      </c>
      <c r="T1132" s="129" t="str">
        <f t="shared" si="175"/>
        <v/>
      </c>
      <c r="V1132" s="156">
        <f t="shared" si="169"/>
        <v>3.4304000000000325</v>
      </c>
      <c r="W1132" s="159">
        <f t="shared" si="165"/>
        <v>0.84254152545436745</v>
      </c>
      <c r="X1132" s="160">
        <f t="shared" si="166"/>
        <v>6.6799951371987465E-4</v>
      </c>
      <c r="Y1132" s="160" t="str">
        <f t="shared" si="167"/>
        <v/>
      </c>
      <c r="Z1132" s="160" t="str">
        <f t="shared" si="168"/>
        <v/>
      </c>
    </row>
    <row r="1133" spans="14:26" ht="20.100000000000001" customHeight="1" x14ac:dyDescent="0.25">
      <c r="N1133" s="137">
        <v>530</v>
      </c>
      <c r="O1133" s="129">
        <f t="shared" si="170"/>
        <v>-1.88</v>
      </c>
      <c r="P1133" s="162">
        <f t="shared" si="171"/>
        <v>6.8143566101044578E-2</v>
      </c>
      <c r="Q1133" s="162">
        <f t="shared" si="172"/>
        <v>3.0054038961199788E-2</v>
      </c>
      <c r="R1133" s="129">
        <f t="shared" si="173"/>
        <v>6.8143566101044578E-2</v>
      </c>
      <c r="S1133" s="129" t="str">
        <f t="shared" si="174"/>
        <v/>
      </c>
      <c r="T1133" s="129" t="str">
        <f t="shared" si="175"/>
        <v/>
      </c>
      <c r="V1133" s="156">
        <f t="shared" si="169"/>
        <v>3.4368000000000327</v>
      </c>
      <c r="W1133" s="159">
        <f t="shared" si="165"/>
        <v>0.84187352594064757</v>
      </c>
      <c r="X1133" s="160">
        <f t="shared" si="166"/>
        <v>6.6897249166375516E-4</v>
      </c>
      <c r="Y1133" s="160" t="str">
        <f t="shared" si="167"/>
        <v/>
      </c>
      <c r="Z1133" s="160" t="str">
        <f t="shared" si="168"/>
        <v/>
      </c>
    </row>
    <row r="1134" spans="14:26" ht="20.100000000000001" customHeight="1" x14ac:dyDescent="0.25">
      <c r="N1134" s="137">
        <v>531</v>
      </c>
      <c r="O1134" s="129">
        <f t="shared" si="170"/>
        <v>-1.8759999999999999</v>
      </c>
      <c r="P1134" s="162">
        <f t="shared" si="171"/>
        <v>6.865738806865429E-2</v>
      </c>
      <c r="Q1134" s="162">
        <f t="shared" si="172"/>
        <v>3.0327639947730963E-2</v>
      </c>
      <c r="R1134" s="129">
        <f t="shared" si="173"/>
        <v>6.865738806865429E-2</v>
      </c>
      <c r="S1134" s="129" t="str">
        <f t="shared" si="174"/>
        <v/>
      </c>
      <c r="T1134" s="129" t="str">
        <f t="shared" si="175"/>
        <v/>
      </c>
      <c r="V1134" s="156">
        <f t="shared" si="169"/>
        <v>3.4432000000000329</v>
      </c>
      <c r="W1134" s="159">
        <f t="shared" si="165"/>
        <v>0.84120455344898382</v>
      </c>
      <c r="X1134" s="160">
        <f t="shared" si="166"/>
        <v>6.6994108955142906E-4</v>
      </c>
      <c r="Y1134" s="160" t="str">
        <f t="shared" si="167"/>
        <v/>
      </c>
      <c r="Z1134" s="160" t="str">
        <f t="shared" si="168"/>
        <v/>
      </c>
    </row>
    <row r="1135" spans="14:26" ht="20.100000000000001" customHeight="1" x14ac:dyDescent="0.25">
      <c r="N1135" s="137">
        <v>532</v>
      </c>
      <c r="O1135" s="129">
        <f t="shared" si="170"/>
        <v>-1.8719999999999999</v>
      </c>
      <c r="P1135" s="162">
        <f t="shared" si="171"/>
        <v>6.9173977608282505E-2</v>
      </c>
      <c r="Q1135" s="162">
        <f t="shared" si="172"/>
        <v>3.0603301755849528E-2</v>
      </c>
      <c r="R1135" s="129">
        <f t="shared" si="173"/>
        <v>6.9173977608282505E-2</v>
      </c>
      <c r="S1135" s="129" t="str">
        <f t="shared" si="174"/>
        <v/>
      </c>
      <c r="T1135" s="129" t="str">
        <f t="shared" si="175"/>
        <v/>
      </c>
      <c r="V1135" s="156">
        <f t="shared" si="169"/>
        <v>3.4496000000000331</v>
      </c>
      <c r="W1135" s="159">
        <f t="shared" si="165"/>
        <v>0.84053461235943239</v>
      </c>
      <c r="X1135" s="160">
        <f t="shared" si="166"/>
        <v>6.7090530580782293E-4</v>
      </c>
      <c r="Y1135" s="160" t="str">
        <f t="shared" si="167"/>
        <v/>
      </c>
      <c r="Z1135" s="160" t="str">
        <f t="shared" si="168"/>
        <v/>
      </c>
    </row>
    <row r="1136" spans="14:26" ht="20.100000000000001" customHeight="1" x14ac:dyDescent="0.25">
      <c r="N1136" s="137">
        <v>533</v>
      </c>
      <c r="O1136" s="129">
        <f t="shared" si="170"/>
        <v>-1.8679999999999999</v>
      </c>
      <c r="P1136" s="162">
        <f t="shared" si="171"/>
        <v>6.9693338950675685E-2</v>
      </c>
      <c r="Q1136" s="162">
        <f t="shared" si="172"/>
        <v>3.0881035464338749E-2</v>
      </c>
      <c r="R1136" s="129">
        <f t="shared" si="173"/>
        <v>6.9693338950675685E-2</v>
      </c>
      <c r="S1136" s="129" t="str">
        <f t="shared" si="174"/>
        <v/>
      </c>
      <c r="T1136" s="129" t="str">
        <f t="shared" si="175"/>
        <v/>
      </c>
      <c r="V1136" s="156">
        <f t="shared" si="169"/>
        <v>3.4560000000000333</v>
      </c>
      <c r="W1136" s="159">
        <f t="shared" si="165"/>
        <v>0.83986370705362456</v>
      </c>
      <c r="X1136" s="160">
        <f t="shared" si="166"/>
        <v>6.718651389416852E-4</v>
      </c>
      <c r="Y1136" s="160" t="str">
        <f t="shared" si="167"/>
        <v/>
      </c>
      <c r="Z1136" s="160" t="str">
        <f t="shared" si="168"/>
        <v/>
      </c>
    </row>
    <row r="1137" spans="14:26" ht="20.100000000000001" customHeight="1" x14ac:dyDescent="0.25">
      <c r="N1137" s="137">
        <v>534</v>
      </c>
      <c r="O1137" s="129">
        <f t="shared" si="170"/>
        <v>-1.8639999999999999</v>
      </c>
      <c r="P1137" s="162">
        <f t="shared" si="171"/>
        <v>7.0215476224834261E-2</v>
      </c>
      <c r="Q1137" s="162">
        <f t="shared" si="172"/>
        <v>3.1160852168701854E-2</v>
      </c>
      <c r="R1137" s="129">
        <f t="shared" si="173"/>
        <v>7.0215476224834261E-2</v>
      </c>
      <c r="S1137" s="129" t="str">
        <f t="shared" si="174"/>
        <v/>
      </c>
      <c r="T1137" s="129" t="str">
        <f t="shared" si="175"/>
        <v/>
      </c>
      <c r="V1137" s="156">
        <f t="shared" si="169"/>
        <v>3.4624000000000335</v>
      </c>
      <c r="W1137" s="159">
        <f t="shared" si="165"/>
        <v>0.83919184191468288</v>
      </c>
      <c r="X1137" s="160">
        <f t="shared" si="166"/>
        <v>6.7282058754725149E-4</v>
      </c>
      <c r="Y1137" s="160" t="str">
        <f t="shared" si="167"/>
        <v/>
      </c>
      <c r="Z1137" s="160" t="str">
        <f t="shared" si="168"/>
        <v/>
      </c>
    </row>
    <row r="1138" spans="14:26" ht="20.100000000000001" customHeight="1" x14ac:dyDescent="0.25">
      <c r="N1138" s="137">
        <v>535</v>
      </c>
      <c r="O1138" s="129">
        <f t="shared" si="170"/>
        <v>-1.8599999999999999</v>
      </c>
      <c r="P1138" s="162">
        <f t="shared" si="171"/>
        <v>7.0740393456983394E-2</v>
      </c>
      <c r="Q1138" s="162">
        <f t="shared" si="172"/>
        <v>3.1442762980752714E-2</v>
      </c>
      <c r="R1138" s="129">
        <f t="shared" si="173"/>
        <v>7.0740393456983394E-2</v>
      </c>
      <c r="S1138" s="129" t="str">
        <f t="shared" si="174"/>
        <v/>
      </c>
      <c r="T1138" s="129" t="str">
        <f t="shared" si="175"/>
        <v/>
      </c>
      <c r="V1138" s="156">
        <f t="shared" si="169"/>
        <v>3.4688000000000336</v>
      </c>
      <c r="W1138" s="159">
        <f t="shared" si="165"/>
        <v>0.83851902132713563</v>
      </c>
      <c r="X1138" s="160">
        <f t="shared" si="166"/>
        <v>6.7377165030046982E-4</v>
      </c>
      <c r="Y1138" s="160" t="str">
        <f t="shared" si="167"/>
        <v/>
      </c>
      <c r="Z1138" s="160" t="str">
        <f t="shared" si="168"/>
        <v/>
      </c>
    </row>
    <row r="1139" spans="14:26" ht="20.100000000000001" customHeight="1" x14ac:dyDescent="0.25">
      <c r="N1139" s="137">
        <v>536</v>
      </c>
      <c r="O1139" s="129">
        <f t="shared" si="170"/>
        <v>-1.8559999999999999</v>
      </c>
      <c r="P1139" s="162">
        <f t="shared" si="171"/>
        <v>7.1268094569544513E-2</v>
      </c>
      <c r="Q1139" s="162">
        <f t="shared" si="172"/>
        <v>3.1726779028202923E-2</v>
      </c>
      <c r="R1139" s="129">
        <f t="shared" si="173"/>
        <v>7.1268094569544513E-2</v>
      </c>
      <c r="S1139" s="129" t="str">
        <f t="shared" si="174"/>
        <v/>
      </c>
      <c r="T1139" s="129" t="str">
        <f t="shared" si="175"/>
        <v/>
      </c>
      <c r="V1139" s="156">
        <f t="shared" si="169"/>
        <v>3.4752000000000338</v>
      </c>
      <c r="W1139" s="159">
        <f t="shared" si="165"/>
        <v>0.83784524967683516</v>
      </c>
      <c r="X1139" s="160">
        <f t="shared" si="166"/>
        <v>6.7471832596222026E-4</v>
      </c>
      <c r="Y1139" s="160" t="str">
        <f t="shared" si="167"/>
        <v/>
      </c>
      <c r="Z1139" s="160" t="str">
        <f t="shared" si="168"/>
        <v/>
      </c>
    </row>
    <row r="1140" spans="14:26" ht="20.100000000000001" customHeight="1" x14ac:dyDescent="0.25">
      <c r="N1140" s="137">
        <v>537</v>
      </c>
      <c r="O1140" s="129">
        <f t="shared" si="170"/>
        <v>-1.8519999999999999</v>
      </c>
      <c r="P1140" s="162">
        <f t="shared" si="171"/>
        <v>7.1798583380107125E-2</v>
      </c>
      <c r="Q1140" s="162">
        <f t="shared" si="172"/>
        <v>3.2012911454244453E-2</v>
      </c>
      <c r="R1140" s="129">
        <f t="shared" si="173"/>
        <v>7.1798583380107125E-2</v>
      </c>
      <c r="S1140" s="129" t="str">
        <f t="shared" si="174"/>
        <v/>
      </c>
      <c r="T1140" s="129" t="str">
        <f t="shared" si="175"/>
        <v/>
      </c>
      <c r="V1140" s="156">
        <f t="shared" si="169"/>
        <v>3.481600000000034</v>
      </c>
      <c r="W1140" s="159">
        <f t="shared" si="165"/>
        <v>0.83717053135087294</v>
      </c>
      <c r="X1140" s="160">
        <f t="shared" si="166"/>
        <v>6.7566061337342997E-4</v>
      </c>
      <c r="Y1140" s="160" t="str">
        <f t="shared" si="167"/>
        <v/>
      </c>
      <c r="Z1140" s="160" t="str">
        <f t="shared" si="168"/>
        <v/>
      </c>
    </row>
    <row r="1141" spans="14:26" ht="20.100000000000001" customHeight="1" x14ac:dyDescent="0.25">
      <c r="N1141" s="137">
        <v>538</v>
      </c>
      <c r="O1141" s="129">
        <f t="shared" si="170"/>
        <v>-1.8479999999999999</v>
      </c>
      <c r="P1141" s="162">
        <f t="shared" si="171"/>
        <v>7.2331863600401836E-2</v>
      </c>
      <c r="Q1141" s="162">
        <f t="shared" si="172"/>
        <v>3.2301171417128183E-2</v>
      </c>
      <c r="R1141" s="129">
        <f t="shared" si="173"/>
        <v>7.2331863600401836E-2</v>
      </c>
      <c r="S1141" s="129" t="str">
        <f t="shared" si="174"/>
        <v/>
      </c>
      <c r="T1141" s="129" t="str">
        <f t="shared" si="175"/>
        <v/>
      </c>
      <c r="V1141" s="156">
        <f t="shared" si="169"/>
        <v>3.4880000000000342</v>
      </c>
      <c r="W1141" s="159">
        <f t="shared" si="165"/>
        <v>0.83649487073749951</v>
      </c>
      <c r="X1141" s="160">
        <f t="shared" si="166"/>
        <v>6.7659851146018024E-4</v>
      </c>
      <c r="Y1141" s="160" t="str">
        <f t="shared" si="167"/>
        <v/>
      </c>
      <c r="Z1141" s="160" t="str">
        <f t="shared" si="168"/>
        <v/>
      </c>
    </row>
    <row r="1142" spans="14:26" ht="20.100000000000001" customHeight="1" x14ac:dyDescent="0.25">
      <c r="N1142" s="137">
        <v>539</v>
      </c>
      <c r="O1142" s="129">
        <f t="shared" si="170"/>
        <v>-1.8439999999999999</v>
      </c>
      <c r="P1142" s="162">
        <f t="shared" si="171"/>
        <v>7.2867938835273705E-2</v>
      </c>
      <c r="Q1142" s="162">
        <f t="shared" si="172"/>
        <v>3.2591570089738557E-2</v>
      </c>
      <c r="R1142" s="129">
        <f t="shared" si="173"/>
        <v>7.2867938835273705E-2</v>
      </c>
      <c r="S1142" s="129" t="str">
        <f t="shared" si="174"/>
        <v/>
      </c>
      <c r="T1142" s="129" t="str">
        <f t="shared" si="175"/>
        <v/>
      </c>
      <c r="V1142" s="156">
        <f t="shared" si="169"/>
        <v>3.4944000000000344</v>
      </c>
      <c r="W1142" s="159">
        <f t="shared" si="165"/>
        <v>0.83581827222603933</v>
      </c>
      <c r="X1142" s="160">
        <f t="shared" si="166"/>
        <v>6.7753201922771122E-4</v>
      </c>
      <c r="Y1142" s="160" t="str">
        <f t="shared" si="167"/>
        <v/>
      </c>
      <c r="Z1142" s="160" t="str">
        <f t="shared" si="168"/>
        <v/>
      </c>
    </row>
    <row r="1143" spans="14:26" ht="20.100000000000001" customHeight="1" x14ac:dyDescent="0.25">
      <c r="N1143" s="137">
        <v>540</v>
      </c>
      <c r="O1143" s="129">
        <f t="shared" si="170"/>
        <v>-1.8399999999999999</v>
      </c>
      <c r="P1143" s="162">
        <f t="shared" si="171"/>
        <v>7.3406812581656919E-2</v>
      </c>
      <c r="Q1143" s="162">
        <f t="shared" si="172"/>
        <v>3.2884118659163887E-2</v>
      </c>
      <c r="R1143" s="129">
        <f t="shared" si="173"/>
        <v>7.3406812581656919E-2</v>
      </c>
      <c r="S1143" s="129" t="str">
        <f t="shared" si="174"/>
        <v/>
      </c>
      <c r="T1143" s="129" t="str">
        <f t="shared" si="175"/>
        <v/>
      </c>
      <c r="V1143" s="156">
        <f t="shared" si="169"/>
        <v>3.5008000000000346</v>
      </c>
      <c r="W1143" s="159">
        <f t="shared" si="165"/>
        <v>0.83514074020681162</v>
      </c>
      <c r="X1143" s="160">
        <f t="shared" si="166"/>
        <v>6.7846113576397471E-4</v>
      </c>
      <c r="Y1143" s="160" t="str">
        <f t="shared" si="167"/>
        <v/>
      </c>
      <c r="Z1143" s="160" t="str">
        <f t="shared" si="168"/>
        <v/>
      </c>
    </row>
    <row r="1144" spans="14:26" ht="20.100000000000001" customHeight="1" x14ac:dyDescent="0.25">
      <c r="N1144" s="137">
        <v>541</v>
      </c>
      <c r="O1144" s="129">
        <f t="shared" si="170"/>
        <v>-1.8359999999999999</v>
      </c>
      <c r="P1144" s="162">
        <f t="shared" si="171"/>
        <v>7.3948488227550416E-2</v>
      </c>
      <c r="Q1144" s="162">
        <f t="shared" si="172"/>
        <v>3.3178828326262726E-2</v>
      </c>
      <c r="R1144" s="129">
        <f t="shared" si="173"/>
        <v>7.3948488227550416E-2</v>
      </c>
      <c r="S1144" s="129" t="str">
        <f t="shared" si="174"/>
        <v/>
      </c>
      <c r="T1144" s="129" t="str">
        <f t="shared" si="175"/>
        <v/>
      </c>
      <c r="V1144" s="156">
        <f t="shared" si="169"/>
        <v>3.5072000000000347</v>
      </c>
      <c r="W1144" s="159">
        <f t="shared" si="165"/>
        <v>0.83446227907104764</v>
      </c>
      <c r="X1144" s="160">
        <f t="shared" si="166"/>
        <v>6.7938586023652547E-4</v>
      </c>
      <c r="Y1144" s="160" t="str">
        <f t="shared" si="167"/>
        <v/>
      </c>
      <c r="Z1144" s="160" t="str">
        <f t="shared" si="168"/>
        <v/>
      </c>
    </row>
    <row r="1145" spans="14:26" ht="20.100000000000001" customHeight="1" x14ac:dyDescent="0.25">
      <c r="N1145" s="137">
        <v>542</v>
      </c>
      <c r="O1145" s="129">
        <f t="shared" si="170"/>
        <v>-1.8319999999999999</v>
      </c>
      <c r="P1145" s="162">
        <f t="shared" si="171"/>
        <v>7.4492969050994659E-2</v>
      </c>
      <c r="Q1145" s="162">
        <f t="shared" si="172"/>
        <v>3.3475710305225947E-2</v>
      </c>
      <c r="R1145" s="129">
        <f t="shared" si="173"/>
        <v>7.4492969050994659E-2</v>
      </c>
      <c r="S1145" s="129" t="str">
        <f t="shared" si="174"/>
        <v/>
      </c>
      <c r="T1145" s="129" t="str">
        <f t="shared" si="175"/>
        <v/>
      </c>
      <c r="V1145" s="156">
        <f t="shared" si="169"/>
        <v>3.5136000000000349</v>
      </c>
      <c r="W1145" s="159">
        <f t="shared" si="165"/>
        <v>0.83378289321081112</v>
      </c>
      <c r="X1145" s="160">
        <f t="shared" si="166"/>
        <v>6.803061918940756E-4</v>
      </c>
      <c r="Y1145" s="160" t="str">
        <f t="shared" si="167"/>
        <v/>
      </c>
      <c r="Z1145" s="160" t="str">
        <f t="shared" si="168"/>
        <v/>
      </c>
    </row>
    <row r="1146" spans="14:26" ht="20.100000000000001" customHeight="1" x14ac:dyDescent="0.25">
      <c r="N1146" s="137">
        <v>543</v>
      </c>
      <c r="O1146" s="129">
        <f t="shared" si="170"/>
        <v>-1.8279999999999998</v>
      </c>
      <c r="P1146" s="162">
        <f t="shared" si="171"/>
        <v>7.5040258219049624E-2</v>
      </c>
      <c r="Q1146" s="162">
        <f t="shared" si="172"/>
        <v>3.3774775823135136E-2</v>
      </c>
      <c r="R1146" s="129">
        <f t="shared" si="173"/>
        <v>7.5040258219049624E-2</v>
      </c>
      <c r="S1146" s="129" t="str">
        <f t="shared" si="174"/>
        <v/>
      </c>
      <c r="T1146" s="129" t="str">
        <f t="shared" si="175"/>
        <v/>
      </c>
      <c r="V1146" s="156">
        <f t="shared" si="169"/>
        <v>3.5200000000000351</v>
      </c>
      <c r="W1146" s="159">
        <f t="shared" si="165"/>
        <v>0.83310258701891704</v>
      </c>
      <c r="X1146" s="160">
        <f t="shared" si="166"/>
        <v>6.812221300647181E-4</v>
      </c>
      <c r="Y1146" s="160" t="str">
        <f t="shared" si="167"/>
        <v/>
      </c>
      <c r="Z1146" s="160" t="str">
        <f t="shared" si="168"/>
        <v/>
      </c>
    </row>
    <row r="1147" spans="14:26" ht="20.100000000000001" customHeight="1" x14ac:dyDescent="0.25">
      <c r="N1147" s="137">
        <v>544</v>
      </c>
      <c r="O1147" s="129">
        <f t="shared" si="170"/>
        <v>-1.8239999999999998</v>
      </c>
      <c r="P1147" s="162">
        <f t="shared" si="171"/>
        <v>7.5590358786774225E-2</v>
      </c>
      <c r="Q1147" s="162">
        <f t="shared" si="172"/>
        <v>3.4076036119516297E-2</v>
      </c>
      <c r="R1147" s="129">
        <f t="shared" si="173"/>
        <v>7.5590358786774225E-2</v>
      </c>
      <c r="S1147" s="129" t="str">
        <f t="shared" si="174"/>
        <v/>
      </c>
      <c r="T1147" s="129" t="str">
        <f t="shared" si="175"/>
        <v/>
      </c>
      <c r="V1147" s="156">
        <f t="shared" si="169"/>
        <v>3.5264000000000353</v>
      </c>
      <c r="W1147" s="159">
        <f t="shared" si="165"/>
        <v>0.83242136488885232</v>
      </c>
      <c r="X1147" s="160">
        <f t="shared" si="166"/>
        <v>6.8213367415603798E-4</v>
      </c>
      <c r="Y1147" s="160" t="str">
        <f t="shared" si="167"/>
        <v/>
      </c>
      <c r="Z1147" s="160" t="str">
        <f t="shared" si="168"/>
        <v/>
      </c>
    </row>
    <row r="1148" spans="14:26" ht="20.100000000000001" customHeight="1" x14ac:dyDescent="0.25">
      <c r="N1148" s="137">
        <v>545</v>
      </c>
      <c r="O1148" s="129">
        <f t="shared" si="170"/>
        <v>-1.8199999999999998</v>
      </c>
      <c r="P1148" s="162">
        <f t="shared" si="171"/>
        <v>7.6143273696207353E-2</v>
      </c>
      <c r="Q1148" s="162">
        <f t="shared" si="172"/>
        <v>3.4379502445890005E-2</v>
      </c>
      <c r="R1148" s="129">
        <f t="shared" si="173"/>
        <v>7.6143273696207353E-2</v>
      </c>
      <c r="S1148" s="129" t="str">
        <f t="shared" si="174"/>
        <v/>
      </c>
      <c r="T1148" s="129" t="str">
        <f t="shared" si="175"/>
        <v/>
      </c>
      <c r="V1148" s="156">
        <f t="shared" si="169"/>
        <v>3.5328000000000355</v>
      </c>
      <c r="W1148" s="159">
        <f t="shared" si="165"/>
        <v>0.83173923121469628</v>
      </c>
      <c r="X1148" s="160">
        <f t="shared" si="166"/>
        <v>6.8304082365455709E-4</v>
      </c>
      <c r="Y1148" s="160" t="str">
        <f t="shared" si="167"/>
        <v/>
      </c>
      <c r="Z1148" s="160" t="str">
        <f t="shared" si="168"/>
        <v/>
      </c>
    </row>
    <row r="1149" spans="14:26" ht="20.100000000000001" customHeight="1" x14ac:dyDescent="0.25">
      <c r="N1149" s="137">
        <v>546</v>
      </c>
      <c r="O1149" s="129">
        <f t="shared" si="170"/>
        <v>-1.8159999999999998</v>
      </c>
      <c r="P1149" s="162">
        <f t="shared" si="171"/>
        <v>7.6699005775350174E-2</v>
      </c>
      <c r="Q1149" s="162">
        <f t="shared" si="172"/>
        <v>3.4685186065317328E-2</v>
      </c>
      <c r="R1149" s="129">
        <f t="shared" si="173"/>
        <v>7.6699005775350174E-2</v>
      </c>
      <c r="S1149" s="129" t="str">
        <f t="shared" si="174"/>
        <v/>
      </c>
      <c r="T1149" s="129" t="str">
        <f t="shared" si="175"/>
        <v/>
      </c>
      <c r="V1149" s="156">
        <f t="shared" si="169"/>
        <v>3.5392000000000357</v>
      </c>
      <c r="W1149" s="159">
        <f t="shared" si="165"/>
        <v>0.83105619039104173</v>
      </c>
      <c r="X1149" s="160">
        <f t="shared" si="166"/>
        <v>6.8394357812484596E-4</v>
      </c>
      <c r="Y1149" s="160" t="str">
        <f t="shared" si="167"/>
        <v/>
      </c>
      <c r="Z1149" s="160" t="str">
        <f t="shared" si="168"/>
        <v/>
      </c>
    </row>
    <row r="1150" spans="14:26" ht="20.100000000000001" customHeight="1" x14ac:dyDescent="0.25">
      <c r="N1150" s="137">
        <v>547</v>
      </c>
      <c r="O1150" s="129">
        <f t="shared" si="170"/>
        <v>-1.8119999999999998</v>
      </c>
      <c r="P1150" s="162">
        <f t="shared" si="171"/>
        <v>7.725755773715054E-2</v>
      </c>
      <c r="Q1150" s="162">
        <f t="shared" si="172"/>
        <v>3.4993098251941503E-2</v>
      </c>
      <c r="R1150" s="129">
        <f t="shared" si="173"/>
        <v>7.725755773715054E-2</v>
      </c>
      <c r="S1150" s="129" t="str">
        <f t="shared" si="174"/>
        <v/>
      </c>
      <c r="T1150" s="129" t="str">
        <f t="shared" si="175"/>
        <v/>
      </c>
      <c r="V1150" s="156">
        <f t="shared" si="169"/>
        <v>3.5456000000000358</v>
      </c>
      <c r="W1150" s="159">
        <f t="shared" si="165"/>
        <v>0.83037224681291688</v>
      </c>
      <c r="X1150" s="160">
        <f t="shared" si="166"/>
        <v>6.8484193721030096E-4</v>
      </c>
      <c r="Y1150" s="160" t="str">
        <f t="shared" si="167"/>
        <v/>
      </c>
      <c r="Z1150" s="160" t="str">
        <f t="shared" si="168"/>
        <v/>
      </c>
    </row>
    <row r="1151" spans="14:26" ht="20.100000000000001" customHeight="1" x14ac:dyDescent="0.25">
      <c r="N1151" s="137">
        <v>548</v>
      </c>
      <c r="O1151" s="129">
        <f t="shared" si="170"/>
        <v>-1.8079999999999998</v>
      </c>
      <c r="P1151" s="162">
        <f t="shared" si="171"/>
        <v>7.7818932178488898E-2</v>
      </c>
      <c r="Q1151" s="162">
        <f t="shared" si="172"/>
        <v>3.5303250290525799E-2</v>
      </c>
      <c r="R1151" s="129">
        <f t="shared" si="173"/>
        <v>7.7818932178488898E-2</v>
      </c>
      <c r="S1151" s="129" t="str">
        <f t="shared" si="174"/>
        <v/>
      </c>
      <c r="T1151" s="129" t="str">
        <f t="shared" si="175"/>
        <v/>
      </c>
      <c r="V1151" s="156">
        <f t="shared" si="169"/>
        <v>3.552000000000036</v>
      </c>
      <c r="W1151" s="159">
        <f t="shared" si="165"/>
        <v>0.82968740487570658</v>
      </c>
      <c r="X1151" s="160">
        <f t="shared" si="166"/>
        <v>6.8573590063047973E-4</v>
      </c>
      <c r="Y1151" s="160" t="str">
        <f t="shared" si="167"/>
        <v/>
      </c>
      <c r="Z1151" s="160" t="str">
        <f t="shared" si="168"/>
        <v/>
      </c>
    </row>
    <row r="1152" spans="14:26" ht="20.100000000000001" customHeight="1" x14ac:dyDescent="0.25">
      <c r="N1152" s="137">
        <v>549</v>
      </c>
      <c r="O1152" s="129">
        <f t="shared" si="170"/>
        <v>-1.8039999999999998</v>
      </c>
      <c r="P1152" s="162">
        <f t="shared" si="171"/>
        <v>7.8383131579166238E-2</v>
      </c>
      <c r="Q1152" s="162">
        <f t="shared" si="172"/>
        <v>3.5615653475987115E-2</v>
      </c>
      <c r="R1152" s="129">
        <f t="shared" si="173"/>
        <v>7.8383131579166238E-2</v>
      </c>
      <c r="S1152" s="129" t="str">
        <f t="shared" si="174"/>
        <v/>
      </c>
      <c r="T1152" s="129" t="str">
        <f t="shared" si="175"/>
        <v/>
      </c>
      <c r="V1152" s="156">
        <f t="shared" si="169"/>
        <v>3.5584000000000362</v>
      </c>
      <c r="W1152" s="159">
        <f t="shared" si="165"/>
        <v>0.8290016689750761</v>
      </c>
      <c r="X1152" s="160">
        <f t="shared" si="166"/>
        <v>6.866254681837658E-4</v>
      </c>
      <c r="Y1152" s="160" t="str">
        <f t="shared" si="167"/>
        <v/>
      </c>
      <c r="Z1152" s="160" t="str">
        <f t="shared" si="168"/>
        <v/>
      </c>
    </row>
    <row r="1153" spans="14:26" ht="20.100000000000001" customHeight="1" x14ac:dyDescent="0.25">
      <c r="N1153" s="137">
        <v>550</v>
      </c>
      <c r="O1153" s="129">
        <f t="shared" si="170"/>
        <v>-1.7999999999999998</v>
      </c>
      <c r="P1153" s="162">
        <f t="shared" si="171"/>
        <v>7.8950158300894177E-2</v>
      </c>
      <c r="Q1153" s="162">
        <f t="shared" si="172"/>
        <v>3.593031911292581E-2</v>
      </c>
      <c r="R1153" s="129">
        <f t="shared" si="173"/>
        <v>7.8950158300894177E-2</v>
      </c>
      <c r="S1153" s="129" t="str">
        <f t="shared" si="174"/>
        <v/>
      </c>
      <c r="T1153" s="129" t="str">
        <f t="shared" si="175"/>
        <v/>
      </c>
      <c r="V1153" s="156">
        <f t="shared" si="169"/>
        <v>3.5648000000000364</v>
      </c>
      <c r="W1153" s="159">
        <f t="shared" si="165"/>
        <v>0.82831504350689233</v>
      </c>
      <c r="X1153" s="160">
        <f t="shared" si="166"/>
        <v>6.8751063974392679E-4</v>
      </c>
      <c r="Y1153" s="160" t="str">
        <f t="shared" si="167"/>
        <v/>
      </c>
      <c r="Z1153" s="160" t="str">
        <f t="shared" si="168"/>
        <v/>
      </c>
    </row>
    <row r="1154" spans="14:26" ht="20.100000000000001" customHeight="1" x14ac:dyDescent="0.25">
      <c r="N1154" s="137">
        <v>551</v>
      </c>
      <c r="O1154" s="129">
        <f t="shared" si="170"/>
        <v>-1.7959999999999998</v>
      </c>
      <c r="P1154" s="162">
        <f t="shared" si="171"/>
        <v>7.9520014586287047E-2</v>
      </c>
      <c r="Q1154" s="162">
        <f t="shared" si="172"/>
        <v>3.6247258515151162E-2</v>
      </c>
      <c r="R1154" s="129">
        <f t="shared" si="173"/>
        <v>7.9520014586287047E-2</v>
      </c>
      <c r="S1154" s="129" t="str">
        <f t="shared" si="174"/>
        <v/>
      </c>
      <c r="T1154" s="129" t="str">
        <f t="shared" si="175"/>
        <v/>
      </c>
      <c r="V1154" s="156">
        <f t="shared" si="169"/>
        <v>3.5712000000000366</v>
      </c>
      <c r="W1154" s="159">
        <f t="shared" si="165"/>
        <v>0.82762753286714841</v>
      </c>
      <c r="X1154" s="160">
        <f t="shared" si="166"/>
        <v>6.8839141526122472E-4</v>
      </c>
      <c r="Y1154" s="160" t="str">
        <f t="shared" si="167"/>
        <v/>
      </c>
      <c r="Z1154" s="160" t="str">
        <f t="shared" si="168"/>
        <v/>
      </c>
    </row>
    <row r="1155" spans="14:26" ht="20.100000000000001" customHeight="1" x14ac:dyDescent="0.25">
      <c r="N1155" s="137">
        <v>552</v>
      </c>
      <c r="O1155" s="129">
        <f t="shared" si="170"/>
        <v>-1.7919999999999998</v>
      </c>
      <c r="P1155" s="162">
        <f t="shared" si="171"/>
        <v>8.0092702557856207E-2</v>
      </c>
      <c r="Q1155" s="162">
        <f t="shared" si="172"/>
        <v>3.6566483005203057E-2</v>
      </c>
      <c r="R1155" s="129">
        <f t="shared" si="173"/>
        <v>8.0092702557856207E-2</v>
      </c>
      <c r="S1155" s="129" t="str">
        <f t="shared" si="174"/>
        <v/>
      </c>
      <c r="T1155" s="129" t="str">
        <f t="shared" si="175"/>
        <v/>
      </c>
      <c r="V1155" s="156">
        <f t="shared" si="169"/>
        <v>3.5776000000000368</v>
      </c>
      <c r="W1155" s="159">
        <f t="shared" si="165"/>
        <v>0.82693914145188718</v>
      </c>
      <c r="X1155" s="160">
        <f t="shared" si="166"/>
        <v>6.8926779476208289E-4</v>
      </c>
      <c r="Y1155" s="160" t="str">
        <f t="shared" si="167"/>
        <v/>
      </c>
      <c r="Z1155" s="160" t="str">
        <f t="shared" si="168"/>
        <v/>
      </c>
    </row>
    <row r="1156" spans="14:26" ht="20.100000000000001" customHeight="1" x14ac:dyDescent="0.25">
      <c r="N1156" s="137">
        <v>553</v>
      </c>
      <c r="O1156" s="129">
        <f t="shared" si="170"/>
        <v>-1.7879999999999998</v>
      </c>
      <c r="P1156" s="162">
        <f t="shared" si="171"/>
        <v>8.0668224217007062E-2</v>
      </c>
      <c r="Q1156" s="162">
        <f t="shared" si="172"/>
        <v>3.6888003913869559E-2</v>
      </c>
      <c r="R1156" s="129">
        <f t="shared" si="173"/>
        <v>8.0668224217007062E-2</v>
      </c>
      <c r="S1156" s="129" t="str">
        <f t="shared" si="174"/>
        <v/>
      </c>
      <c r="T1156" s="129" t="str">
        <f t="shared" si="175"/>
        <v/>
      </c>
      <c r="V1156" s="156">
        <f t="shared" si="169"/>
        <v>3.5840000000000369</v>
      </c>
      <c r="W1156" s="159">
        <f t="shared" si="165"/>
        <v>0.8262498736571251</v>
      </c>
      <c r="X1156" s="160">
        <f t="shared" si="166"/>
        <v>6.9013977834730955E-4</v>
      </c>
      <c r="Y1156" s="160" t="str">
        <f t="shared" si="167"/>
        <v/>
      </c>
      <c r="Z1156" s="160" t="str">
        <f t="shared" si="168"/>
        <v/>
      </c>
    </row>
    <row r="1157" spans="14:26" ht="20.100000000000001" customHeight="1" x14ac:dyDescent="0.25">
      <c r="N1157" s="137">
        <v>554</v>
      </c>
      <c r="O1157" s="129">
        <f t="shared" si="170"/>
        <v>-1.7839999999999998</v>
      </c>
      <c r="P1157" s="162">
        <f t="shared" si="171"/>
        <v>8.1246581443038091E-2</v>
      </c>
      <c r="Q1157" s="162">
        <f t="shared" si="172"/>
        <v>3.7211832579700434E-2</v>
      </c>
      <c r="R1157" s="129">
        <f t="shared" si="173"/>
        <v>8.1246581443038091E-2</v>
      </c>
      <c r="S1157" s="129" t="str">
        <f t="shared" si="174"/>
        <v/>
      </c>
      <c r="T1157" s="129" t="str">
        <f t="shared" si="175"/>
        <v/>
      </c>
      <c r="V1157" s="156">
        <f t="shared" si="169"/>
        <v>3.5904000000000371</v>
      </c>
      <c r="W1157" s="159">
        <f t="shared" si="165"/>
        <v>0.82555973387877779</v>
      </c>
      <c r="X1157" s="160">
        <f t="shared" si="166"/>
        <v>6.9100736619376324E-4</v>
      </c>
      <c r="Y1157" s="160" t="str">
        <f t="shared" si="167"/>
        <v/>
      </c>
      <c r="Z1157" s="160" t="str">
        <f t="shared" si="168"/>
        <v/>
      </c>
    </row>
    <row r="1158" spans="14:26" ht="20.100000000000001" customHeight="1" x14ac:dyDescent="0.25">
      <c r="N1158" s="137">
        <v>555</v>
      </c>
      <c r="O1158" s="129">
        <f t="shared" si="170"/>
        <v>-1.7799999999999998</v>
      </c>
      <c r="P1158" s="162">
        <f t="shared" si="171"/>
        <v>8.1827775992142845E-2</v>
      </c>
      <c r="Q1158" s="162">
        <f t="shared" si="172"/>
        <v>3.7537980348516818E-2</v>
      </c>
      <c r="R1158" s="129">
        <f t="shared" si="173"/>
        <v>8.1827775992142845E-2</v>
      </c>
      <c r="S1158" s="129" t="str">
        <f t="shared" si="174"/>
        <v/>
      </c>
      <c r="T1158" s="129" t="str">
        <f t="shared" si="175"/>
        <v/>
      </c>
      <c r="V1158" s="156">
        <f t="shared" si="169"/>
        <v>3.5968000000000373</v>
      </c>
      <c r="W1158" s="159">
        <f t="shared" si="165"/>
        <v>0.82486872651258403</v>
      </c>
      <c r="X1158" s="160">
        <f t="shared" si="166"/>
        <v>6.9187055855168822E-4</v>
      </c>
      <c r="Y1158" s="160" t="str">
        <f t="shared" si="167"/>
        <v/>
      </c>
      <c r="Z1158" s="160" t="str">
        <f t="shared" si="168"/>
        <v/>
      </c>
    </row>
    <row r="1159" spans="14:26" ht="20.100000000000001" customHeight="1" x14ac:dyDescent="0.25">
      <c r="N1159" s="137">
        <v>556</v>
      </c>
      <c r="O1159" s="129">
        <f t="shared" si="170"/>
        <v>-1.7759999999999998</v>
      </c>
      <c r="P1159" s="162">
        <f t="shared" si="171"/>
        <v>8.2411809496414523E-2</v>
      </c>
      <c r="Q1159" s="162">
        <f t="shared" si="172"/>
        <v>3.7866458572916685E-2</v>
      </c>
      <c r="R1159" s="129">
        <f t="shared" si="173"/>
        <v>8.2411809496414523E-2</v>
      </c>
      <c r="S1159" s="129" t="str">
        <f t="shared" si="174"/>
        <v/>
      </c>
      <c r="T1159" s="129" t="str">
        <f t="shared" si="175"/>
        <v/>
      </c>
      <c r="V1159" s="156">
        <f t="shared" si="169"/>
        <v>3.6032000000000375</v>
      </c>
      <c r="W1159" s="159">
        <f t="shared" si="165"/>
        <v>0.82417685595403234</v>
      </c>
      <c r="X1159" s="160">
        <f t="shared" si="166"/>
        <v>6.9272935574560268E-4</v>
      </c>
      <c r="Y1159" s="160" t="str">
        <f t="shared" si="167"/>
        <v/>
      </c>
      <c r="Z1159" s="160" t="str">
        <f t="shared" si="168"/>
        <v/>
      </c>
    </row>
    <row r="1160" spans="14:26" ht="20.100000000000001" customHeight="1" x14ac:dyDescent="0.25">
      <c r="N1160" s="137">
        <v>557</v>
      </c>
      <c r="O1160" s="129">
        <f t="shared" si="170"/>
        <v>-1.7719999999999998</v>
      </c>
      <c r="P1160" s="162">
        <f t="shared" si="171"/>
        <v>8.299868346285344E-2</v>
      </c>
      <c r="Q1160" s="162">
        <f t="shared" si="172"/>
        <v>3.8197278611776603E-2</v>
      </c>
      <c r="R1160" s="129">
        <f t="shared" si="173"/>
        <v>8.299868346285344E-2</v>
      </c>
      <c r="S1160" s="129" t="str">
        <f t="shared" si="174"/>
        <v/>
      </c>
      <c r="T1160" s="129" t="str">
        <f t="shared" si="175"/>
        <v/>
      </c>
      <c r="V1160" s="156">
        <f t="shared" si="169"/>
        <v>3.6096000000000377</v>
      </c>
      <c r="W1160" s="159">
        <f t="shared" si="165"/>
        <v>0.82348412659828674</v>
      </c>
      <c r="X1160" s="160">
        <f t="shared" si="166"/>
        <v>6.9358375817452078E-4</v>
      </c>
      <c r="Y1160" s="160" t="str">
        <f t="shared" si="167"/>
        <v/>
      </c>
      <c r="Z1160" s="160" t="str">
        <f t="shared" si="168"/>
        <v/>
      </c>
    </row>
    <row r="1161" spans="14:26" ht="20.100000000000001" customHeight="1" x14ac:dyDescent="0.25">
      <c r="N1161" s="137">
        <v>558</v>
      </c>
      <c r="O1161" s="129">
        <f t="shared" si="170"/>
        <v>-1.7679999999999998</v>
      </c>
      <c r="P1161" s="162">
        <f t="shared" si="171"/>
        <v>8.3588399272377337E-2</v>
      </c>
      <c r="Q1161" s="162">
        <f t="shared" si="172"/>
        <v>3.8530451829749263E-2</v>
      </c>
      <c r="R1161" s="129">
        <f t="shared" si="173"/>
        <v>8.3588399272377337E-2</v>
      </c>
      <c r="S1161" s="129" t="str">
        <f t="shared" si="174"/>
        <v/>
      </c>
      <c r="T1161" s="129" t="str">
        <f t="shared" si="175"/>
        <v/>
      </c>
      <c r="V1161" s="156">
        <f t="shared" si="169"/>
        <v>3.6160000000000379</v>
      </c>
      <c r="W1161" s="159">
        <f t="shared" si="165"/>
        <v>0.82279054284011222</v>
      </c>
      <c r="X1161" s="160">
        <f t="shared" si="166"/>
        <v>6.9443376630873299E-4</v>
      </c>
      <c r="Y1161" s="160" t="str">
        <f t="shared" si="167"/>
        <v/>
      </c>
      <c r="Z1161" s="160" t="str">
        <f t="shared" si="168"/>
        <v/>
      </c>
    </row>
    <row r="1162" spans="14:26" ht="20.100000000000001" customHeight="1" x14ac:dyDescent="0.25">
      <c r="N1162" s="137">
        <v>559</v>
      </c>
      <c r="O1162" s="129">
        <f t="shared" si="170"/>
        <v>-1.7639999999999998</v>
      </c>
      <c r="P1162" s="162">
        <f t="shared" si="171"/>
        <v>8.4180958178834878E-2</v>
      </c>
      <c r="Q1162" s="162">
        <f t="shared" si="172"/>
        <v>3.8865989596757237E-2</v>
      </c>
      <c r="R1162" s="129">
        <f t="shared" si="173"/>
        <v>8.4180958178834878E-2</v>
      </c>
      <c r="S1162" s="129" t="str">
        <f t="shared" si="174"/>
        <v/>
      </c>
      <c r="T1162" s="129" t="str">
        <f t="shared" si="175"/>
        <v/>
      </c>
      <c r="V1162" s="156">
        <f t="shared" si="169"/>
        <v>3.622400000000038</v>
      </c>
      <c r="W1162" s="159">
        <f t="shared" si="165"/>
        <v>0.82209610907380348</v>
      </c>
      <c r="X1162" s="160">
        <f t="shared" si="166"/>
        <v>6.9527938069247064E-4</v>
      </c>
      <c r="Y1162" s="160" t="str">
        <f t="shared" si="167"/>
        <v/>
      </c>
      <c r="Z1162" s="160" t="str">
        <f t="shared" si="168"/>
        <v/>
      </c>
    </row>
    <row r="1163" spans="14:26" ht="20.100000000000001" customHeight="1" x14ac:dyDescent="0.25">
      <c r="N1163" s="137">
        <v>560</v>
      </c>
      <c r="O1163" s="129">
        <f t="shared" si="170"/>
        <v>-1.7599999999999998</v>
      </c>
      <c r="P1163" s="162">
        <f t="shared" si="171"/>
        <v>8.4776361308022255E-2</v>
      </c>
      <c r="Q1163" s="162">
        <f t="shared" si="172"/>
        <v>3.9203903287482647E-2</v>
      </c>
      <c r="R1163" s="129">
        <f t="shared" si="173"/>
        <v>8.4776361308022255E-2</v>
      </c>
      <c r="S1163" s="129" t="str">
        <f t="shared" si="174"/>
        <v/>
      </c>
      <c r="T1163" s="129" t="str">
        <f t="shared" si="175"/>
        <v/>
      </c>
      <c r="V1163" s="156">
        <f t="shared" si="169"/>
        <v>3.6288000000000382</v>
      </c>
      <c r="W1163" s="159">
        <f t="shared" si="165"/>
        <v>0.82140082969311101</v>
      </c>
      <c r="X1163" s="160">
        <f t="shared" si="166"/>
        <v>6.9612060194224057E-4</v>
      </c>
      <c r="Y1163" s="160" t="str">
        <f t="shared" si="167"/>
        <v/>
      </c>
      <c r="Z1163" s="160" t="str">
        <f t="shared" si="168"/>
        <v/>
      </c>
    </row>
    <row r="1164" spans="14:26" ht="20.100000000000001" customHeight="1" x14ac:dyDescent="0.25">
      <c r="N1164" s="137">
        <v>561</v>
      </c>
      <c r="O1164" s="129">
        <f t="shared" si="170"/>
        <v>-1.7559999999999998</v>
      </c>
      <c r="P1164" s="162">
        <f t="shared" si="171"/>
        <v>8.5374609656703196E-2</v>
      </c>
      <c r="Q1164" s="162">
        <f t="shared" si="172"/>
        <v>3.9544204280853187E-2</v>
      </c>
      <c r="R1164" s="129">
        <f t="shared" si="173"/>
        <v>8.5374609656703196E-2</v>
      </c>
      <c r="S1164" s="129" t="str">
        <f t="shared" si="174"/>
        <v/>
      </c>
      <c r="T1164" s="129" t="str">
        <f t="shared" si="175"/>
        <v/>
      </c>
      <c r="V1164" s="156">
        <f t="shared" si="169"/>
        <v>3.6352000000000384</v>
      </c>
      <c r="W1164" s="159">
        <f t="shared" si="165"/>
        <v>0.82070470909116877</v>
      </c>
      <c r="X1164" s="160">
        <f t="shared" si="166"/>
        <v>6.9695743074515981E-4</v>
      </c>
      <c r="Y1164" s="160" t="str">
        <f t="shared" si="167"/>
        <v/>
      </c>
      <c r="Z1164" s="160" t="str">
        <f t="shared" si="168"/>
        <v/>
      </c>
    </row>
    <row r="1165" spans="14:26" ht="20.100000000000001" customHeight="1" x14ac:dyDescent="0.25">
      <c r="N1165" s="137">
        <v>562</v>
      </c>
      <c r="O1165" s="129">
        <f t="shared" si="170"/>
        <v>-1.7519999999999998</v>
      </c>
      <c r="P1165" s="162">
        <f t="shared" si="171"/>
        <v>8.5975704091632174E-2</v>
      </c>
      <c r="Q1165" s="162">
        <f t="shared" si="172"/>
        <v>3.9886903959523781E-2</v>
      </c>
      <c r="R1165" s="129">
        <f t="shared" si="173"/>
        <v>8.5975704091632174E-2</v>
      </c>
      <c r="S1165" s="129" t="str">
        <f t="shared" si="174"/>
        <v/>
      </c>
      <c r="T1165" s="129" t="str">
        <f t="shared" si="175"/>
        <v/>
      </c>
      <c r="V1165" s="156">
        <f t="shared" si="169"/>
        <v>3.6416000000000386</v>
      </c>
      <c r="W1165" s="159">
        <f t="shared" si="165"/>
        <v>0.82000775166042361</v>
      </c>
      <c r="X1165" s="160">
        <f t="shared" si="166"/>
        <v>6.9778986786150909E-4</v>
      </c>
      <c r="Y1165" s="160" t="str">
        <f t="shared" si="167"/>
        <v/>
      </c>
      <c r="Z1165" s="160" t="str">
        <f t="shared" si="168"/>
        <v/>
      </c>
    </row>
    <row r="1166" spans="14:26" ht="20.100000000000001" customHeight="1" x14ac:dyDescent="0.25">
      <c r="N1166" s="137">
        <v>563</v>
      </c>
      <c r="O1166" s="129">
        <f t="shared" si="170"/>
        <v>-1.7479999999999998</v>
      </c>
      <c r="P1166" s="162">
        <f t="shared" si="171"/>
        <v>8.657964534858148E-2</v>
      </c>
      <c r="Q1166" s="162">
        <f t="shared" si="172"/>
        <v>4.0232013709354801E-2</v>
      </c>
      <c r="R1166" s="129">
        <f t="shared" si="173"/>
        <v>8.657964534858148E-2</v>
      </c>
      <c r="S1166" s="129" t="str">
        <f t="shared" si="174"/>
        <v/>
      </c>
      <c r="T1166" s="129" t="str">
        <f t="shared" si="175"/>
        <v/>
      </c>
      <c r="V1166" s="156">
        <f t="shared" si="169"/>
        <v>3.6480000000000388</v>
      </c>
      <c r="W1166" s="159">
        <f t="shared" si="165"/>
        <v>0.8193099617925621</v>
      </c>
      <c r="X1166" s="160">
        <f t="shared" si="166"/>
        <v>6.9861791412073604E-4</v>
      </c>
      <c r="Y1166" s="160" t="str">
        <f t="shared" si="167"/>
        <v/>
      </c>
      <c r="Z1166" s="160" t="str">
        <f t="shared" si="168"/>
        <v/>
      </c>
    </row>
    <row r="1167" spans="14:26" ht="20.100000000000001" customHeight="1" x14ac:dyDescent="0.25">
      <c r="N1167" s="137">
        <v>564</v>
      </c>
      <c r="O1167" s="129">
        <f t="shared" si="170"/>
        <v>-1.7439999999999998</v>
      </c>
      <c r="P1167" s="162">
        <f t="shared" si="171"/>
        <v>8.7186434031371593E-2</v>
      </c>
      <c r="Q1167" s="162">
        <f t="shared" si="172"/>
        <v>4.0579544918886129E-2</v>
      </c>
      <c r="R1167" s="129">
        <f t="shared" si="173"/>
        <v>8.7186434031371593E-2</v>
      </c>
      <c r="S1167" s="129" t="str">
        <f t="shared" si="174"/>
        <v/>
      </c>
      <c r="T1167" s="129" t="str">
        <f t="shared" si="175"/>
        <v/>
      </c>
      <c r="V1167" s="156">
        <f t="shared" si="169"/>
        <v>3.654400000000039</v>
      </c>
      <c r="W1167" s="159">
        <f t="shared" si="165"/>
        <v>0.81861134387844137</v>
      </c>
      <c r="X1167" s="160">
        <f t="shared" si="166"/>
        <v>6.9944157042367561E-4</v>
      </c>
      <c r="Y1167" s="160" t="str">
        <f t="shared" si="167"/>
        <v/>
      </c>
      <c r="Z1167" s="160" t="str">
        <f t="shared" si="168"/>
        <v/>
      </c>
    </row>
    <row r="1168" spans="14:26" ht="20.100000000000001" customHeight="1" x14ac:dyDescent="0.25">
      <c r="N1168" s="137">
        <v>565</v>
      </c>
      <c r="O1168" s="129">
        <f t="shared" si="170"/>
        <v>-1.7399999999999998</v>
      </c>
      <c r="P1168" s="162">
        <f t="shared" si="171"/>
        <v>8.7796070610905663E-2</v>
      </c>
      <c r="Q1168" s="162">
        <f t="shared" si="172"/>
        <v>4.0929508978807365E-2</v>
      </c>
      <c r="R1168" s="129">
        <f t="shared" si="173"/>
        <v>8.7796070610905663E-2</v>
      </c>
      <c r="S1168" s="129" t="str">
        <f t="shared" si="174"/>
        <v/>
      </c>
      <c r="T1168" s="129" t="str">
        <f t="shared" si="175"/>
        <v/>
      </c>
      <c r="V1168" s="156">
        <f t="shared" si="169"/>
        <v>3.6608000000000391</v>
      </c>
      <c r="W1168" s="159">
        <f t="shared" si="165"/>
        <v>0.81791190230801769</v>
      </c>
      <c r="X1168" s="160">
        <f t="shared" si="166"/>
        <v>7.0026083774099579E-4</v>
      </c>
      <c r="Y1168" s="160" t="str">
        <f t="shared" si="167"/>
        <v/>
      </c>
      <c r="Z1168" s="160" t="str">
        <f t="shared" si="168"/>
        <v/>
      </c>
    </row>
    <row r="1169" spans="14:26" ht="20.100000000000001" customHeight="1" x14ac:dyDescent="0.25">
      <c r="N1169" s="137">
        <v>566</v>
      </c>
      <c r="O1169" s="129">
        <f t="shared" si="170"/>
        <v>-1.7359999999999998</v>
      </c>
      <c r="P1169" s="162">
        <f t="shared" si="171"/>
        <v>8.8408555424207613E-2</v>
      </c>
      <c r="Q1169" s="162">
        <f t="shared" si="172"/>
        <v>4.1281917281424371E-2</v>
      </c>
      <c r="R1169" s="129">
        <f t="shared" si="173"/>
        <v>8.8408555424207613E-2</v>
      </c>
      <c r="S1169" s="129" t="str">
        <f t="shared" si="174"/>
        <v/>
      </c>
      <c r="T1169" s="129" t="str">
        <f t="shared" si="175"/>
        <v/>
      </c>
      <c r="V1169" s="156">
        <f t="shared" si="169"/>
        <v>3.6672000000000393</v>
      </c>
      <c r="W1169" s="159">
        <f t="shared" si="165"/>
        <v>0.8172116414702767</v>
      </c>
      <c r="X1169" s="160">
        <f t="shared" si="166"/>
        <v>7.0107571711341965E-4</v>
      </c>
      <c r="Y1169" s="160" t="str">
        <f t="shared" si="167"/>
        <v/>
      </c>
      <c r="Z1169" s="160" t="str">
        <f t="shared" si="168"/>
        <v/>
      </c>
    </row>
    <row r="1170" spans="14:26" ht="20.100000000000001" customHeight="1" x14ac:dyDescent="0.25">
      <c r="N1170" s="137">
        <v>567</v>
      </c>
      <c r="O1170" s="129">
        <f t="shared" si="170"/>
        <v>-1.7319999999999998</v>
      </c>
      <c r="P1170" s="162">
        <f t="shared" si="171"/>
        <v>8.9023888673464391E-2</v>
      </c>
      <c r="Q1170" s="162">
        <f t="shared" si="172"/>
        <v>4.1636781220121676E-2</v>
      </c>
      <c r="R1170" s="129">
        <f t="shared" si="173"/>
        <v>8.9023888673464391E-2</v>
      </c>
      <c r="S1170" s="129" t="str">
        <f t="shared" si="174"/>
        <v/>
      </c>
      <c r="T1170" s="129" t="str">
        <f t="shared" si="175"/>
        <v/>
      </c>
      <c r="V1170" s="156">
        <f t="shared" si="169"/>
        <v>3.6736000000000395</v>
      </c>
      <c r="W1170" s="159">
        <f t="shared" si="165"/>
        <v>0.81651056575316328</v>
      </c>
      <c r="X1170" s="160">
        <f t="shared" si="166"/>
        <v>7.0188620965039306E-4</v>
      </c>
      <c r="Y1170" s="160" t="str">
        <f t="shared" si="167"/>
        <v/>
      </c>
      <c r="Z1170" s="160" t="str">
        <f t="shared" si="168"/>
        <v/>
      </c>
    </row>
    <row r="1171" spans="14:26" ht="20.100000000000001" customHeight="1" x14ac:dyDescent="0.25">
      <c r="N1171" s="137">
        <v>568</v>
      </c>
      <c r="O1171" s="129">
        <f t="shared" si="170"/>
        <v>-1.7279999999999998</v>
      </c>
      <c r="P1171" s="162">
        <f t="shared" si="171"/>
        <v>8.9642070425072398E-2</v>
      </c>
      <c r="Q1171" s="162">
        <f t="shared" si="172"/>
        <v>4.1994112188821313E-2</v>
      </c>
      <c r="R1171" s="129">
        <f t="shared" si="173"/>
        <v>8.9642070425072398E-2</v>
      </c>
      <c r="S1171" s="129" t="str">
        <f t="shared" si="174"/>
        <v/>
      </c>
      <c r="T1171" s="129" t="str">
        <f t="shared" si="175"/>
        <v/>
      </c>
      <c r="V1171" s="156">
        <f t="shared" si="169"/>
        <v>3.6800000000000397</v>
      </c>
      <c r="W1171" s="159">
        <f t="shared" si="165"/>
        <v>0.81580867954351288</v>
      </c>
      <c r="X1171" s="160">
        <f t="shared" si="166"/>
        <v>7.0269231652964059E-4</v>
      </c>
      <c r="Y1171" s="160" t="str">
        <f t="shared" si="167"/>
        <v/>
      </c>
      <c r="Z1171" s="160" t="str">
        <f t="shared" si="168"/>
        <v/>
      </c>
    </row>
    <row r="1172" spans="14:26" ht="20.100000000000001" customHeight="1" x14ac:dyDescent="0.25">
      <c r="N1172" s="137">
        <v>569</v>
      </c>
      <c r="O1172" s="129">
        <f t="shared" si="170"/>
        <v>-1.7239999999999998</v>
      </c>
      <c r="P1172" s="162">
        <f t="shared" si="171"/>
        <v>9.0263100608688085E-2</v>
      </c>
      <c r="Q1172" s="162">
        <f t="shared" si="172"/>
        <v>4.2353921581437699E-2</v>
      </c>
      <c r="R1172" s="129">
        <f t="shared" si="173"/>
        <v>9.0263100608688085E-2</v>
      </c>
      <c r="S1172" s="129" t="str">
        <f t="shared" si="174"/>
        <v/>
      </c>
      <c r="T1172" s="129" t="str">
        <f t="shared" si="175"/>
        <v/>
      </c>
      <c r="V1172" s="156">
        <f t="shared" si="169"/>
        <v>3.6864000000000399</v>
      </c>
      <c r="W1172" s="159">
        <f t="shared" ref="W1172:W1235" si="176">_xlfn.CHISQ.DIST.RT(V1172,$U$593)</f>
        <v>0.81510598722698324</v>
      </c>
      <c r="X1172" s="160">
        <f t="shared" ref="X1172:X1235" si="177">W1172-W1173</f>
        <v>7.034940389988309E-4</v>
      </c>
      <c r="Y1172" s="160" t="str">
        <f t="shared" ref="Y1172:Y1235" si="178">IF(W1172&lt;(1-$U$600),X1172,"")</f>
        <v/>
      </c>
      <c r="Z1172" s="160" t="str">
        <f t="shared" ref="Z1172:Z1235" si="179">IF(X1172&lt;(1-$U$606),Y1172,"")</f>
        <v/>
      </c>
    </row>
    <row r="1173" spans="14:26" ht="20.100000000000001" customHeight="1" x14ac:dyDescent="0.25">
      <c r="N1173" s="137">
        <v>570</v>
      </c>
      <c r="O1173" s="129">
        <f t="shared" si="170"/>
        <v>-1.7199999999999998</v>
      </c>
      <c r="P1173" s="162">
        <f t="shared" si="171"/>
        <v>9.0886979016282898E-2</v>
      </c>
      <c r="Q1173" s="162">
        <f t="shared" si="172"/>
        <v>4.2716220791328946E-2</v>
      </c>
      <c r="R1173" s="129">
        <f t="shared" si="173"/>
        <v>9.0886979016282898E-2</v>
      </c>
      <c r="S1173" s="129" t="str">
        <f t="shared" si="174"/>
        <v/>
      </c>
      <c r="T1173" s="129" t="str">
        <f t="shared" si="175"/>
        <v/>
      </c>
      <c r="V1173" s="156">
        <f t="shared" ref="V1173:V1236" si="180">V1172+$Y$593</f>
        <v>3.6928000000000401</v>
      </c>
      <c r="W1173" s="159">
        <f t="shared" si="176"/>
        <v>0.81440249318798441</v>
      </c>
      <c r="X1173" s="160">
        <f t="shared" si="177"/>
        <v>7.0429137837180189E-4</v>
      </c>
      <c r="Y1173" s="160" t="str">
        <f t="shared" si="178"/>
        <v/>
      </c>
      <c r="Z1173" s="160" t="str">
        <f t="shared" si="179"/>
        <v/>
      </c>
    </row>
    <row r="1174" spans="14:26" ht="20.100000000000001" customHeight="1" x14ac:dyDescent="0.25">
      <c r="N1174" s="137">
        <v>571</v>
      </c>
      <c r="O1174" s="129">
        <f t="shared" si="170"/>
        <v>-1.7159999999999997</v>
      </c>
      <c r="P1174" s="162">
        <f t="shared" si="171"/>
        <v>9.1513705301202827E-2</v>
      </c>
      <c r="Q1174" s="162">
        <f t="shared" si="172"/>
        <v>4.3081021210743968E-2</v>
      </c>
      <c r="R1174" s="129">
        <f t="shared" si="173"/>
        <v>9.1513705301202827E-2</v>
      </c>
      <c r="S1174" s="129" t="str">
        <f t="shared" si="174"/>
        <v/>
      </c>
      <c r="T1174" s="129" t="str">
        <f t="shared" si="175"/>
        <v/>
      </c>
      <c r="V1174" s="156">
        <f t="shared" si="180"/>
        <v>3.6992000000000402</v>
      </c>
      <c r="W1174" s="159">
        <f t="shared" si="176"/>
        <v>0.81369820180961261</v>
      </c>
      <c r="X1174" s="160">
        <f t="shared" si="177"/>
        <v>7.0508433603100329E-4</v>
      </c>
      <c r="Y1174" s="160" t="str">
        <f t="shared" si="178"/>
        <v/>
      </c>
      <c r="Z1174" s="160" t="str">
        <f t="shared" si="179"/>
        <v/>
      </c>
    </row>
    <row r="1175" spans="14:26" ht="20.100000000000001" customHeight="1" x14ac:dyDescent="0.25">
      <c r="N1175" s="137">
        <v>572</v>
      </c>
      <c r="O1175" s="129">
        <f t="shared" si="170"/>
        <v>-1.7119999999999997</v>
      </c>
      <c r="P1175" s="162">
        <f t="shared" si="171"/>
        <v>9.2143278977232526E-2</v>
      </c>
      <c r="Q1175" s="162">
        <f t="shared" si="172"/>
        <v>4.344833423026629E-2</v>
      </c>
      <c r="R1175" s="129">
        <f t="shared" si="173"/>
        <v>9.2143278977232526E-2</v>
      </c>
      <c r="S1175" s="129" t="str">
        <f t="shared" si="174"/>
        <v/>
      </c>
      <c r="T1175" s="129" t="str">
        <f t="shared" si="175"/>
        <v/>
      </c>
      <c r="V1175" s="156">
        <f t="shared" si="180"/>
        <v>3.7056000000000404</v>
      </c>
      <c r="W1175" s="159">
        <f t="shared" si="176"/>
        <v>0.81299311747358161</v>
      </c>
      <c r="X1175" s="160">
        <f t="shared" si="177"/>
        <v>7.0587291342572023E-4</v>
      </c>
      <c r="Y1175" s="160" t="str">
        <f t="shared" si="178"/>
        <v/>
      </c>
      <c r="Z1175" s="160" t="str">
        <f t="shared" si="179"/>
        <v/>
      </c>
    </row>
    <row r="1176" spans="14:26" ht="20.100000000000001" customHeight="1" x14ac:dyDescent="0.25">
      <c r="N1176" s="137">
        <v>573</v>
      </c>
      <c r="O1176" s="129">
        <f t="shared" si="170"/>
        <v>-1.7079999999999997</v>
      </c>
      <c r="P1176" s="162">
        <f t="shared" si="171"/>
        <v>9.2775699417664198E-2</v>
      </c>
      <c r="Q1176" s="162">
        <f t="shared" si="172"/>
        <v>4.3818171238253989E-2</v>
      </c>
      <c r="R1176" s="129">
        <f t="shared" si="173"/>
        <v>9.2775699417664198E-2</v>
      </c>
      <c r="S1176" s="129" t="str">
        <f t="shared" si="174"/>
        <v/>
      </c>
      <c r="T1176" s="129" t="str">
        <f t="shared" si="175"/>
        <v/>
      </c>
      <c r="V1176" s="156">
        <f t="shared" si="180"/>
        <v>3.7120000000000406</v>
      </c>
      <c r="W1176" s="159">
        <f t="shared" si="176"/>
        <v>0.81228724456015589</v>
      </c>
      <c r="X1176" s="160">
        <f t="shared" si="177"/>
        <v>7.0665711207140713E-4</v>
      </c>
      <c r="Y1176" s="160" t="str">
        <f t="shared" si="178"/>
        <v/>
      </c>
      <c r="Z1176" s="160" t="str">
        <f t="shared" si="179"/>
        <v/>
      </c>
    </row>
    <row r="1177" spans="14:26" ht="20.100000000000001" customHeight="1" x14ac:dyDescent="0.25">
      <c r="N1177" s="137">
        <v>574</v>
      </c>
      <c r="O1177" s="129">
        <f t="shared" si="170"/>
        <v>-1.7039999999999997</v>
      </c>
      <c r="P1177" s="162">
        <f t="shared" si="171"/>
        <v>9.3410965854371211E-2</v>
      </c>
      <c r="Q1177" s="162">
        <f t="shared" si="172"/>
        <v>4.4190543620275628E-2</v>
      </c>
      <c r="R1177" s="129">
        <f t="shared" si="173"/>
        <v>9.3410965854371211E-2</v>
      </c>
      <c r="S1177" s="129" t="str">
        <f t="shared" si="174"/>
        <v/>
      </c>
      <c r="T1177" s="129" t="str">
        <f t="shared" si="175"/>
        <v/>
      </c>
      <c r="V1177" s="156">
        <f t="shared" si="180"/>
        <v>3.7184000000000408</v>
      </c>
      <c r="W1177" s="159">
        <f t="shared" si="176"/>
        <v>0.81158058744808448</v>
      </c>
      <c r="X1177" s="160">
        <f t="shared" si="177"/>
        <v>7.0743693355057591E-4</v>
      </c>
      <c r="Y1177" s="160" t="str">
        <f t="shared" si="178"/>
        <v/>
      </c>
      <c r="Z1177" s="160" t="str">
        <f t="shared" si="179"/>
        <v/>
      </c>
    </row>
    <row r="1178" spans="14:26" ht="20.100000000000001" customHeight="1" x14ac:dyDescent="0.25">
      <c r="N1178" s="137">
        <v>575</v>
      </c>
      <c r="O1178" s="129">
        <f t="shared" si="170"/>
        <v>-1.6999999999999997</v>
      </c>
      <c r="P1178" s="162">
        <f t="shared" si="171"/>
        <v>9.4049077376886975E-2</v>
      </c>
      <c r="Q1178" s="162">
        <f t="shared" si="172"/>
        <v>4.4565462758543076E-2</v>
      </c>
      <c r="R1178" s="129">
        <f t="shared" si="173"/>
        <v>9.4049077376886975E-2</v>
      </c>
      <c r="S1178" s="129" t="str">
        <f t="shared" si="174"/>
        <v/>
      </c>
      <c r="T1178" s="129" t="str">
        <f t="shared" si="175"/>
        <v/>
      </c>
      <c r="V1178" s="156">
        <f t="shared" si="180"/>
        <v>3.724800000000041</v>
      </c>
      <c r="W1178" s="159">
        <f t="shared" si="176"/>
        <v>0.8108731505145339</v>
      </c>
      <c r="X1178" s="160">
        <f t="shared" si="177"/>
        <v>7.0821237951124161E-4</v>
      </c>
      <c r="Y1178" s="160" t="str">
        <f t="shared" si="178"/>
        <v/>
      </c>
      <c r="Z1178" s="160" t="str">
        <f t="shared" si="179"/>
        <v/>
      </c>
    </row>
    <row r="1179" spans="14:26" ht="20.100000000000001" customHeight="1" x14ac:dyDescent="0.25">
      <c r="N1179" s="137">
        <v>576</v>
      </c>
      <c r="O1179" s="129">
        <f t="shared" ref="O1179:O1242" si="181">O$597+(N1179*O$600)</f>
        <v>-1.6959999999999997</v>
      </c>
      <c r="P1179" s="162">
        <f t="shared" ref="P1179:P1242" si="182">_xlfn.NORM.DIST(O1179,O$594,O$595,0)</f>
        <v>9.4690032931488616E-2</v>
      </c>
      <c r="Q1179" s="162">
        <f t="shared" ref="Q1179:Q1242" si="183">_xlfn.NORM.DIST(O1179,O$594,O$595,1)</f>
        <v>4.4942940031339911E-2</v>
      </c>
      <c r="R1179" s="129">
        <f t="shared" ref="R1179:R1242" si="184">IF(OR(Q1179&lt;$S$599,Q1179&gt;$S$600),P1179,"")</f>
        <v>9.4690032931488616E-2</v>
      </c>
      <c r="S1179" s="129" t="str">
        <f t="shared" ref="S1179:S1242" si="185">IF(AND(Q1179&gt;$S$599,Q1179&lt;$S$600),P1179,"")</f>
        <v/>
      </c>
      <c r="T1179" s="129" t="str">
        <f t="shared" ref="T1179:T1242" si="186">IF(P1179=MAX(P$603:P$2603),P1179,"")</f>
        <v/>
      </c>
      <c r="V1179" s="156">
        <f t="shared" si="180"/>
        <v>3.7312000000000412</v>
      </c>
      <c r="W1179" s="159">
        <f t="shared" si="176"/>
        <v>0.81016493813502266</v>
      </c>
      <c r="X1179" s="160">
        <f t="shared" si="177"/>
        <v>7.0898345166614529E-4</v>
      </c>
      <c r="Y1179" s="160" t="str">
        <f t="shared" si="178"/>
        <v/>
      </c>
      <c r="Z1179" s="160" t="str">
        <f t="shared" si="179"/>
        <v/>
      </c>
    </row>
    <row r="1180" spans="14:26" ht="20.100000000000001" customHeight="1" x14ac:dyDescent="0.25">
      <c r="N1180" s="137">
        <v>577</v>
      </c>
      <c r="O1180" s="129">
        <f t="shared" si="181"/>
        <v>-1.6920000000000002</v>
      </c>
      <c r="P1180" s="162">
        <f t="shared" si="182"/>
        <v>9.5333831320286069E-2</v>
      </c>
      <c r="Q1180" s="162">
        <f t="shared" si="183"/>
        <v>4.532298681244696E-2</v>
      </c>
      <c r="R1180" s="129">
        <f t="shared" si="184"/>
        <v>9.5333831320286069E-2</v>
      </c>
      <c r="S1180" s="129" t="str">
        <f t="shared" si="185"/>
        <v/>
      </c>
      <c r="T1180" s="129" t="str">
        <f t="shared" si="186"/>
        <v/>
      </c>
      <c r="V1180" s="156">
        <f t="shared" si="180"/>
        <v>3.7376000000000413</v>
      </c>
      <c r="W1180" s="159">
        <f t="shared" si="176"/>
        <v>0.80945595468335652</v>
      </c>
      <c r="X1180" s="160">
        <f t="shared" si="177"/>
        <v>7.0975015179419731E-4</v>
      </c>
      <c r="Y1180" s="160" t="str">
        <f t="shared" si="178"/>
        <v/>
      </c>
      <c r="Z1180" s="160" t="str">
        <f t="shared" si="179"/>
        <v/>
      </c>
    </row>
    <row r="1181" spans="14:26" ht="20.100000000000001" customHeight="1" x14ac:dyDescent="0.25">
      <c r="N1181" s="137">
        <v>578</v>
      </c>
      <c r="O1181" s="129">
        <f t="shared" si="181"/>
        <v>-1.6880000000000002</v>
      </c>
      <c r="P1181" s="162">
        <f t="shared" si="182"/>
        <v>9.5980471200316692E-2</v>
      </c>
      <c r="Q1181" s="162">
        <f t="shared" si="183"/>
        <v>4.5705614470563628E-2</v>
      </c>
      <c r="R1181" s="129">
        <f t="shared" si="184"/>
        <v>9.5980471200316692E-2</v>
      </c>
      <c r="S1181" s="129" t="str">
        <f t="shared" si="185"/>
        <v/>
      </c>
      <c r="T1181" s="129" t="str">
        <f t="shared" si="186"/>
        <v/>
      </c>
      <c r="V1181" s="156">
        <f t="shared" si="180"/>
        <v>3.7440000000000415</v>
      </c>
      <c r="W1181" s="159">
        <f t="shared" si="176"/>
        <v>0.80874620453156232</v>
      </c>
      <c r="X1181" s="160">
        <f t="shared" si="177"/>
        <v>7.1051248173825687E-4</v>
      </c>
      <c r="Y1181" s="160" t="str">
        <f t="shared" si="178"/>
        <v/>
      </c>
      <c r="Z1181" s="160" t="str">
        <f t="shared" si="179"/>
        <v/>
      </c>
    </row>
    <row r="1182" spans="14:26" ht="20.100000000000001" customHeight="1" x14ac:dyDescent="0.25">
      <c r="N1182" s="137">
        <v>579</v>
      </c>
      <c r="O1182" s="129">
        <f t="shared" si="181"/>
        <v>-1.6840000000000002</v>
      </c>
      <c r="P1182" s="162">
        <f t="shared" si="182"/>
        <v>9.6629951082644813E-2</v>
      </c>
      <c r="Q1182" s="162">
        <f t="shared" si="183"/>
        <v>4.6090834368725755E-2</v>
      </c>
      <c r="R1182" s="129">
        <f t="shared" si="184"/>
        <v>9.6629951082644813E-2</v>
      </c>
      <c r="S1182" s="129" t="str">
        <f t="shared" si="185"/>
        <v/>
      </c>
      <c r="T1182" s="129" t="str">
        <f t="shared" si="186"/>
        <v/>
      </c>
      <c r="V1182" s="156">
        <f t="shared" si="180"/>
        <v>3.7504000000000417</v>
      </c>
      <c r="W1182" s="159">
        <f t="shared" si="176"/>
        <v>0.80803569204982406</v>
      </c>
      <c r="X1182" s="160">
        <f t="shared" si="177"/>
        <v>7.1127044340513201E-4</v>
      </c>
      <c r="Y1182" s="160" t="str">
        <f t="shared" si="178"/>
        <v/>
      </c>
      <c r="Z1182" s="160" t="str">
        <f t="shared" si="179"/>
        <v/>
      </c>
    </row>
    <row r="1183" spans="14:26" ht="20.100000000000001" customHeight="1" x14ac:dyDescent="0.25">
      <c r="N1183" s="137">
        <v>580</v>
      </c>
      <c r="O1183" s="129">
        <f t="shared" si="181"/>
        <v>-1.6800000000000002</v>
      </c>
      <c r="P1183" s="162">
        <f t="shared" si="182"/>
        <v>9.7282269331467469E-2</v>
      </c>
      <c r="Q1183" s="162">
        <f t="shared" si="183"/>
        <v>4.6478657863720019E-2</v>
      </c>
      <c r="R1183" s="129">
        <f t="shared" si="184"/>
        <v>9.7282269331467469E-2</v>
      </c>
      <c r="S1183" s="129" t="str">
        <f t="shared" si="185"/>
        <v/>
      </c>
      <c r="T1183" s="129" t="str">
        <f t="shared" si="186"/>
        <v/>
      </c>
      <c r="V1183" s="156">
        <f t="shared" si="180"/>
        <v>3.7568000000000419</v>
      </c>
      <c r="W1183" s="159">
        <f t="shared" si="176"/>
        <v>0.80732442160641893</v>
      </c>
      <c r="X1183" s="160">
        <f t="shared" si="177"/>
        <v>7.1202403876602371E-4</v>
      </c>
      <c r="Y1183" s="160" t="str">
        <f t="shared" si="178"/>
        <v/>
      </c>
      <c r="Z1183" s="160" t="str">
        <f t="shared" si="179"/>
        <v/>
      </c>
    </row>
    <row r="1184" spans="14:26" ht="20.100000000000001" customHeight="1" x14ac:dyDescent="0.25">
      <c r="N1184" s="137">
        <v>581</v>
      </c>
      <c r="O1184" s="129">
        <f t="shared" si="181"/>
        <v>-1.6760000000000002</v>
      </c>
      <c r="P1184" s="162">
        <f t="shared" si="182"/>
        <v>9.7937424163225553E-2</v>
      </c>
      <c r="Q1184" s="162">
        <f t="shared" si="183"/>
        <v>4.6869096305494684E-2</v>
      </c>
      <c r="R1184" s="129">
        <f t="shared" si="184"/>
        <v>9.7937424163225553E-2</v>
      </c>
      <c r="S1184" s="129" t="str">
        <f t="shared" si="185"/>
        <v/>
      </c>
      <c r="T1184" s="129" t="str">
        <f t="shared" si="186"/>
        <v/>
      </c>
      <c r="V1184" s="156">
        <f t="shared" si="180"/>
        <v>3.7632000000000421</v>
      </c>
      <c r="W1184" s="159">
        <f t="shared" si="176"/>
        <v>0.80661239756765291</v>
      </c>
      <c r="X1184" s="160">
        <f t="shared" si="177"/>
        <v>7.127732698550826E-4</v>
      </c>
      <c r="Y1184" s="160" t="str">
        <f t="shared" si="178"/>
        <v/>
      </c>
      <c r="Z1184" s="160" t="str">
        <f t="shared" si="179"/>
        <v/>
      </c>
    </row>
    <row r="1185" spans="14:26" ht="20.100000000000001" customHeight="1" x14ac:dyDescent="0.25">
      <c r="N1185" s="137">
        <v>582</v>
      </c>
      <c r="O1185" s="129">
        <f t="shared" si="181"/>
        <v>-1.6720000000000002</v>
      </c>
      <c r="P1185" s="162">
        <f t="shared" si="182"/>
        <v>9.85954136457209E-2</v>
      </c>
      <c r="Q1185" s="162">
        <f t="shared" si="183"/>
        <v>4.7262161036566781E-2</v>
      </c>
      <c r="R1185" s="129">
        <f t="shared" si="184"/>
        <v>9.85954136457209E-2</v>
      </c>
      <c r="S1185" s="129" t="str">
        <f t="shared" si="185"/>
        <v/>
      </c>
      <c r="T1185" s="129" t="str">
        <f t="shared" si="186"/>
        <v/>
      </c>
      <c r="V1185" s="156">
        <f t="shared" si="180"/>
        <v>3.7696000000000423</v>
      </c>
      <c r="W1185" s="159">
        <f t="shared" si="176"/>
        <v>0.80589962429779782</v>
      </c>
      <c r="X1185" s="160">
        <f t="shared" si="177"/>
        <v>7.1351813876896486E-4</v>
      </c>
      <c r="Y1185" s="160" t="str">
        <f t="shared" si="178"/>
        <v/>
      </c>
      <c r="Z1185" s="160" t="str">
        <f t="shared" si="179"/>
        <v/>
      </c>
    </row>
    <row r="1186" spans="14:26" ht="20.100000000000001" customHeight="1" x14ac:dyDescent="0.25">
      <c r="N1186" s="137">
        <v>583</v>
      </c>
      <c r="O1186" s="129">
        <f t="shared" si="181"/>
        <v>-1.6680000000000001</v>
      </c>
      <c r="P1186" s="162">
        <f t="shared" si="182"/>
        <v>9.9256235697239362E-2</v>
      </c>
      <c r="Q1186" s="162">
        <f t="shared" si="183"/>
        <v>4.7657863391425838E-2</v>
      </c>
      <c r="R1186" s="129">
        <f t="shared" si="184"/>
        <v>9.9256235697239362E-2</v>
      </c>
      <c r="S1186" s="129" t="str">
        <f t="shared" si="185"/>
        <v/>
      </c>
      <c r="T1186" s="129" t="str">
        <f t="shared" si="186"/>
        <v/>
      </c>
      <c r="V1186" s="156">
        <f t="shared" si="180"/>
        <v>3.7760000000000424</v>
      </c>
      <c r="W1186" s="159">
        <f t="shared" si="176"/>
        <v>0.80518610615902886</v>
      </c>
      <c r="X1186" s="160">
        <f t="shared" si="177"/>
        <v>7.1425864766827551E-4</v>
      </c>
      <c r="Y1186" s="160" t="str">
        <f t="shared" si="178"/>
        <v/>
      </c>
      <c r="Z1186" s="160" t="str">
        <f t="shared" si="179"/>
        <v/>
      </c>
    </row>
    <row r="1187" spans="14:26" ht="20.100000000000001" customHeight="1" x14ac:dyDescent="0.25">
      <c r="N1187" s="137">
        <v>584</v>
      </c>
      <c r="O1187" s="129">
        <f t="shared" si="181"/>
        <v>-1.6640000000000001</v>
      </c>
      <c r="P1187" s="162">
        <f t="shared" si="182"/>
        <v>9.9919888085680031E-2</v>
      </c>
      <c r="Q1187" s="162">
        <f t="shared" si="183"/>
        <v>4.8056214695933984E-2</v>
      </c>
      <c r="R1187" s="129">
        <f t="shared" si="184"/>
        <v>9.9919888085680031E-2</v>
      </c>
      <c r="S1187" s="129" t="str">
        <f t="shared" si="185"/>
        <v/>
      </c>
      <c r="T1187" s="129" t="str">
        <f t="shared" si="186"/>
        <v/>
      </c>
      <c r="V1187" s="156">
        <f t="shared" si="180"/>
        <v>3.7824000000000426</v>
      </c>
      <c r="W1187" s="159">
        <f t="shared" si="176"/>
        <v>0.80447184751136058</v>
      </c>
      <c r="X1187" s="160">
        <f t="shared" si="177"/>
        <v>7.1499479877423777E-4</v>
      </c>
      <c r="Y1187" s="160" t="str">
        <f t="shared" si="178"/>
        <v/>
      </c>
      <c r="Z1187" s="160" t="str">
        <f t="shared" si="179"/>
        <v/>
      </c>
    </row>
    <row r="1188" spans="14:26" ht="20.100000000000001" customHeight="1" x14ac:dyDescent="0.25">
      <c r="N1188" s="137">
        <v>585</v>
      </c>
      <c r="O1188" s="129">
        <f t="shared" si="181"/>
        <v>-1.6600000000000001</v>
      </c>
      <c r="P1188" s="162">
        <f t="shared" si="182"/>
        <v>0.10058636842769055</v>
      </c>
      <c r="Q1188" s="162">
        <f t="shared" si="183"/>
        <v>4.845722626672281E-2</v>
      </c>
      <c r="R1188" s="129">
        <f t="shared" si="184"/>
        <v>0.10058636842769055</v>
      </c>
      <c r="S1188" s="129" t="str">
        <f t="shared" si="185"/>
        <v/>
      </c>
      <c r="T1188" s="129" t="str">
        <f t="shared" si="186"/>
        <v/>
      </c>
      <c r="V1188" s="156">
        <f t="shared" si="180"/>
        <v>3.7888000000000428</v>
      </c>
      <c r="W1188" s="159">
        <f t="shared" si="176"/>
        <v>0.80375685271258634</v>
      </c>
      <c r="X1188" s="160">
        <f t="shared" si="177"/>
        <v>7.1572659437069142E-4</v>
      </c>
      <c r="Y1188" s="160" t="str">
        <f t="shared" si="178"/>
        <v/>
      </c>
      <c r="Z1188" s="160" t="str">
        <f t="shared" si="179"/>
        <v/>
      </c>
    </row>
    <row r="1189" spans="14:26" ht="20.100000000000001" customHeight="1" x14ac:dyDescent="0.25">
      <c r="N1189" s="137">
        <v>586</v>
      </c>
      <c r="O1189" s="129">
        <f t="shared" si="181"/>
        <v>-1.6560000000000001</v>
      </c>
      <c r="P1189" s="162">
        <f t="shared" si="182"/>
        <v>0.10125567418780876</v>
      </c>
      <c r="Q1189" s="162">
        <f t="shared" si="183"/>
        <v>4.8860909410586482E-2</v>
      </c>
      <c r="R1189" s="129">
        <f t="shared" si="184"/>
        <v>0.10125567418780876</v>
      </c>
      <c r="S1189" s="129" t="str">
        <f t="shared" si="185"/>
        <v/>
      </c>
      <c r="T1189" s="129" t="str">
        <f t="shared" si="186"/>
        <v/>
      </c>
      <c r="V1189" s="156">
        <f t="shared" si="180"/>
        <v>3.795200000000043</v>
      </c>
      <c r="W1189" s="159">
        <f t="shared" si="176"/>
        <v>0.80304112611821565</v>
      </c>
      <c r="X1189" s="160">
        <f t="shared" si="177"/>
        <v>7.1645403680209441E-4</v>
      </c>
      <c r="Y1189" s="160" t="str">
        <f t="shared" si="178"/>
        <v/>
      </c>
      <c r="Z1189" s="160" t="str">
        <f t="shared" si="179"/>
        <v/>
      </c>
    </row>
    <row r="1190" spans="14:26" ht="20.100000000000001" customHeight="1" x14ac:dyDescent="0.25">
      <c r="N1190" s="137">
        <v>587</v>
      </c>
      <c r="O1190" s="129">
        <f t="shared" si="181"/>
        <v>-1.6520000000000001</v>
      </c>
      <c r="P1190" s="162">
        <f t="shared" si="182"/>
        <v>0.10192780267761112</v>
      </c>
      <c r="Q1190" s="162">
        <f t="shared" si="183"/>
        <v>4.926727542387168E-2</v>
      </c>
      <c r="R1190" s="129">
        <f t="shared" si="184"/>
        <v>0.10192780267761112</v>
      </c>
      <c r="S1190" s="129" t="str">
        <f t="shared" si="185"/>
        <v/>
      </c>
      <c r="T1190" s="129" t="str">
        <f t="shared" si="186"/>
        <v/>
      </c>
      <c r="V1190" s="156">
        <f t="shared" si="180"/>
        <v>3.8016000000000432</v>
      </c>
      <c r="W1190" s="159">
        <f t="shared" si="176"/>
        <v>0.80232467208141356</v>
      </c>
      <c r="X1190" s="160">
        <f t="shared" si="177"/>
        <v>7.1717712847496617E-4</v>
      </c>
      <c r="Y1190" s="160" t="str">
        <f t="shared" si="178"/>
        <v/>
      </c>
      <c r="Z1190" s="160" t="str">
        <f t="shared" si="179"/>
        <v/>
      </c>
    </row>
    <row r="1191" spans="14:26" ht="20.100000000000001" customHeight="1" x14ac:dyDescent="0.25">
      <c r="N1191" s="137">
        <v>588</v>
      </c>
      <c r="O1191" s="129">
        <f t="shared" si="181"/>
        <v>-1.6480000000000001</v>
      </c>
      <c r="P1191" s="162">
        <f t="shared" si="182"/>
        <v>0.10260275105486748</v>
      </c>
      <c r="Q1191" s="162">
        <f t="shared" si="183"/>
        <v>4.9676335591864164E-2</v>
      </c>
      <c r="R1191" s="129">
        <f t="shared" si="184"/>
        <v>0.10260275105486748</v>
      </c>
      <c r="S1191" s="129" t="str">
        <f t="shared" si="185"/>
        <v/>
      </c>
      <c r="T1191" s="129" t="str">
        <f t="shared" si="186"/>
        <v/>
      </c>
      <c r="V1191" s="156">
        <f t="shared" si="180"/>
        <v>3.8080000000000434</v>
      </c>
      <c r="W1191" s="159">
        <f t="shared" si="176"/>
        <v>0.80160749495293859</v>
      </c>
      <c r="X1191" s="160">
        <f t="shared" si="177"/>
        <v>7.1789587185500103E-4</v>
      </c>
      <c r="Y1191" s="160" t="str">
        <f t="shared" si="178"/>
        <v/>
      </c>
      <c r="Z1191" s="160" t="str">
        <f t="shared" si="179"/>
        <v/>
      </c>
    </row>
    <row r="1192" spans="14:26" ht="20.100000000000001" customHeight="1" x14ac:dyDescent="0.25">
      <c r="N1192" s="137">
        <v>589</v>
      </c>
      <c r="O1192" s="129">
        <f t="shared" si="181"/>
        <v>-1.6440000000000001</v>
      </c>
      <c r="P1192" s="162">
        <f t="shared" si="182"/>
        <v>0.10328051632270249</v>
      </c>
      <c r="Q1192" s="162">
        <f t="shared" si="183"/>
        <v>5.0088101188171627E-2</v>
      </c>
      <c r="R1192" s="129">
        <f t="shared" si="184"/>
        <v>0.10328051632270249</v>
      </c>
      <c r="S1192" s="129" t="str">
        <f t="shared" si="185"/>
        <v/>
      </c>
      <c r="T1192" s="129" t="str">
        <f t="shared" si="186"/>
        <v/>
      </c>
      <c r="V1192" s="156">
        <f t="shared" si="180"/>
        <v>3.8144000000000435</v>
      </c>
      <c r="W1192" s="159">
        <f t="shared" si="176"/>
        <v>0.80088959908108359</v>
      </c>
      <c r="X1192" s="160">
        <f t="shared" si="177"/>
        <v>7.1861026946906659E-4</v>
      </c>
      <c r="Y1192" s="160" t="str">
        <f t="shared" si="178"/>
        <v/>
      </c>
      <c r="Z1192" s="160" t="str">
        <f t="shared" si="179"/>
        <v/>
      </c>
    </row>
    <row r="1193" spans="14:26" ht="20.100000000000001" customHeight="1" x14ac:dyDescent="0.25">
      <c r="N1193" s="137">
        <v>590</v>
      </c>
      <c r="O1193" s="129">
        <f t="shared" si="181"/>
        <v>-1.6400000000000001</v>
      </c>
      <c r="P1193" s="162">
        <f t="shared" si="182"/>
        <v>0.10396109532876419</v>
      </c>
      <c r="Q1193" s="162">
        <f t="shared" si="183"/>
        <v>5.0502583474103704E-2</v>
      </c>
      <c r="R1193" s="129">
        <f t="shared" si="184"/>
        <v>0.10396109532876419</v>
      </c>
      <c r="S1193" s="129" t="str">
        <f t="shared" si="185"/>
        <v/>
      </c>
      <c r="T1193" s="129" t="str">
        <f t="shared" si="186"/>
        <v/>
      </c>
      <c r="V1193" s="156">
        <f t="shared" si="180"/>
        <v>3.8208000000000437</v>
      </c>
      <c r="W1193" s="159">
        <f t="shared" si="176"/>
        <v>0.80017098881161453</v>
      </c>
      <c r="X1193" s="160">
        <f t="shared" si="177"/>
        <v>7.1932032390320533E-4</v>
      </c>
      <c r="Y1193" s="160" t="str">
        <f t="shared" si="178"/>
        <v/>
      </c>
      <c r="Z1193" s="160" t="str">
        <f t="shared" si="179"/>
        <v/>
      </c>
    </row>
    <row r="1194" spans="14:26" ht="20.100000000000001" customHeight="1" x14ac:dyDescent="0.25">
      <c r="N1194" s="137">
        <v>591</v>
      </c>
      <c r="O1194" s="129">
        <f t="shared" si="181"/>
        <v>-1.6360000000000001</v>
      </c>
      <c r="P1194" s="162">
        <f t="shared" si="182"/>
        <v>0.10464448476439925</v>
      </c>
      <c r="Q1194" s="162">
        <f t="shared" si="183"/>
        <v>5.0919793698048145E-2</v>
      </c>
      <c r="R1194" s="129">
        <f t="shared" si="184"/>
        <v>0.10464448476439925</v>
      </c>
      <c r="S1194" s="129" t="str">
        <f t="shared" si="185"/>
        <v/>
      </c>
      <c r="T1194" s="129" t="str">
        <f t="shared" si="186"/>
        <v/>
      </c>
      <c r="V1194" s="156">
        <f t="shared" si="180"/>
        <v>3.8272000000000439</v>
      </c>
      <c r="W1194" s="159">
        <f t="shared" si="176"/>
        <v>0.79945166848771132</v>
      </c>
      <c r="X1194" s="160">
        <f t="shared" si="177"/>
        <v>7.2002603780307872E-4</v>
      </c>
      <c r="Y1194" s="160" t="str">
        <f t="shared" si="178"/>
        <v/>
      </c>
      <c r="Z1194" s="160" t="str">
        <f t="shared" si="179"/>
        <v/>
      </c>
    </row>
    <row r="1195" spans="14:26" ht="20.100000000000001" customHeight="1" x14ac:dyDescent="0.25">
      <c r="N1195" s="137">
        <v>592</v>
      </c>
      <c r="O1195" s="129">
        <f t="shared" si="181"/>
        <v>-1.6320000000000001</v>
      </c>
      <c r="P1195" s="162">
        <f t="shared" si="182"/>
        <v>0.10533068116383551</v>
      </c>
      <c r="Q1195" s="162">
        <f t="shared" si="183"/>
        <v>5.1339743094844313E-2</v>
      </c>
      <c r="R1195" s="129">
        <f t="shared" si="184"/>
        <v>0.10533068116383551</v>
      </c>
      <c r="S1195" s="129" t="str">
        <f t="shared" si="185"/>
        <v/>
      </c>
      <c r="T1195" s="129" t="str">
        <f t="shared" si="186"/>
        <v/>
      </c>
      <c r="V1195" s="156">
        <f t="shared" si="180"/>
        <v>3.8336000000000441</v>
      </c>
      <c r="W1195" s="159">
        <f t="shared" si="176"/>
        <v>0.79873164244990824</v>
      </c>
      <c r="X1195" s="160">
        <f t="shared" si="177"/>
        <v>7.2072741387319006E-4</v>
      </c>
      <c r="Y1195" s="160" t="str">
        <f t="shared" si="178"/>
        <v/>
      </c>
      <c r="Z1195" s="160" t="str">
        <f t="shared" si="179"/>
        <v/>
      </c>
    </row>
    <row r="1196" spans="14:26" ht="20.100000000000001" customHeight="1" x14ac:dyDescent="0.25">
      <c r="N1196" s="137">
        <v>593</v>
      </c>
      <c r="O1196" s="129">
        <f t="shared" si="181"/>
        <v>-1.6280000000000001</v>
      </c>
      <c r="P1196" s="162">
        <f t="shared" si="182"/>
        <v>0.10601968090337181</v>
      </c>
      <c r="Q1196" s="162">
        <f t="shared" si="183"/>
        <v>5.1762442885152686E-2</v>
      </c>
      <c r="R1196" s="129">
        <f t="shared" si="184"/>
        <v>0.10601968090337181</v>
      </c>
      <c r="S1196" s="129" t="str">
        <f t="shared" si="185"/>
        <v/>
      </c>
      <c r="T1196" s="129" t="str">
        <f t="shared" si="186"/>
        <v/>
      </c>
      <c r="V1196" s="156">
        <f t="shared" si="180"/>
        <v>3.8400000000000443</v>
      </c>
      <c r="W1196" s="159">
        <f t="shared" si="176"/>
        <v>0.79801091503603505</v>
      </c>
      <c r="X1196" s="160">
        <f t="shared" si="177"/>
        <v>7.2142445487599627E-4</v>
      </c>
      <c r="Y1196" s="160" t="str">
        <f t="shared" si="178"/>
        <v/>
      </c>
      <c r="Z1196" s="160" t="str">
        <f t="shared" si="179"/>
        <v/>
      </c>
    </row>
    <row r="1197" spans="14:26" ht="20.100000000000001" customHeight="1" x14ac:dyDescent="0.25">
      <c r="N1197" s="137">
        <v>594</v>
      </c>
      <c r="O1197" s="129">
        <f t="shared" si="181"/>
        <v>-1.6240000000000001</v>
      </c>
      <c r="P1197" s="162">
        <f t="shared" si="182"/>
        <v>0.10671148020057482</v>
      </c>
      <c r="Q1197" s="162">
        <f t="shared" si="183"/>
        <v>5.2187904274821929E-2</v>
      </c>
      <c r="R1197" s="129">
        <f t="shared" si="184"/>
        <v>0.10671148020057482</v>
      </c>
      <c r="S1197" s="129" t="str">
        <f t="shared" si="185"/>
        <v/>
      </c>
      <c r="T1197" s="129" t="str">
        <f t="shared" si="186"/>
        <v/>
      </c>
      <c r="V1197" s="156">
        <f t="shared" si="180"/>
        <v>3.8464000000000445</v>
      </c>
      <c r="W1197" s="159">
        <f t="shared" si="176"/>
        <v>0.79728949058115905</v>
      </c>
      <c r="X1197" s="160">
        <f t="shared" si="177"/>
        <v>7.2211716363412837E-4</v>
      </c>
      <c r="Y1197" s="160" t="str">
        <f t="shared" si="178"/>
        <v/>
      </c>
      <c r="Z1197" s="160" t="str">
        <f t="shared" si="179"/>
        <v/>
      </c>
    </row>
    <row r="1198" spans="14:26" ht="20.100000000000001" customHeight="1" x14ac:dyDescent="0.25">
      <c r="N1198" s="137">
        <v>595</v>
      </c>
      <c r="O1198" s="129">
        <f t="shared" si="181"/>
        <v>-1.62</v>
      </c>
      <c r="P1198" s="162">
        <f t="shared" si="182"/>
        <v>0.1074060751134838</v>
      </c>
      <c r="Q1198" s="162">
        <f t="shared" si="183"/>
        <v>5.2616138454252052E-2</v>
      </c>
      <c r="R1198" s="129">
        <f t="shared" si="184"/>
        <v>0.1074060751134838</v>
      </c>
      <c r="S1198" s="129" t="str">
        <f t="shared" si="185"/>
        <v/>
      </c>
      <c r="T1198" s="129" t="str">
        <f t="shared" si="186"/>
        <v/>
      </c>
      <c r="V1198" s="156">
        <f t="shared" si="180"/>
        <v>3.8528000000000446</v>
      </c>
      <c r="W1198" s="159">
        <f t="shared" si="176"/>
        <v>0.79656737341752493</v>
      </c>
      <c r="X1198" s="160">
        <f t="shared" si="177"/>
        <v>7.2280554302484035E-4</v>
      </c>
      <c r="Y1198" s="160" t="str">
        <f t="shared" si="178"/>
        <v/>
      </c>
      <c r="Z1198" s="160" t="str">
        <f t="shared" si="179"/>
        <v/>
      </c>
    </row>
    <row r="1199" spans="14:26" ht="20.100000000000001" customHeight="1" x14ac:dyDescent="0.25">
      <c r="N1199" s="137">
        <v>596</v>
      </c>
      <c r="O1199" s="129">
        <f t="shared" si="181"/>
        <v>-1.6160000000000001</v>
      </c>
      <c r="P1199" s="162">
        <f t="shared" si="182"/>
        <v>0.10810346153982271</v>
      </c>
      <c r="Q1199" s="162">
        <f t="shared" si="183"/>
        <v>5.3047156597754865E-2</v>
      </c>
      <c r="R1199" s="129">
        <f t="shared" si="184"/>
        <v>0.10810346153982271</v>
      </c>
      <c r="S1199" s="129" t="str">
        <f t="shared" si="185"/>
        <v/>
      </c>
      <c r="T1199" s="129" t="str">
        <f t="shared" si="186"/>
        <v/>
      </c>
      <c r="V1199" s="156">
        <f t="shared" si="180"/>
        <v>3.8592000000000448</v>
      </c>
      <c r="W1199" s="159">
        <f t="shared" si="176"/>
        <v>0.79584456787450009</v>
      </c>
      <c r="X1199" s="160">
        <f t="shared" si="177"/>
        <v>7.2348959598533824E-4</v>
      </c>
      <c r="Y1199" s="160" t="str">
        <f t="shared" si="178"/>
        <v/>
      </c>
      <c r="Z1199" s="160" t="str">
        <f t="shared" si="179"/>
        <v/>
      </c>
    </row>
    <row r="1200" spans="14:26" ht="20.100000000000001" customHeight="1" x14ac:dyDescent="0.25">
      <c r="N1200" s="137">
        <v>597</v>
      </c>
      <c r="O1200" s="129">
        <f t="shared" si="181"/>
        <v>-1.6120000000000001</v>
      </c>
      <c r="P1200" s="162">
        <f t="shared" si="182"/>
        <v>0.10880363521622008</v>
      </c>
      <c r="Q1200" s="162">
        <f t="shared" si="183"/>
        <v>5.3480969862911225E-2</v>
      </c>
      <c r="R1200" s="129">
        <f t="shared" si="184"/>
        <v>0.10880363521622008</v>
      </c>
      <c r="S1200" s="129" t="str">
        <f t="shared" si="185"/>
        <v/>
      </c>
      <c r="T1200" s="129" t="str">
        <f t="shared" si="186"/>
        <v/>
      </c>
      <c r="V1200" s="156">
        <f t="shared" si="180"/>
        <v>3.865600000000045</v>
      </c>
      <c r="W1200" s="159">
        <f t="shared" si="176"/>
        <v>0.79512107827851475</v>
      </c>
      <c r="X1200" s="160">
        <f t="shared" si="177"/>
        <v>7.2416932550889435E-4</v>
      </c>
      <c r="Y1200" s="160" t="str">
        <f t="shared" si="178"/>
        <v/>
      </c>
      <c r="Z1200" s="160" t="str">
        <f t="shared" si="179"/>
        <v/>
      </c>
    </row>
    <row r="1201" spans="14:26" ht="20.100000000000001" customHeight="1" x14ac:dyDescent="0.25">
      <c r="N1201" s="137">
        <v>598</v>
      </c>
      <c r="O1201" s="129">
        <f t="shared" si="181"/>
        <v>-1.6080000000000001</v>
      </c>
      <c r="P1201" s="162">
        <f t="shared" si="182"/>
        <v>0.10950659171743674</v>
      </c>
      <c r="Q1201" s="162">
        <f t="shared" si="183"/>
        <v>5.3917589389924941E-2</v>
      </c>
      <c r="R1201" s="129">
        <f t="shared" si="184"/>
        <v>0.10950659171743674</v>
      </c>
      <c r="S1201" s="129" t="str">
        <f t="shared" si="185"/>
        <v/>
      </c>
      <c r="T1201" s="129" t="str">
        <f t="shared" si="186"/>
        <v/>
      </c>
      <c r="V1201" s="156">
        <f t="shared" si="180"/>
        <v>3.8720000000000452</v>
      </c>
      <c r="W1201" s="159">
        <f t="shared" si="176"/>
        <v>0.79439690895300585</v>
      </c>
      <c r="X1201" s="160">
        <f t="shared" si="177"/>
        <v>7.2484473464529131E-4</v>
      </c>
      <c r="Y1201" s="160" t="str">
        <f t="shared" si="178"/>
        <v/>
      </c>
      <c r="Z1201" s="160" t="str">
        <f t="shared" si="179"/>
        <v/>
      </c>
    </row>
    <row r="1202" spans="14:26" ht="20.100000000000001" customHeight="1" x14ac:dyDescent="0.25">
      <c r="N1202" s="137">
        <v>599</v>
      </c>
      <c r="O1202" s="129">
        <f t="shared" si="181"/>
        <v>-1.6040000000000001</v>
      </c>
      <c r="P1202" s="162">
        <f t="shared" si="182"/>
        <v>0.11021232645560161</v>
      </c>
      <c r="Q1202" s="162">
        <f t="shared" si="183"/>
        <v>5.4357026300973915E-2</v>
      </c>
      <c r="R1202" s="129">
        <f t="shared" si="184"/>
        <v>0.11021232645560161</v>
      </c>
      <c r="S1202" s="129" t="str">
        <f t="shared" si="185"/>
        <v/>
      </c>
      <c r="T1202" s="129" t="str">
        <f t="shared" si="186"/>
        <v/>
      </c>
      <c r="V1202" s="156">
        <f t="shared" si="180"/>
        <v>3.8784000000000454</v>
      </c>
      <c r="W1202" s="159">
        <f t="shared" si="176"/>
        <v>0.79367206421836056</v>
      </c>
      <c r="X1202" s="160">
        <f t="shared" si="177"/>
        <v>7.2551582650071111E-4</v>
      </c>
      <c r="Y1202" s="160" t="str">
        <f t="shared" si="178"/>
        <v/>
      </c>
      <c r="Z1202" s="160" t="str">
        <f t="shared" si="179"/>
        <v/>
      </c>
    </row>
    <row r="1203" spans="14:26" ht="20.100000000000001" customHeight="1" x14ac:dyDescent="0.25">
      <c r="N1203" s="137">
        <v>600</v>
      </c>
      <c r="O1203" s="129">
        <f t="shared" si="181"/>
        <v>-1.6</v>
      </c>
      <c r="P1203" s="162">
        <f t="shared" si="182"/>
        <v>0.11092083467945554</v>
      </c>
      <c r="Q1203" s="162">
        <f t="shared" si="183"/>
        <v>5.4799291699557967E-2</v>
      </c>
      <c r="R1203" s="129">
        <f t="shared" si="184"/>
        <v>0.11092083467945554</v>
      </c>
      <c r="S1203" s="129" t="str">
        <f t="shared" si="185"/>
        <v/>
      </c>
      <c r="T1203" s="129" t="str">
        <f t="shared" si="186"/>
        <v/>
      </c>
      <c r="V1203" s="156">
        <f t="shared" si="180"/>
        <v>3.8848000000000456</v>
      </c>
      <c r="W1203" s="159">
        <f t="shared" si="176"/>
        <v>0.79294654839185985</v>
      </c>
      <c r="X1203" s="160">
        <f t="shared" si="177"/>
        <v>7.2618260423717995E-4</v>
      </c>
      <c r="Y1203" s="160" t="str">
        <f t="shared" si="178"/>
        <v/>
      </c>
      <c r="Z1203" s="160" t="str">
        <f t="shared" si="179"/>
        <v/>
      </c>
    </row>
    <row r="1204" spans="14:26" ht="20.100000000000001" customHeight="1" x14ac:dyDescent="0.25">
      <c r="N1204" s="137">
        <v>601</v>
      </c>
      <c r="O1204" s="129">
        <f t="shared" si="181"/>
        <v>-1.5960000000000001</v>
      </c>
      <c r="P1204" s="162">
        <f t="shared" si="182"/>
        <v>0.11163211147360337</v>
      </c>
      <c r="Q1204" s="162">
        <f t="shared" si="183"/>
        <v>5.5244396669843952E-2</v>
      </c>
      <c r="R1204" s="129">
        <f t="shared" si="184"/>
        <v>0.11163211147360337</v>
      </c>
      <c r="S1204" s="129" t="str">
        <f t="shared" si="185"/>
        <v/>
      </c>
      <c r="T1204" s="129" t="str">
        <f t="shared" si="186"/>
        <v/>
      </c>
      <c r="V1204" s="156">
        <f t="shared" si="180"/>
        <v>3.8912000000000457</v>
      </c>
      <c r="W1204" s="159">
        <f t="shared" si="176"/>
        <v>0.79222036578762267</v>
      </c>
      <c r="X1204" s="160">
        <f t="shared" si="177"/>
        <v>7.268450710719021E-4</v>
      </c>
      <c r="Y1204" s="160" t="str">
        <f t="shared" si="178"/>
        <v/>
      </c>
      <c r="Z1204" s="160" t="str">
        <f t="shared" si="179"/>
        <v/>
      </c>
    </row>
    <row r="1205" spans="14:26" ht="20.100000000000001" customHeight="1" x14ac:dyDescent="0.25">
      <c r="N1205" s="137">
        <v>602</v>
      </c>
      <c r="O1205" s="129">
        <f t="shared" si="181"/>
        <v>-1.5920000000000001</v>
      </c>
      <c r="P1205" s="162">
        <f t="shared" si="182"/>
        <v>0.11234615175777428</v>
      </c>
      <c r="Q1205" s="162">
        <f t="shared" si="183"/>
        <v>5.5692352276007509E-2</v>
      </c>
      <c r="R1205" s="129">
        <f t="shared" si="184"/>
        <v>0.11234615175777428</v>
      </c>
      <c r="S1205" s="129" t="str">
        <f t="shared" si="185"/>
        <v/>
      </c>
      <c r="T1205" s="129" t="str">
        <f t="shared" si="186"/>
        <v/>
      </c>
      <c r="V1205" s="156">
        <f t="shared" si="180"/>
        <v>3.8976000000000459</v>
      </c>
      <c r="W1205" s="159">
        <f t="shared" si="176"/>
        <v>0.79149352071655077</v>
      </c>
      <c r="X1205" s="160">
        <f t="shared" si="177"/>
        <v>7.2750323027781505E-4</v>
      </c>
      <c r="Y1205" s="160" t="str">
        <f t="shared" si="178"/>
        <v/>
      </c>
      <c r="Z1205" s="160" t="str">
        <f t="shared" si="179"/>
        <v/>
      </c>
    </row>
    <row r="1206" spans="14:26" ht="20.100000000000001" customHeight="1" x14ac:dyDescent="0.25">
      <c r="N1206" s="137">
        <v>603</v>
      </c>
      <c r="O1206" s="129">
        <f t="shared" si="181"/>
        <v>-1.5880000000000001</v>
      </c>
      <c r="P1206" s="162">
        <f t="shared" si="182"/>
        <v>0.1130629502860909</v>
      </c>
      <c r="Q1206" s="162">
        <f t="shared" si="183"/>
        <v>5.6143169561572386E-2</v>
      </c>
      <c r="R1206" s="129">
        <f t="shared" si="184"/>
        <v>0.1130629502860909</v>
      </c>
      <c r="S1206" s="129" t="str">
        <f t="shared" si="185"/>
        <v/>
      </c>
      <c r="T1206" s="129" t="str">
        <f t="shared" si="186"/>
        <v/>
      </c>
      <c r="V1206" s="156">
        <f t="shared" si="180"/>
        <v>3.9040000000000461</v>
      </c>
      <c r="W1206" s="159">
        <f t="shared" si="176"/>
        <v>0.79076601748627295</v>
      </c>
      <c r="X1206" s="160">
        <f t="shared" si="177"/>
        <v>7.2815708518159106E-4</v>
      </c>
      <c r="Y1206" s="160" t="str">
        <f t="shared" si="178"/>
        <v/>
      </c>
      <c r="Z1206" s="160" t="str">
        <f t="shared" si="179"/>
        <v/>
      </c>
    </row>
    <row r="1207" spans="14:26" ht="20.100000000000001" customHeight="1" x14ac:dyDescent="0.25">
      <c r="N1207" s="137">
        <v>604</v>
      </c>
      <c r="O1207" s="129">
        <f t="shared" si="181"/>
        <v>-1.5840000000000001</v>
      </c>
      <c r="P1207" s="162">
        <f t="shared" si="182"/>
        <v>0.11378250164634675</v>
      </c>
      <c r="Q1207" s="162">
        <f t="shared" si="183"/>
        <v>5.659685954874627E-2</v>
      </c>
      <c r="R1207" s="129">
        <f t="shared" si="184"/>
        <v>0.11378250164634675</v>
      </c>
      <c r="S1207" s="129" t="str">
        <f t="shared" si="185"/>
        <v/>
      </c>
      <c r="T1207" s="129" t="str">
        <f t="shared" si="186"/>
        <v/>
      </c>
      <c r="V1207" s="156">
        <f t="shared" si="180"/>
        <v>3.9104000000000463</v>
      </c>
      <c r="W1207" s="159">
        <f t="shared" si="176"/>
        <v>0.79003786040109136</v>
      </c>
      <c r="X1207" s="160">
        <f t="shared" si="177"/>
        <v>7.2880663916474742E-4</v>
      </c>
      <c r="Y1207" s="160" t="str">
        <f t="shared" si="178"/>
        <v/>
      </c>
      <c r="Z1207" s="160" t="str">
        <f t="shared" si="179"/>
        <v/>
      </c>
    </row>
    <row r="1208" spans="14:26" ht="20.100000000000001" customHeight="1" x14ac:dyDescent="0.25">
      <c r="N1208" s="137">
        <v>605</v>
      </c>
      <c r="O1208" s="129">
        <f t="shared" si="181"/>
        <v>-1.58</v>
      </c>
      <c r="P1208" s="162">
        <f t="shared" si="182"/>
        <v>0.11450480025929236</v>
      </c>
      <c r="Q1208" s="162">
        <f t="shared" si="183"/>
        <v>5.7053433237754192E-2</v>
      </c>
      <c r="R1208" s="129">
        <f t="shared" si="184"/>
        <v>0.11450480025929236</v>
      </c>
      <c r="S1208" s="129" t="str">
        <f t="shared" si="185"/>
        <v/>
      </c>
      <c r="T1208" s="129" t="str">
        <f t="shared" si="186"/>
        <v/>
      </c>
      <c r="V1208" s="156">
        <f t="shared" si="180"/>
        <v>3.9168000000000465</v>
      </c>
      <c r="W1208" s="159">
        <f t="shared" si="176"/>
        <v>0.78930905376192662</v>
      </c>
      <c r="X1208" s="160">
        <f t="shared" si="177"/>
        <v>7.2945189566320234E-4</v>
      </c>
      <c r="Y1208" s="160" t="str">
        <f t="shared" si="178"/>
        <v/>
      </c>
      <c r="Z1208" s="160" t="str">
        <f t="shared" si="179"/>
        <v/>
      </c>
    </row>
    <row r="1209" spans="14:26" ht="20.100000000000001" customHeight="1" x14ac:dyDescent="0.25">
      <c r="N1209" s="137">
        <v>606</v>
      </c>
      <c r="O1209" s="129">
        <f t="shared" si="181"/>
        <v>-1.5760000000000001</v>
      </c>
      <c r="P1209" s="162">
        <f t="shared" si="182"/>
        <v>0.11522984037793065</v>
      </c>
      <c r="Q1209" s="162">
        <f t="shared" si="183"/>
        <v>5.7512901606169016E-2</v>
      </c>
      <c r="R1209" s="129">
        <f t="shared" si="184"/>
        <v>0.11522984037793065</v>
      </c>
      <c r="S1209" s="129" t="str">
        <f t="shared" si="185"/>
        <v/>
      </c>
      <c r="T1209" s="129" t="str">
        <f t="shared" si="186"/>
        <v/>
      </c>
      <c r="V1209" s="156">
        <f t="shared" si="180"/>
        <v>3.9232000000000466</v>
      </c>
      <c r="W1209" s="159">
        <f t="shared" si="176"/>
        <v>0.78857960186626341</v>
      </c>
      <c r="X1209" s="160">
        <f t="shared" si="177"/>
        <v>7.300928581653876E-4</v>
      </c>
      <c r="Y1209" s="160" t="str">
        <f t="shared" si="178"/>
        <v/>
      </c>
      <c r="Z1209" s="160" t="str">
        <f t="shared" si="179"/>
        <v/>
      </c>
    </row>
    <row r="1210" spans="14:26" ht="20.100000000000001" customHeight="1" x14ac:dyDescent="0.25">
      <c r="N1210" s="137">
        <v>607</v>
      </c>
      <c r="O1210" s="129">
        <f t="shared" si="181"/>
        <v>-1.5720000000000001</v>
      </c>
      <c r="P1210" s="162">
        <f t="shared" si="182"/>
        <v>0.1159576160868208</v>
      </c>
      <c r="Q1210" s="162">
        <f t="shared" si="183"/>
        <v>5.7975275608238813E-2</v>
      </c>
      <c r="R1210" s="129">
        <f t="shared" si="184"/>
        <v>0.1159576160868208</v>
      </c>
      <c r="S1210" s="129" t="str">
        <f t="shared" si="185"/>
        <v/>
      </c>
      <c r="T1210" s="129" t="str">
        <f t="shared" si="186"/>
        <v/>
      </c>
      <c r="V1210" s="156">
        <f t="shared" si="180"/>
        <v>3.9296000000000468</v>
      </c>
      <c r="W1210" s="159">
        <f t="shared" si="176"/>
        <v>0.78784950900809803</v>
      </c>
      <c r="X1210" s="160">
        <f t="shared" si="177"/>
        <v>7.3072953021358078E-4</v>
      </c>
      <c r="Y1210" s="160" t="str">
        <f t="shared" si="178"/>
        <v/>
      </c>
      <c r="Z1210" s="160" t="str">
        <f t="shared" si="179"/>
        <v/>
      </c>
    </row>
    <row r="1211" spans="14:26" ht="20.100000000000001" customHeight="1" x14ac:dyDescent="0.25">
      <c r="N1211" s="137">
        <v>608</v>
      </c>
      <c r="O1211" s="129">
        <f t="shared" si="181"/>
        <v>-1.5680000000000001</v>
      </c>
      <c r="P1211" s="162">
        <f t="shared" si="182"/>
        <v>0.11668812130139163</v>
      </c>
      <c r="Q1211" s="162">
        <f t="shared" si="183"/>
        <v>5.8440566174212026E-2</v>
      </c>
      <c r="R1211" s="129">
        <f t="shared" si="184"/>
        <v>0.11668812130139163</v>
      </c>
      <c r="S1211" s="129" t="str">
        <f t="shared" si="185"/>
        <v/>
      </c>
      <c r="T1211" s="129" t="str">
        <f t="shared" si="186"/>
        <v/>
      </c>
      <c r="V1211" s="156">
        <f t="shared" si="180"/>
        <v>3.936000000000047</v>
      </c>
      <c r="W1211" s="159">
        <f t="shared" si="176"/>
        <v>0.78711877947788444</v>
      </c>
      <c r="X1211" s="160">
        <f t="shared" si="177"/>
        <v>7.3136191540268403E-4</v>
      </c>
      <c r="Y1211" s="160" t="str">
        <f t="shared" si="178"/>
        <v/>
      </c>
      <c r="Z1211" s="160" t="str">
        <f t="shared" si="179"/>
        <v/>
      </c>
    </row>
    <row r="1212" spans="14:26" ht="20.100000000000001" customHeight="1" x14ac:dyDescent="0.25">
      <c r="N1212" s="137">
        <v>609</v>
      </c>
      <c r="O1212" s="129">
        <f t="shared" si="181"/>
        <v>-1.5640000000000001</v>
      </c>
      <c r="P1212" s="162">
        <f t="shared" si="182"/>
        <v>0.11742134976726393</v>
      </c>
      <c r="Q1212" s="162">
        <f t="shared" si="183"/>
        <v>5.8908784209659282E-2</v>
      </c>
      <c r="R1212" s="129">
        <f t="shared" si="184"/>
        <v>0.11742134976726393</v>
      </c>
      <c r="S1212" s="129" t="str">
        <f t="shared" si="185"/>
        <v/>
      </c>
      <c r="T1212" s="129" t="str">
        <f t="shared" si="186"/>
        <v/>
      </c>
      <c r="V1212" s="156">
        <f t="shared" si="180"/>
        <v>3.9424000000000472</v>
      </c>
      <c r="W1212" s="159">
        <f t="shared" si="176"/>
        <v>0.78638741756248176</v>
      </c>
      <c r="X1212" s="160">
        <f t="shared" si="177"/>
        <v>7.3199001738055713E-4</v>
      </c>
      <c r="Y1212" s="160" t="str">
        <f t="shared" si="178"/>
        <v/>
      </c>
      <c r="Z1212" s="160" t="str">
        <f t="shared" si="179"/>
        <v/>
      </c>
    </row>
    <row r="1213" spans="14:26" ht="20.100000000000001" customHeight="1" x14ac:dyDescent="0.25">
      <c r="N1213" s="137">
        <v>610</v>
      </c>
      <c r="O1213" s="129">
        <f t="shared" si="181"/>
        <v>-1.56</v>
      </c>
      <c r="P1213" s="162">
        <f t="shared" si="182"/>
        <v>0.11815729505958227</v>
      </c>
      <c r="Q1213" s="162">
        <f t="shared" si="183"/>
        <v>5.9379940594793013E-2</v>
      </c>
      <c r="R1213" s="129">
        <f t="shared" si="184"/>
        <v>0.11815729505958227</v>
      </c>
      <c r="S1213" s="129" t="str">
        <f t="shared" si="185"/>
        <v/>
      </c>
      <c r="T1213" s="129" t="str">
        <f t="shared" si="186"/>
        <v/>
      </c>
      <c r="V1213" s="156">
        <f t="shared" si="180"/>
        <v>3.9488000000000474</v>
      </c>
      <c r="W1213" s="159">
        <f t="shared" si="176"/>
        <v>0.7856554275451012</v>
      </c>
      <c r="X1213" s="160">
        <f t="shared" si="177"/>
        <v>7.3261383984624118E-4</v>
      </c>
      <c r="Y1213" s="160" t="str">
        <f t="shared" si="178"/>
        <v/>
      </c>
      <c r="Z1213" s="160" t="str">
        <f t="shared" si="179"/>
        <v/>
      </c>
    </row>
    <row r="1214" spans="14:26" ht="20.100000000000001" customHeight="1" x14ac:dyDescent="0.25">
      <c r="N1214" s="137">
        <v>611</v>
      </c>
      <c r="O1214" s="129">
        <f t="shared" si="181"/>
        <v>-1.556</v>
      </c>
      <c r="P1214" s="162">
        <f t="shared" si="182"/>
        <v>0.11889595058235634</v>
      </c>
      <c r="Q1214" s="162">
        <f t="shared" si="183"/>
        <v>5.9854046183784156E-2</v>
      </c>
      <c r="R1214" s="129">
        <f t="shared" si="184"/>
        <v>0.11889595058235634</v>
      </c>
      <c r="S1214" s="129" t="str">
        <f t="shared" si="185"/>
        <v/>
      </c>
      <c r="T1214" s="129" t="str">
        <f t="shared" si="186"/>
        <v/>
      </c>
      <c r="V1214" s="156">
        <f t="shared" si="180"/>
        <v>3.9552000000000476</v>
      </c>
      <c r="W1214" s="159">
        <f t="shared" si="176"/>
        <v>0.78492281370525496</v>
      </c>
      <c r="X1214" s="160">
        <f t="shared" si="177"/>
        <v>7.3323338655062464E-4</v>
      </c>
      <c r="Y1214" s="160" t="str">
        <f t="shared" si="178"/>
        <v/>
      </c>
      <c r="Z1214" s="160" t="str">
        <f t="shared" si="179"/>
        <v/>
      </c>
    </row>
    <row r="1215" spans="14:26" ht="20.100000000000001" customHeight="1" x14ac:dyDescent="0.25">
      <c r="N1215" s="137">
        <v>612</v>
      </c>
      <c r="O1215" s="129">
        <f t="shared" si="181"/>
        <v>-1.552</v>
      </c>
      <c r="P1215" s="162">
        <f t="shared" si="182"/>
        <v>0.1196373095678117</v>
      </c>
      <c r="Q1215" s="162">
        <f t="shared" si="183"/>
        <v>6.0331111804076423E-2</v>
      </c>
      <c r="R1215" s="129">
        <f t="shared" si="184"/>
        <v>0.1196373095678117</v>
      </c>
      <c r="S1215" s="129" t="str">
        <f t="shared" si="185"/>
        <v/>
      </c>
      <c r="T1215" s="129" t="str">
        <f t="shared" si="186"/>
        <v/>
      </c>
      <c r="V1215" s="156">
        <f t="shared" si="180"/>
        <v>3.9616000000000477</v>
      </c>
      <c r="W1215" s="159">
        <f t="shared" si="176"/>
        <v>0.78418958031870434</v>
      </c>
      <c r="X1215" s="160">
        <f t="shared" si="177"/>
        <v>7.3384866129688753E-4</v>
      </c>
      <c r="Y1215" s="160" t="str">
        <f t="shared" si="178"/>
        <v/>
      </c>
      <c r="Z1215" s="160" t="str">
        <f t="shared" si="179"/>
        <v/>
      </c>
    </row>
    <row r="1216" spans="14:26" ht="20.100000000000001" customHeight="1" x14ac:dyDescent="0.25">
      <c r="N1216" s="137">
        <v>613</v>
      </c>
      <c r="O1216" s="129">
        <f t="shared" si="181"/>
        <v>-1.548</v>
      </c>
      <c r="P1216" s="162">
        <f t="shared" si="182"/>
        <v>0.12038136507575044</v>
      </c>
      <c r="Q1216" s="162">
        <f t="shared" si="183"/>
        <v>6.0811148255697681E-2</v>
      </c>
      <c r="R1216" s="129">
        <f t="shared" si="184"/>
        <v>0.12038136507575044</v>
      </c>
      <c r="S1216" s="129" t="str">
        <f t="shared" si="185"/>
        <v/>
      </c>
      <c r="T1216" s="129" t="str">
        <f t="shared" si="186"/>
        <v/>
      </c>
      <c r="V1216" s="156">
        <f t="shared" si="180"/>
        <v>3.9680000000000479</v>
      </c>
      <c r="W1216" s="159">
        <f t="shared" si="176"/>
        <v>0.78345573165740745</v>
      </c>
      <c r="X1216" s="160">
        <f t="shared" si="177"/>
        <v>7.3445966793828088E-4</v>
      </c>
      <c r="Y1216" s="160" t="str">
        <f t="shared" si="178"/>
        <v/>
      </c>
      <c r="Z1216" s="160" t="str">
        <f t="shared" si="179"/>
        <v/>
      </c>
    </row>
    <row r="1217" spans="14:26" ht="20.100000000000001" customHeight="1" x14ac:dyDescent="0.25">
      <c r="N1217" s="137">
        <v>614</v>
      </c>
      <c r="O1217" s="129">
        <f t="shared" si="181"/>
        <v>-1.544</v>
      </c>
      <c r="P1217" s="162">
        <f t="shared" si="182"/>
        <v>0.12112810999292166</v>
      </c>
      <c r="Q1217" s="162">
        <f t="shared" si="183"/>
        <v>6.1294166310569116E-2</v>
      </c>
      <c r="R1217" s="129">
        <f t="shared" si="184"/>
        <v>0.12112810999292166</v>
      </c>
      <c r="S1217" s="129" t="str">
        <f t="shared" si="185"/>
        <v/>
      </c>
      <c r="T1217" s="129" t="str">
        <f t="shared" si="186"/>
        <v/>
      </c>
      <c r="V1217" s="156">
        <f t="shared" si="180"/>
        <v>3.9744000000000481</v>
      </c>
      <c r="W1217" s="159">
        <f t="shared" si="176"/>
        <v>0.78272127198946917</v>
      </c>
      <c r="X1217" s="160">
        <f t="shared" si="177"/>
        <v>7.3506641037845988E-4</v>
      </c>
      <c r="Y1217" s="160" t="str">
        <f t="shared" si="178"/>
        <v/>
      </c>
      <c r="Z1217" s="160" t="str">
        <f t="shared" si="179"/>
        <v/>
      </c>
    </row>
    <row r="1218" spans="14:26" ht="20.100000000000001" customHeight="1" x14ac:dyDescent="0.25">
      <c r="N1218" s="137">
        <v>615</v>
      </c>
      <c r="O1218" s="129">
        <f t="shared" si="181"/>
        <v>-1.54</v>
      </c>
      <c r="P1218" s="162">
        <f t="shared" si="182"/>
        <v>0.12187753703240178</v>
      </c>
      <c r="Q1218" s="162">
        <f t="shared" si="183"/>
        <v>6.1780176711811879E-2</v>
      </c>
      <c r="R1218" s="129">
        <f t="shared" si="184"/>
        <v>0.12187753703240178</v>
      </c>
      <c r="S1218" s="129" t="str">
        <f t="shared" si="185"/>
        <v/>
      </c>
      <c r="T1218" s="129" t="str">
        <f t="shared" si="186"/>
        <v/>
      </c>
      <c r="V1218" s="156">
        <f t="shared" si="180"/>
        <v>3.9808000000000483</v>
      </c>
      <c r="W1218" s="159">
        <f t="shared" si="176"/>
        <v>0.78198620557909071</v>
      </c>
      <c r="X1218" s="160">
        <f t="shared" si="177"/>
        <v>7.3566889257203893E-4</v>
      </c>
      <c r="Y1218" s="160" t="str">
        <f t="shared" si="178"/>
        <v/>
      </c>
      <c r="Z1218" s="160" t="str">
        <f t="shared" si="179"/>
        <v/>
      </c>
    </row>
    <row r="1219" spans="14:26" ht="20.100000000000001" customHeight="1" x14ac:dyDescent="0.25">
      <c r="N1219" s="137">
        <v>616</v>
      </c>
      <c r="O1219" s="129">
        <f t="shared" si="181"/>
        <v>-1.536</v>
      </c>
      <c r="P1219" s="162">
        <f t="shared" si="182"/>
        <v>0.12262963873298499</v>
      </c>
      <c r="Q1219" s="162">
        <f t="shared" si="183"/>
        <v>6.226919017305093E-2</v>
      </c>
      <c r="R1219" s="129">
        <f t="shared" si="184"/>
        <v>0.12262963873298499</v>
      </c>
      <c r="S1219" s="129" t="str">
        <f t="shared" si="185"/>
        <v/>
      </c>
      <c r="T1219" s="129" t="str">
        <f t="shared" si="186"/>
        <v/>
      </c>
      <c r="V1219" s="156">
        <f t="shared" si="180"/>
        <v>3.9872000000000485</v>
      </c>
      <c r="W1219" s="159">
        <f t="shared" si="176"/>
        <v>0.78125053668651867</v>
      </c>
      <c r="X1219" s="160">
        <f t="shared" si="177"/>
        <v>7.3626711852303739E-4</v>
      </c>
      <c r="Y1219" s="160" t="str">
        <f t="shared" si="178"/>
        <v/>
      </c>
      <c r="Z1219" s="160" t="str">
        <f t="shared" si="179"/>
        <v/>
      </c>
    </row>
    <row r="1220" spans="14:26" ht="20.100000000000001" customHeight="1" x14ac:dyDescent="0.25">
      <c r="N1220" s="137">
        <v>617</v>
      </c>
      <c r="O1220" s="129">
        <f t="shared" si="181"/>
        <v>-1.532</v>
      </c>
      <c r="P1220" s="162">
        <f t="shared" si="182"/>
        <v>0.12338440745858412</v>
      </c>
      <c r="Q1220" s="162">
        <f t="shared" si="183"/>
        <v>6.2761217377716921E-2</v>
      </c>
      <c r="R1220" s="129">
        <f t="shared" si="184"/>
        <v>0.12338440745858412</v>
      </c>
      <c r="S1220" s="129" t="str">
        <f t="shared" si="185"/>
        <v/>
      </c>
      <c r="T1220" s="129" t="str">
        <f t="shared" si="186"/>
        <v/>
      </c>
      <c r="V1220" s="156">
        <f t="shared" si="180"/>
        <v>3.9936000000000487</v>
      </c>
      <c r="W1220" s="159">
        <f t="shared" si="176"/>
        <v>0.78051426956799563</v>
      </c>
      <c r="X1220" s="160">
        <f t="shared" si="177"/>
        <v>7.3686109228532359E-4</v>
      </c>
      <c r="Y1220" s="160" t="str">
        <f t="shared" si="178"/>
        <v/>
      </c>
      <c r="Z1220" s="160" t="str">
        <f t="shared" si="179"/>
        <v/>
      </c>
    </row>
    <row r="1221" spans="14:26" ht="20.100000000000001" customHeight="1" x14ac:dyDescent="0.25">
      <c r="N1221" s="137">
        <v>618</v>
      </c>
      <c r="O1221" s="129">
        <f t="shared" si="181"/>
        <v>-1.528</v>
      </c>
      <c r="P1221" s="162">
        <f t="shared" si="182"/>
        <v>0.12414183539764158</v>
      </c>
      <c r="Q1221" s="162">
        <f t="shared" si="183"/>
        <v>6.3256268978345354E-2</v>
      </c>
      <c r="R1221" s="129">
        <f t="shared" si="184"/>
        <v>0.12414183539764158</v>
      </c>
      <c r="S1221" s="129" t="str">
        <f t="shared" si="185"/>
        <v/>
      </c>
      <c r="T1221" s="129" t="str">
        <f t="shared" si="186"/>
        <v/>
      </c>
      <c r="V1221" s="156">
        <f t="shared" si="180"/>
        <v>4.0000000000000488</v>
      </c>
      <c r="W1221" s="159">
        <f t="shared" si="176"/>
        <v>0.77977740847571031</v>
      </c>
      <c r="X1221" s="160">
        <f t="shared" si="177"/>
        <v>7.3745081796172673E-4</v>
      </c>
      <c r="Y1221" s="160" t="str">
        <f t="shared" si="178"/>
        <v/>
      </c>
      <c r="Z1221" s="160" t="str">
        <f t="shared" si="179"/>
        <v/>
      </c>
    </row>
    <row r="1222" spans="14:26" ht="20.100000000000001" customHeight="1" x14ac:dyDescent="0.25">
      <c r="N1222" s="137">
        <v>619</v>
      </c>
      <c r="O1222" s="129">
        <f t="shared" si="181"/>
        <v>-1.524</v>
      </c>
      <c r="P1222" s="162">
        <f t="shared" si="182"/>
        <v>0.12490191456255072</v>
      </c>
      <c r="Q1222" s="162">
        <f t="shared" si="183"/>
        <v>6.375435559587371E-2</v>
      </c>
      <c r="R1222" s="129">
        <f t="shared" si="184"/>
        <v>0.12490191456255072</v>
      </c>
      <c r="S1222" s="129" t="str">
        <f t="shared" si="185"/>
        <v/>
      </c>
      <c r="T1222" s="129" t="str">
        <f t="shared" si="186"/>
        <v/>
      </c>
      <c r="V1222" s="156">
        <f t="shared" si="180"/>
        <v>4.006400000000049</v>
      </c>
      <c r="W1222" s="159">
        <f t="shared" si="176"/>
        <v>0.77903995765774858</v>
      </c>
      <c r="X1222" s="160">
        <f t="shared" si="177"/>
        <v>7.3803629970314866E-4</v>
      </c>
      <c r="Y1222" s="160" t="str">
        <f t="shared" si="178"/>
        <v/>
      </c>
      <c r="Z1222" s="160" t="str">
        <f t="shared" si="179"/>
        <v/>
      </c>
    </row>
    <row r="1223" spans="14:26" ht="20.100000000000001" customHeight="1" x14ac:dyDescent="0.25">
      <c r="N1223" s="137">
        <v>620</v>
      </c>
      <c r="O1223" s="129">
        <f t="shared" si="181"/>
        <v>-1.52</v>
      </c>
      <c r="P1223" s="162">
        <f t="shared" si="182"/>
        <v>0.12566463678908815</v>
      </c>
      <c r="Q1223" s="162">
        <f t="shared" si="183"/>
        <v>6.4255487818935766E-2</v>
      </c>
      <c r="R1223" s="129">
        <f t="shared" si="184"/>
        <v>0.12566463678908815</v>
      </c>
      <c r="S1223" s="129" t="str">
        <f t="shared" si="185"/>
        <v/>
      </c>
      <c r="T1223" s="129" t="str">
        <f t="shared" si="186"/>
        <v/>
      </c>
      <c r="V1223" s="156">
        <f t="shared" si="180"/>
        <v>4.0128000000000492</v>
      </c>
      <c r="W1223" s="159">
        <f t="shared" si="176"/>
        <v>0.77830192135804543</v>
      </c>
      <c r="X1223" s="160">
        <f t="shared" si="177"/>
        <v>7.3861754171078431E-4</v>
      </c>
      <c r="Y1223" s="160" t="str">
        <f t="shared" si="178"/>
        <v/>
      </c>
      <c r="Z1223" s="160" t="str">
        <f t="shared" si="179"/>
        <v/>
      </c>
    </row>
    <row r="1224" spans="14:26" ht="20.100000000000001" customHeight="1" x14ac:dyDescent="0.25">
      <c r="N1224" s="137">
        <v>621</v>
      </c>
      <c r="O1224" s="129">
        <f t="shared" si="181"/>
        <v>-1.516</v>
      </c>
      <c r="P1224" s="162">
        <f t="shared" si="182"/>
        <v>0.12642999373585614</v>
      </c>
      <c r="Q1224" s="162">
        <f t="shared" si="183"/>
        <v>6.4759676203154592E-2</v>
      </c>
      <c r="R1224" s="129">
        <f t="shared" si="184"/>
        <v>0.12642999373585614</v>
      </c>
      <c r="S1224" s="129" t="str">
        <f t="shared" si="185"/>
        <v/>
      </c>
      <c r="T1224" s="129" t="str">
        <f t="shared" si="186"/>
        <v/>
      </c>
      <c r="V1224" s="156">
        <f t="shared" si="180"/>
        <v>4.0192000000000494</v>
      </c>
      <c r="W1224" s="159">
        <f t="shared" si="176"/>
        <v>0.77756330381633465</v>
      </c>
      <c r="X1224" s="160">
        <f t="shared" si="177"/>
        <v>7.3919454823190289E-4</v>
      </c>
      <c r="Y1224" s="160" t="str">
        <f t="shared" si="178"/>
        <v/>
      </c>
      <c r="Z1224" s="160" t="str">
        <f t="shared" si="179"/>
        <v/>
      </c>
    </row>
    <row r="1225" spans="14:26" ht="20.100000000000001" customHeight="1" x14ac:dyDescent="0.25">
      <c r="N1225" s="137">
        <v>622</v>
      </c>
      <c r="O1225" s="129">
        <f t="shared" si="181"/>
        <v>-1.512</v>
      </c>
      <c r="P1225" s="162">
        <f t="shared" si="182"/>
        <v>0.12719797688373649</v>
      </c>
      <c r="Q1225" s="162">
        <f t="shared" si="183"/>
        <v>6.5266931270432108E-2</v>
      </c>
      <c r="R1225" s="129">
        <f t="shared" si="184"/>
        <v>0.12719797688373649</v>
      </c>
      <c r="S1225" s="129" t="str">
        <f t="shared" si="185"/>
        <v/>
      </c>
      <c r="T1225" s="129" t="str">
        <f t="shared" si="186"/>
        <v/>
      </c>
      <c r="V1225" s="156">
        <f t="shared" si="180"/>
        <v>4.0256000000000496</v>
      </c>
      <c r="W1225" s="159">
        <f t="shared" si="176"/>
        <v>0.77682410926810275</v>
      </c>
      <c r="X1225" s="160">
        <f t="shared" si="177"/>
        <v>7.397673235625124E-4</v>
      </c>
      <c r="Y1225" s="160" t="str">
        <f t="shared" si="178"/>
        <v/>
      </c>
      <c r="Z1225" s="160" t="str">
        <f t="shared" si="179"/>
        <v/>
      </c>
    </row>
    <row r="1226" spans="14:26" ht="20.100000000000001" customHeight="1" x14ac:dyDescent="0.25">
      <c r="N1226" s="137">
        <v>623</v>
      </c>
      <c r="O1226" s="129">
        <f t="shared" si="181"/>
        <v>-1.508</v>
      </c>
      <c r="P1226" s="162">
        <f t="shared" si="182"/>
        <v>0.12796857753535484</v>
      </c>
      <c r="Q1226" s="162">
        <f t="shared" si="183"/>
        <v>6.5777263508237441E-2</v>
      </c>
      <c r="R1226" s="129">
        <f t="shared" si="184"/>
        <v>0.12796857753535484</v>
      </c>
      <c r="S1226" s="129" t="str">
        <f t="shared" si="185"/>
        <v/>
      </c>
      <c r="T1226" s="129" t="str">
        <f t="shared" si="186"/>
        <v/>
      </c>
      <c r="V1226" s="156">
        <f t="shared" si="180"/>
        <v>4.0320000000000498</v>
      </c>
      <c r="W1226" s="159">
        <f t="shared" si="176"/>
        <v>0.77608434194454023</v>
      </c>
      <c r="X1226" s="160">
        <f t="shared" si="177"/>
        <v>7.4033587204613838E-4</v>
      </c>
      <c r="Y1226" s="160" t="str">
        <f t="shared" si="178"/>
        <v/>
      </c>
      <c r="Z1226" s="160" t="str">
        <f t="shared" si="179"/>
        <v/>
      </c>
    </row>
    <row r="1227" spans="14:26" ht="20.100000000000001" customHeight="1" x14ac:dyDescent="0.25">
      <c r="N1227" s="137">
        <v>624</v>
      </c>
      <c r="O1227" s="129">
        <f t="shared" si="181"/>
        <v>-1.504</v>
      </c>
      <c r="P1227" s="162">
        <f t="shared" si="182"/>
        <v>0.12874178681455622</v>
      </c>
      <c r="Q1227" s="162">
        <f t="shared" si="183"/>
        <v>6.6290683368892989E-2</v>
      </c>
      <c r="R1227" s="129">
        <f t="shared" si="184"/>
        <v>0.12874178681455622</v>
      </c>
      <c r="S1227" s="129" t="str">
        <f t="shared" si="185"/>
        <v/>
      </c>
      <c r="T1227" s="129" t="str">
        <f t="shared" si="186"/>
        <v/>
      </c>
      <c r="V1227" s="156">
        <f t="shared" si="180"/>
        <v>4.0384000000000499</v>
      </c>
      <c r="W1227" s="159">
        <f t="shared" si="176"/>
        <v>0.7753440060724941</v>
      </c>
      <c r="X1227" s="160">
        <f t="shared" si="177"/>
        <v>7.4090019807260266E-4</v>
      </c>
      <c r="Y1227" s="160" t="str">
        <f t="shared" si="178"/>
        <v/>
      </c>
      <c r="Z1227" s="160" t="str">
        <f t="shared" si="179"/>
        <v/>
      </c>
    </row>
    <row r="1228" spans="14:26" ht="20.100000000000001" customHeight="1" x14ac:dyDescent="0.25">
      <c r="N1228" s="137">
        <v>625</v>
      </c>
      <c r="O1228" s="129">
        <f t="shared" si="181"/>
        <v>-1.5</v>
      </c>
      <c r="P1228" s="162">
        <f t="shared" si="182"/>
        <v>0.12951759566589174</v>
      </c>
      <c r="Q1228" s="162">
        <f t="shared" si="183"/>
        <v>6.6807201268858057E-2</v>
      </c>
      <c r="R1228" s="129">
        <f t="shared" si="184"/>
        <v>0.12951759566589174</v>
      </c>
      <c r="S1228" s="129" t="str">
        <f t="shared" si="185"/>
        <v/>
      </c>
      <c r="T1228" s="129" t="str">
        <f t="shared" si="186"/>
        <v/>
      </c>
      <c r="V1228" s="156">
        <f t="shared" si="180"/>
        <v>4.0448000000000501</v>
      </c>
      <c r="W1228" s="159">
        <f t="shared" si="176"/>
        <v>0.77460310587442149</v>
      </c>
      <c r="X1228" s="160">
        <f t="shared" si="177"/>
        <v>7.4146030607902258E-4</v>
      </c>
      <c r="Y1228" s="160" t="str">
        <f t="shared" si="178"/>
        <v/>
      </c>
      <c r="Z1228" s="160" t="str">
        <f t="shared" si="179"/>
        <v/>
      </c>
    </row>
    <row r="1229" spans="14:26" ht="20.100000000000001" customHeight="1" x14ac:dyDescent="0.25">
      <c r="N1229" s="137">
        <v>626</v>
      </c>
      <c r="O1229" s="129">
        <f t="shared" si="181"/>
        <v>-1.496</v>
      </c>
      <c r="P1229" s="162">
        <f t="shared" si="182"/>
        <v>0.13029599485411655</v>
      </c>
      <c r="Q1229" s="162">
        <f t="shared" si="183"/>
        <v>6.7326827588010688E-2</v>
      </c>
      <c r="R1229" s="129">
        <f t="shared" si="184"/>
        <v>0.13029599485411655</v>
      </c>
      <c r="S1229" s="129" t="str">
        <f t="shared" si="185"/>
        <v/>
      </c>
      <c r="T1229" s="129" t="str">
        <f t="shared" si="186"/>
        <v/>
      </c>
      <c r="V1229" s="156">
        <f t="shared" si="180"/>
        <v>4.0512000000000503</v>
      </c>
      <c r="W1229" s="159">
        <f t="shared" si="176"/>
        <v>0.77386164556834247</v>
      </c>
      <c r="X1229" s="160">
        <f t="shared" si="177"/>
        <v>7.4201620054892281E-4</v>
      </c>
      <c r="Y1229" s="160" t="str">
        <f t="shared" si="178"/>
        <v/>
      </c>
      <c r="Z1229" s="160" t="str">
        <f t="shared" si="179"/>
        <v/>
      </c>
    </row>
    <row r="1230" spans="14:26" ht="20.100000000000001" customHeight="1" x14ac:dyDescent="0.25">
      <c r="N1230" s="137">
        <v>627</v>
      </c>
      <c r="O1230" s="129">
        <f t="shared" si="181"/>
        <v>-1.492</v>
      </c>
      <c r="P1230" s="162">
        <f t="shared" si="182"/>
        <v>0.13107697496369927</v>
      </c>
      <c r="Q1230" s="162">
        <f t="shared" si="183"/>
        <v>6.784957266892748E-2</v>
      </c>
      <c r="R1230" s="129">
        <f t="shared" si="184"/>
        <v>0.13107697496369927</v>
      </c>
      <c r="S1230" s="129" t="str">
        <f t="shared" si="185"/>
        <v/>
      </c>
      <c r="T1230" s="129" t="str">
        <f t="shared" si="186"/>
        <v/>
      </c>
      <c r="V1230" s="156">
        <f t="shared" si="180"/>
        <v>4.0576000000000505</v>
      </c>
      <c r="W1230" s="159">
        <f t="shared" si="176"/>
        <v>0.77311962936779355</v>
      </c>
      <c r="X1230" s="160">
        <f t="shared" si="177"/>
        <v>7.4256788601057E-4</v>
      </c>
      <c r="Y1230" s="160" t="str">
        <f t="shared" si="178"/>
        <v/>
      </c>
      <c r="Z1230" s="160" t="str">
        <f t="shared" si="179"/>
        <v/>
      </c>
    </row>
    <row r="1231" spans="14:26" ht="20.100000000000001" customHeight="1" x14ac:dyDescent="0.25">
      <c r="N1231" s="137">
        <v>628</v>
      </c>
      <c r="O1231" s="129">
        <f t="shared" si="181"/>
        <v>-1.488</v>
      </c>
      <c r="P1231" s="162">
        <f t="shared" si="182"/>
        <v>0.13186052639834281</v>
      </c>
      <c r="Q1231" s="162">
        <f t="shared" si="183"/>
        <v>6.8375446816161728E-2</v>
      </c>
      <c r="R1231" s="129">
        <f t="shared" si="184"/>
        <v>0.13186052639834281</v>
      </c>
      <c r="S1231" s="129" t="str">
        <f t="shared" si="185"/>
        <v/>
      </c>
      <c r="T1231" s="129" t="str">
        <f t="shared" si="186"/>
        <v/>
      </c>
      <c r="V1231" s="156">
        <f t="shared" si="180"/>
        <v>4.0640000000000507</v>
      </c>
      <c r="W1231" s="159">
        <f t="shared" si="176"/>
        <v>0.77237706148178298</v>
      </c>
      <c r="X1231" s="160">
        <f t="shared" si="177"/>
        <v>7.4311536703974834E-4</v>
      </c>
      <c r="Y1231" s="160" t="str">
        <f t="shared" si="178"/>
        <v/>
      </c>
      <c r="Z1231" s="160" t="str">
        <f t="shared" si="179"/>
        <v/>
      </c>
    </row>
    <row r="1232" spans="14:26" ht="20.100000000000001" customHeight="1" x14ac:dyDescent="0.25">
      <c r="N1232" s="137">
        <v>629</v>
      </c>
      <c r="O1232" s="129">
        <f t="shared" si="181"/>
        <v>-1.484</v>
      </c>
      <c r="P1232" s="162">
        <f t="shared" si="182"/>
        <v>0.13264663938051691</v>
      </c>
      <c r="Q1232" s="162">
        <f t="shared" si="183"/>
        <v>6.8904460295518999E-2</v>
      </c>
      <c r="R1232" s="129">
        <f t="shared" si="184"/>
        <v>0.13264663938051691</v>
      </c>
      <c r="S1232" s="129" t="str">
        <f t="shared" si="185"/>
        <v/>
      </c>
      <c r="T1232" s="129" t="str">
        <f t="shared" si="186"/>
        <v/>
      </c>
      <c r="V1232" s="156">
        <f t="shared" si="180"/>
        <v>4.0704000000000509</v>
      </c>
      <c r="W1232" s="159">
        <f t="shared" si="176"/>
        <v>0.77163394611474323</v>
      </c>
      <c r="X1232" s="160">
        <f t="shared" si="177"/>
        <v>7.436586482558738E-4</v>
      </c>
      <c r="Y1232" s="160" t="str">
        <f t="shared" si="178"/>
        <v/>
      </c>
      <c r="Z1232" s="160" t="str">
        <f t="shared" si="179"/>
        <v/>
      </c>
    </row>
    <row r="1233" spans="14:26" ht="20.100000000000001" customHeight="1" x14ac:dyDescent="0.25">
      <c r="N1233" s="137">
        <v>630</v>
      </c>
      <c r="O1233" s="129">
        <f t="shared" si="181"/>
        <v>-1.48</v>
      </c>
      <c r="P1233" s="162">
        <f t="shared" si="182"/>
        <v>0.13343530395100231</v>
      </c>
      <c r="Q1233" s="162">
        <f t="shared" si="183"/>
        <v>6.9436623333331698E-2</v>
      </c>
      <c r="R1233" s="129">
        <f t="shared" si="184"/>
        <v>0.13343530395100231</v>
      </c>
      <c r="S1233" s="129" t="str">
        <f t="shared" si="185"/>
        <v/>
      </c>
      <c r="T1233" s="129" t="str">
        <f t="shared" si="186"/>
        <v/>
      </c>
      <c r="V1233" s="156">
        <f t="shared" si="180"/>
        <v>4.076800000000051</v>
      </c>
      <c r="W1233" s="159">
        <f t="shared" si="176"/>
        <v>0.77089028746648736</v>
      </c>
      <c r="X1233" s="160">
        <f t="shared" si="177"/>
        <v>7.4419773432476966E-4</v>
      </c>
      <c r="Y1233" s="160" t="str">
        <f t="shared" si="178"/>
        <v/>
      </c>
      <c r="Z1233" s="160" t="str">
        <f t="shared" si="179"/>
        <v/>
      </c>
    </row>
    <row r="1234" spans="14:26" ht="20.100000000000001" customHeight="1" x14ac:dyDescent="0.25">
      <c r="N1234" s="137">
        <v>631</v>
      </c>
      <c r="O1234" s="129">
        <f t="shared" si="181"/>
        <v>-1.476</v>
      </c>
      <c r="P1234" s="162">
        <f t="shared" si="182"/>
        <v>0.13422650996844704</v>
      </c>
      <c r="Q1234" s="162">
        <f t="shared" si="183"/>
        <v>6.9971946115731112E-2</v>
      </c>
      <c r="R1234" s="129">
        <f t="shared" si="184"/>
        <v>0.13422650996844704</v>
      </c>
      <c r="S1234" s="129" t="str">
        <f t="shared" si="185"/>
        <v/>
      </c>
      <c r="T1234" s="129" t="str">
        <f t="shared" si="186"/>
        <v/>
      </c>
      <c r="V1234" s="156">
        <f t="shared" si="180"/>
        <v>4.0832000000000512</v>
      </c>
      <c r="W1234" s="159">
        <f t="shared" si="176"/>
        <v>0.77014608973216259</v>
      </c>
      <c r="X1234" s="160">
        <f t="shared" si="177"/>
        <v>7.4473262995500278E-4</v>
      </c>
      <c r="Y1234" s="160" t="str">
        <f t="shared" si="178"/>
        <v/>
      </c>
      <c r="Z1234" s="160" t="str">
        <f t="shared" si="179"/>
        <v/>
      </c>
    </row>
    <row r="1235" spans="14:26" ht="20.100000000000001" customHeight="1" x14ac:dyDescent="0.25">
      <c r="N1235" s="137">
        <v>632</v>
      </c>
      <c r="O1235" s="129">
        <f t="shared" si="181"/>
        <v>-1.472</v>
      </c>
      <c r="P1235" s="162">
        <f t="shared" si="182"/>
        <v>0.13502024710893432</v>
      </c>
      <c r="Q1235" s="162">
        <f t="shared" si="183"/>
        <v>7.0510438787918114E-2</v>
      </c>
      <c r="R1235" s="129">
        <f t="shared" si="184"/>
        <v>0.13502024710893432</v>
      </c>
      <c r="S1235" s="129" t="str">
        <f t="shared" si="185"/>
        <v/>
      </c>
      <c r="T1235" s="129" t="str">
        <f t="shared" si="186"/>
        <v/>
      </c>
      <c r="V1235" s="156">
        <f t="shared" si="180"/>
        <v>4.0896000000000514</v>
      </c>
      <c r="W1235" s="159">
        <f t="shared" si="176"/>
        <v>0.76940135710220758</v>
      </c>
      <c r="X1235" s="160">
        <f t="shared" si="177"/>
        <v>7.4526333990099225E-4</v>
      </c>
      <c r="Y1235" s="160" t="str">
        <f t="shared" si="178"/>
        <v/>
      </c>
      <c r="Z1235" s="160" t="str">
        <f t="shared" si="179"/>
        <v/>
      </c>
    </row>
    <row r="1236" spans="14:26" ht="20.100000000000001" customHeight="1" x14ac:dyDescent="0.25">
      <c r="N1236" s="137">
        <v>633</v>
      </c>
      <c r="O1236" s="129">
        <f t="shared" si="181"/>
        <v>-1.468</v>
      </c>
      <c r="P1236" s="162">
        <f t="shared" si="182"/>
        <v>0.13581650486556279</v>
      </c>
      <c r="Q1236" s="162">
        <f t="shared" si="183"/>
        <v>7.1052111453432251E-2</v>
      </c>
      <c r="R1236" s="129">
        <f t="shared" si="184"/>
        <v>0.13581650486556279</v>
      </c>
      <c r="S1236" s="129" t="str">
        <f t="shared" si="185"/>
        <v/>
      </c>
      <c r="T1236" s="129" t="str">
        <f t="shared" si="186"/>
        <v/>
      </c>
      <c r="V1236" s="156">
        <f t="shared" si="180"/>
        <v>4.0960000000000516</v>
      </c>
      <c r="W1236" s="159">
        <f t="shared" ref="W1236:W1299" si="187">_xlfn.CHISQ.DIST.RT(V1236,$U$593)</f>
        <v>0.76865609376230659</v>
      </c>
      <c r="X1236" s="160">
        <f t="shared" ref="X1236:X1299" si="188">W1236-W1237</f>
        <v>7.4578986896089994E-4</v>
      </c>
      <c r="Y1236" s="160" t="str">
        <f t="shared" ref="Y1236:Y1299" si="189">IF(W1236&lt;(1-$U$600),X1236,"")</f>
        <v/>
      </c>
      <c r="Z1236" s="160" t="str">
        <f t="shared" ref="Z1236:Z1299" si="190">IF(X1236&lt;(1-$U$606),Y1236,"")</f>
        <v/>
      </c>
    </row>
    <row r="1237" spans="14:26" ht="20.100000000000001" customHeight="1" x14ac:dyDescent="0.25">
      <c r="N1237" s="137">
        <v>634</v>
      </c>
      <c r="O1237" s="129">
        <f t="shared" si="181"/>
        <v>-1.464</v>
      </c>
      <c r="P1237" s="162">
        <f t="shared" si="182"/>
        <v>0.13661527254803899</v>
      </c>
      <c r="Q1237" s="162">
        <f t="shared" si="183"/>
        <v>7.159697417341862E-2</v>
      </c>
      <c r="R1237" s="129">
        <f t="shared" si="184"/>
        <v>0.13661527254803899</v>
      </c>
      <c r="S1237" s="129" t="str">
        <f t="shared" si="185"/>
        <v/>
      </c>
      <c r="T1237" s="129" t="str">
        <f t="shared" si="186"/>
        <v/>
      </c>
      <c r="V1237" s="156">
        <f t="shared" ref="V1237:V1300" si="191">V1236+$Y$593</f>
        <v>4.1024000000000518</v>
      </c>
      <c r="W1237" s="159">
        <f t="shared" si="187"/>
        <v>0.76791030389334569</v>
      </c>
      <c r="X1237" s="160">
        <f t="shared" si="188"/>
        <v>7.4631222197540925E-4</v>
      </c>
      <c r="Y1237" s="160" t="str">
        <f t="shared" si="189"/>
        <v/>
      </c>
      <c r="Z1237" s="160" t="str">
        <f t="shared" si="190"/>
        <v/>
      </c>
    </row>
    <row r="1238" spans="14:26" ht="20.100000000000001" customHeight="1" x14ac:dyDescent="0.25">
      <c r="N1238" s="137">
        <v>635</v>
      </c>
      <c r="O1238" s="129">
        <f t="shared" si="181"/>
        <v>-1.46</v>
      </c>
      <c r="P1238" s="162">
        <f t="shared" si="182"/>
        <v>0.13741653928228179</v>
      </c>
      <c r="Q1238" s="162">
        <f t="shared" si="183"/>
        <v>7.2145036965893777E-2</v>
      </c>
      <c r="R1238" s="129">
        <f t="shared" si="184"/>
        <v>0.13741653928228179</v>
      </c>
      <c r="S1238" s="129" t="str">
        <f t="shared" si="185"/>
        <v/>
      </c>
      <c r="T1238" s="129" t="str">
        <f t="shared" si="186"/>
        <v/>
      </c>
      <c r="V1238" s="156">
        <f t="shared" si="191"/>
        <v>4.108800000000052</v>
      </c>
      <c r="W1238" s="159">
        <f t="shared" si="187"/>
        <v>0.76716399167137028</v>
      </c>
      <c r="X1238" s="160">
        <f t="shared" si="188"/>
        <v>7.468304038295015E-4</v>
      </c>
      <c r="Y1238" s="160" t="str">
        <f t="shared" si="189"/>
        <v/>
      </c>
      <c r="Z1238" s="160" t="str">
        <f t="shared" si="190"/>
        <v/>
      </c>
    </row>
    <row r="1239" spans="14:26" ht="20.100000000000001" customHeight="1" x14ac:dyDescent="0.25">
      <c r="N1239" s="137">
        <v>636</v>
      </c>
      <c r="O1239" s="129">
        <f t="shared" si="181"/>
        <v>-1.456</v>
      </c>
      <c r="P1239" s="162">
        <f t="shared" si="182"/>
        <v>0.13822029401003963</v>
      </c>
      <c r="Q1239" s="162">
        <f t="shared" si="183"/>
        <v>7.269630980500974E-2</v>
      </c>
      <c r="R1239" s="129">
        <f t="shared" si="184"/>
        <v>0.13822029401003963</v>
      </c>
      <c r="S1239" s="129" t="str">
        <f t="shared" si="185"/>
        <v/>
      </c>
      <c r="T1239" s="129" t="str">
        <f t="shared" si="186"/>
        <v/>
      </c>
      <c r="V1239" s="156">
        <f t="shared" si="191"/>
        <v>4.1152000000000521</v>
      </c>
      <c r="W1239" s="159">
        <f t="shared" si="187"/>
        <v>0.76641716126754078</v>
      </c>
      <c r="X1239" s="160">
        <f t="shared" si="188"/>
        <v>7.4734441945012442E-4</v>
      </c>
      <c r="Y1239" s="160" t="str">
        <f t="shared" si="189"/>
        <v/>
      </c>
      <c r="Z1239" s="160" t="str">
        <f t="shared" si="190"/>
        <v/>
      </c>
    </row>
    <row r="1240" spans="14:26" ht="20.100000000000001" customHeight="1" x14ac:dyDescent="0.25">
      <c r="N1240" s="137">
        <v>637</v>
      </c>
      <c r="O1240" s="129">
        <f t="shared" si="181"/>
        <v>-1.452</v>
      </c>
      <c r="P1240" s="162">
        <f t="shared" si="182"/>
        <v>0.13902652548852024</v>
      </c>
      <c r="Q1240" s="162">
        <f t="shared" si="183"/>
        <v>7.3250802620316594E-2</v>
      </c>
      <c r="R1240" s="129">
        <f t="shared" si="184"/>
        <v>0.13902652548852024</v>
      </c>
      <c r="S1240" s="129" t="str">
        <f t="shared" si="185"/>
        <v/>
      </c>
      <c r="T1240" s="129" t="str">
        <f t="shared" si="186"/>
        <v/>
      </c>
      <c r="V1240" s="156">
        <f t="shared" si="191"/>
        <v>4.1216000000000523</v>
      </c>
      <c r="W1240" s="159">
        <f t="shared" si="187"/>
        <v>0.76566981684809066</v>
      </c>
      <c r="X1240" s="160">
        <f t="shared" si="188"/>
        <v>7.4785427380807956E-4</v>
      </c>
      <c r="Y1240" s="160" t="str">
        <f t="shared" si="189"/>
        <v/>
      </c>
      <c r="Z1240" s="160" t="str">
        <f t="shared" si="190"/>
        <v/>
      </c>
    </row>
    <row r="1241" spans="14:26" ht="20.100000000000001" customHeight="1" x14ac:dyDescent="0.25">
      <c r="N1241" s="137">
        <v>638</v>
      </c>
      <c r="O1241" s="129">
        <f t="shared" si="181"/>
        <v>-1.448</v>
      </c>
      <c r="P1241" s="162">
        <f t="shared" si="182"/>
        <v>0.13983522229003265</v>
      </c>
      <c r="Q1241" s="162">
        <f t="shared" si="183"/>
        <v>7.3808525296023483E-2</v>
      </c>
      <c r="R1241" s="129">
        <f t="shared" si="184"/>
        <v>0.13983522229003265</v>
      </c>
      <c r="S1241" s="129" t="str">
        <f t="shared" si="185"/>
        <v/>
      </c>
      <c r="T1241" s="129" t="str">
        <f t="shared" si="186"/>
        <v/>
      </c>
      <c r="V1241" s="156">
        <f t="shared" si="191"/>
        <v>4.1280000000000525</v>
      </c>
      <c r="W1241" s="159">
        <f t="shared" si="187"/>
        <v>0.76492196257428258</v>
      </c>
      <c r="X1241" s="160">
        <f t="shared" si="188"/>
        <v>7.4835997191524672E-4</v>
      </c>
      <c r="Y1241" s="160" t="str">
        <f t="shared" si="189"/>
        <v/>
      </c>
      <c r="Z1241" s="160" t="str">
        <f t="shared" si="190"/>
        <v/>
      </c>
    </row>
    <row r="1242" spans="14:26" ht="20.100000000000001" customHeight="1" x14ac:dyDescent="0.25">
      <c r="N1242" s="137">
        <v>639</v>
      </c>
      <c r="O1242" s="129">
        <f t="shared" si="181"/>
        <v>-1.444</v>
      </c>
      <c r="P1242" s="162">
        <f t="shared" si="182"/>
        <v>0.14064637280164224</v>
      </c>
      <c r="Q1242" s="162">
        <f t="shared" si="183"/>
        <v>7.4369487670258569E-2</v>
      </c>
      <c r="R1242" s="129">
        <f t="shared" si="184"/>
        <v>0.14064637280164224</v>
      </c>
      <c r="S1242" s="129" t="str">
        <f t="shared" si="185"/>
        <v/>
      </c>
      <c r="T1242" s="129" t="str">
        <f t="shared" si="186"/>
        <v/>
      </c>
      <c r="V1242" s="156">
        <f t="shared" si="191"/>
        <v>4.1344000000000527</v>
      </c>
      <c r="W1242" s="159">
        <f t="shared" si="187"/>
        <v>0.76417360260236733</v>
      </c>
      <c r="X1242" s="160">
        <f t="shared" si="188"/>
        <v>7.4886151882569418E-4</v>
      </c>
      <c r="Y1242" s="160" t="str">
        <f t="shared" si="189"/>
        <v/>
      </c>
      <c r="Z1242" s="160" t="str">
        <f t="shared" si="190"/>
        <v/>
      </c>
    </row>
    <row r="1243" spans="14:26" ht="20.100000000000001" customHeight="1" x14ac:dyDescent="0.25">
      <c r="N1243" s="137">
        <v>640</v>
      </c>
      <c r="O1243" s="129">
        <f t="shared" ref="O1243:O1306" si="192">O$597+(N1243*O$600)</f>
        <v>-1.44</v>
      </c>
      <c r="P1243" s="162">
        <f t="shared" ref="P1243:P1306" si="193">_xlfn.NORM.DIST(O1243,O$594,O$595,0)</f>
        <v>0.14145996522483878</v>
      </c>
      <c r="Q1243" s="162">
        <f t="shared" ref="Q1243:Q1306" si="194">_xlfn.NORM.DIST(O1243,O$594,O$595,1)</f>
        <v>7.4933699534327061E-2</v>
      </c>
      <c r="R1243" s="129">
        <f t="shared" ref="R1243:R1306" si="195">IF(OR(Q1243&lt;$S$599,Q1243&gt;$S$600),P1243,"")</f>
        <v>0.14145996522483878</v>
      </c>
      <c r="S1243" s="129" t="str">
        <f t="shared" ref="S1243:S1306" si="196">IF(AND(Q1243&gt;$S$599,Q1243&lt;$S$600),P1243,"")</f>
        <v/>
      </c>
      <c r="T1243" s="129" t="str">
        <f t="shared" ref="T1243:T1306" si="197">IF(P1243=MAX(P$603:P$2603),P1243,"")</f>
        <v/>
      </c>
      <c r="V1243" s="156">
        <f t="shared" si="191"/>
        <v>4.1408000000000529</v>
      </c>
      <c r="W1243" s="159">
        <f t="shared" si="187"/>
        <v>0.76342474108354164</v>
      </c>
      <c r="X1243" s="160">
        <f t="shared" si="188"/>
        <v>7.4935891963512358E-4</v>
      </c>
      <c r="Y1243" s="160" t="str">
        <f t="shared" si="189"/>
        <v/>
      </c>
      <c r="Z1243" s="160" t="str">
        <f t="shared" si="190"/>
        <v/>
      </c>
    </row>
    <row r="1244" spans="14:26" ht="20.100000000000001" customHeight="1" x14ac:dyDescent="0.25">
      <c r="N1244" s="137">
        <v>641</v>
      </c>
      <c r="O1244" s="129">
        <f t="shared" si="192"/>
        <v>-1.4359999999999999</v>
      </c>
      <c r="P1244" s="162">
        <f t="shared" si="193"/>
        <v>0.14227598757521709</v>
      </c>
      <c r="Q1244" s="162">
        <f t="shared" si="194"/>
        <v>7.5501170631968456E-2</v>
      </c>
      <c r="R1244" s="129">
        <f t="shared" si="195"/>
        <v>0.14227598757521709</v>
      </c>
      <c r="S1244" s="129" t="str">
        <f t="shared" si="196"/>
        <v/>
      </c>
      <c r="T1244" s="129" t="str">
        <f t="shared" si="197"/>
        <v/>
      </c>
      <c r="V1244" s="156">
        <f t="shared" si="191"/>
        <v>4.1472000000000531</v>
      </c>
      <c r="W1244" s="159">
        <f t="shared" si="187"/>
        <v>0.76267538216390651</v>
      </c>
      <c r="X1244" s="160">
        <f t="shared" si="188"/>
        <v>7.4985217948098093E-4</v>
      </c>
      <c r="Y1244" s="160" t="str">
        <f t="shared" si="189"/>
        <v/>
      </c>
      <c r="Z1244" s="160" t="str">
        <f t="shared" si="190"/>
        <v/>
      </c>
    </row>
    <row r="1245" spans="14:26" ht="20.100000000000001" customHeight="1" x14ac:dyDescent="0.25">
      <c r="N1245" s="137">
        <v>642</v>
      </c>
      <c r="O1245" s="129">
        <f t="shared" si="192"/>
        <v>-1.4319999999999999</v>
      </c>
      <c r="P1245" s="162">
        <f t="shared" si="193"/>
        <v>0.1430944276821709</v>
      </c>
      <c r="Q1245" s="162">
        <f t="shared" si="194"/>
        <v>7.6071910658612504E-2</v>
      </c>
      <c r="R1245" s="129">
        <f t="shared" si="195"/>
        <v>0.1430944276821709</v>
      </c>
      <c r="S1245" s="129" t="str">
        <f t="shared" si="196"/>
        <v/>
      </c>
      <c r="T1245" s="129" t="str">
        <f t="shared" si="197"/>
        <v/>
      </c>
      <c r="V1245" s="156">
        <f t="shared" si="191"/>
        <v>4.1536000000000532</v>
      </c>
      <c r="W1245" s="159">
        <f t="shared" si="187"/>
        <v>0.76192552998442553</v>
      </c>
      <c r="X1245" s="160">
        <f t="shared" si="188"/>
        <v>7.5034130354079132E-4</v>
      </c>
      <c r="Y1245" s="160" t="str">
        <f t="shared" si="189"/>
        <v/>
      </c>
      <c r="Z1245" s="160" t="str">
        <f t="shared" si="190"/>
        <v/>
      </c>
    </row>
    <row r="1246" spans="14:26" ht="20.100000000000001" customHeight="1" x14ac:dyDescent="0.25">
      <c r="N1246" s="137">
        <v>643</v>
      </c>
      <c r="O1246" s="129">
        <f t="shared" si="192"/>
        <v>-1.4279999999999999</v>
      </c>
      <c r="P1246" s="162">
        <f t="shared" si="193"/>
        <v>0.1439152731885999</v>
      </c>
      <c r="Q1246" s="162">
        <f t="shared" si="194"/>
        <v>7.6645929260633419E-2</v>
      </c>
      <c r="R1246" s="129">
        <f t="shared" si="195"/>
        <v>0.1439152731885999</v>
      </c>
      <c r="S1246" s="129" t="str">
        <f t="shared" si="196"/>
        <v/>
      </c>
      <c r="T1246" s="129" t="str">
        <f t="shared" si="197"/>
        <v/>
      </c>
      <c r="V1246" s="156">
        <f t="shared" si="191"/>
        <v>4.1600000000000534</v>
      </c>
      <c r="W1246" s="159">
        <f t="shared" si="187"/>
        <v>0.76117518868088474</v>
      </c>
      <c r="X1246" s="160">
        <f t="shared" si="188"/>
        <v>7.5082629703304704E-4</v>
      </c>
      <c r="Y1246" s="160" t="str">
        <f t="shared" si="189"/>
        <v/>
      </c>
      <c r="Z1246" s="160" t="str">
        <f t="shared" si="190"/>
        <v/>
      </c>
    </row>
    <row r="1247" spans="14:26" ht="20.100000000000001" customHeight="1" x14ac:dyDescent="0.25">
      <c r="N1247" s="137">
        <v>644</v>
      </c>
      <c r="O1247" s="129">
        <f t="shared" si="192"/>
        <v>-1.4239999999999999</v>
      </c>
      <c r="P1247" s="162">
        <f t="shared" si="193"/>
        <v>0.14473851155063011</v>
      </c>
      <c r="Q1247" s="162">
        <f t="shared" si="194"/>
        <v>7.7223236034603751E-2</v>
      </c>
      <c r="R1247" s="129">
        <f t="shared" si="195"/>
        <v>0.14473851155063011</v>
      </c>
      <c r="S1247" s="129" t="str">
        <f t="shared" si="196"/>
        <v/>
      </c>
      <c r="T1247" s="129" t="str">
        <f t="shared" si="197"/>
        <v/>
      </c>
      <c r="V1247" s="156">
        <f t="shared" si="191"/>
        <v>4.1664000000000536</v>
      </c>
      <c r="W1247" s="159">
        <f t="shared" si="187"/>
        <v>0.76042436238385169</v>
      </c>
      <c r="X1247" s="160">
        <f t="shared" si="188"/>
        <v>7.5130716521620844E-4</v>
      </c>
      <c r="Y1247" s="160" t="str">
        <f t="shared" si="189"/>
        <v/>
      </c>
      <c r="Z1247" s="160" t="str">
        <f t="shared" si="190"/>
        <v/>
      </c>
    </row>
    <row r="1248" spans="14:26" ht="20.100000000000001" customHeight="1" x14ac:dyDescent="0.25">
      <c r="N1248" s="137">
        <v>645</v>
      </c>
      <c r="O1248" s="129">
        <f t="shared" si="192"/>
        <v>-1.42</v>
      </c>
      <c r="P1248" s="162">
        <f t="shared" si="193"/>
        <v>0.14556413003734761</v>
      </c>
      <c r="Q1248" s="162">
        <f t="shared" si="194"/>
        <v>7.7803840526546347E-2</v>
      </c>
      <c r="R1248" s="129">
        <f t="shared" si="195"/>
        <v>0.14556413003734761</v>
      </c>
      <c r="S1248" s="129" t="str">
        <f t="shared" si="196"/>
        <v/>
      </c>
      <c r="T1248" s="129" t="str">
        <f t="shared" si="197"/>
        <v/>
      </c>
      <c r="V1248" s="156">
        <f t="shared" si="191"/>
        <v>4.1728000000000538</v>
      </c>
      <c r="W1248" s="159">
        <f t="shared" si="187"/>
        <v>0.75967305521863548</v>
      </c>
      <c r="X1248" s="160">
        <f t="shared" si="188"/>
        <v>7.5178391338959205E-4</v>
      </c>
      <c r="Y1248" s="160" t="str">
        <f t="shared" si="189"/>
        <v/>
      </c>
      <c r="Z1248" s="160" t="str">
        <f t="shared" si="190"/>
        <v/>
      </c>
    </row>
    <row r="1249" spans="14:26" ht="20.100000000000001" customHeight="1" x14ac:dyDescent="0.25">
      <c r="N1249" s="137">
        <v>646</v>
      </c>
      <c r="O1249" s="129">
        <f t="shared" si="192"/>
        <v>-1.4159999999999999</v>
      </c>
      <c r="P1249" s="162">
        <f t="shared" si="193"/>
        <v>0.14639211573054561</v>
      </c>
      <c r="Q1249" s="162">
        <f t="shared" si="194"/>
        <v>7.8387752231186159E-2</v>
      </c>
      <c r="R1249" s="129">
        <f t="shared" si="195"/>
        <v>0.14639211573054561</v>
      </c>
      <c r="S1249" s="129" t="str">
        <f t="shared" si="196"/>
        <v/>
      </c>
      <c r="T1249" s="129" t="str">
        <f t="shared" si="197"/>
        <v/>
      </c>
      <c r="V1249" s="156">
        <f t="shared" si="191"/>
        <v>4.179200000000054</v>
      </c>
      <c r="W1249" s="159">
        <f t="shared" si="187"/>
        <v>0.75892127130524589</v>
      </c>
      <c r="X1249" s="160">
        <f t="shared" si="188"/>
        <v>7.5225654689081711E-4</v>
      </c>
      <c r="Y1249" s="160" t="str">
        <f t="shared" si="189"/>
        <v/>
      </c>
      <c r="Z1249" s="160" t="str">
        <f t="shared" si="190"/>
        <v/>
      </c>
    </row>
    <row r="1250" spans="14:26" ht="20.100000000000001" customHeight="1" x14ac:dyDescent="0.25">
      <c r="N1250" s="137">
        <v>647</v>
      </c>
      <c r="O1250" s="129">
        <f t="shared" si="192"/>
        <v>-1.4119999999999999</v>
      </c>
      <c r="P1250" s="162">
        <f t="shared" si="193"/>
        <v>0.14722245552448529</v>
      </c>
      <c r="Q1250" s="162">
        <f t="shared" si="194"/>
        <v>7.8974980591200089E-2</v>
      </c>
      <c r="R1250" s="129">
        <f t="shared" si="195"/>
        <v>0.14722245552448529</v>
      </c>
      <c r="S1250" s="129" t="str">
        <f t="shared" si="196"/>
        <v/>
      </c>
      <c r="T1250" s="129" t="str">
        <f t="shared" si="197"/>
        <v/>
      </c>
      <c r="V1250" s="156">
        <f t="shared" si="191"/>
        <v>4.1856000000000542</v>
      </c>
      <c r="W1250" s="159">
        <f t="shared" si="187"/>
        <v>0.75816901475835508</v>
      </c>
      <c r="X1250" s="160">
        <f t="shared" si="188"/>
        <v>7.5272507109769293E-4</v>
      </c>
      <c r="Y1250" s="160" t="str">
        <f t="shared" si="189"/>
        <v/>
      </c>
      <c r="Z1250" s="160" t="str">
        <f t="shared" si="190"/>
        <v/>
      </c>
    </row>
    <row r="1251" spans="14:26" ht="20.100000000000001" customHeight="1" x14ac:dyDescent="0.25">
      <c r="N1251" s="137">
        <v>648</v>
      </c>
      <c r="O1251" s="129">
        <f t="shared" si="192"/>
        <v>-1.4079999999999999</v>
      </c>
      <c r="P1251" s="162">
        <f t="shared" si="193"/>
        <v>0.14805513612567014</v>
      </c>
      <c r="Q1251" s="162">
        <f t="shared" si="194"/>
        <v>7.9565534996466764E-2</v>
      </c>
      <c r="R1251" s="129">
        <f t="shared" si="195"/>
        <v>0.14805513612567014</v>
      </c>
      <c r="S1251" s="129" t="str">
        <f t="shared" si="196"/>
        <v/>
      </c>
      <c r="T1251" s="129" t="str">
        <f t="shared" si="197"/>
        <v/>
      </c>
      <c r="V1251" s="156">
        <f t="shared" si="191"/>
        <v>4.1920000000000543</v>
      </c>
      <c r="W1251" s="159">
        <f t="shared" si="187"/>
        <v>0.75741628968725738</v>
      </c>
      <c r="X1251" s="160">
        <f t="shared" si="188"/>
        <v>7.5318949142688663E-4</v>
      </c>
      <c r="Y1251" s="160" t="str">
        <f t="shared" si="189"/>
        <v/>
      </c>
      <c r="Z1251" s="160" t="str">
        <f t="shared" si="190"/>
        <v/>
      </c>
    </row>
    <row r="1252" spans="14:26" ht="20.100000000000001" customHeight="1" x14ac:dyDescent="0.25">
      <c r="N1252" s="137">
        <v>649</v>
      </c>
      <c r="O1252" s="129">
        <f t="shared" si="192"/>
        <v>-1.4039999999999999</v>
      </c>
      <c r="P1252" s="162">
        <f t="shared" si="193"/>
        <v>0.14889014405263437</v>
      </c>
      <c r="Q1252" s="162">
        <f t="shared" si="194"/>
        <v>8.015942478331485E-2</v>
      </c>
      <c r="R1252" s="129">
        <f t="shared" si="195"/>
        <v>0.14889014405263437</v>
      </c>
      <c r="S1252" s="129" t="str">
        <f t="shared" si="196"/>
        <v/>
      </c>
      <c r="T1252" s="129" t="str">
        <f t="shared" si="197"/>
        <v/>
      </c>
      <c r="V1252" s="156">
        <f t="shared" si="191"/>
        <v>4.1984000000000545</v>
      </c>
      <c r="W1252" s="159">
        <f t="shared" si="187"/>
        <v>0.7566631001958305</v>
      </c>
      <c r="X1252" s="160">
        <f t="shared" si="188"/>
        <v>7.5364981333314596E-4</v>
      </c>
      <c r="Y1252" s="160" t="str">
        <f t="shared" si="189"/>
        <v/>
      </c>
      <c r="Z1252" s="160" t="str">
        <f t="shared" si="190"/>
        <v/>
      </c>
    </row>
    <row r="1253" spans="14:26" ht="20.100000000000001" customHeight="1" x14ac:dyDescent="0.25">
      <c r="N1253" s="137">
        <v>650</v>
      </c>
      <c r="O1253" s="129">
        <f t="shared" si="192"/>
        <v>-1.4</v>
      </c>
      <c r="P1253" s="162">
        <f t="shared" si="193"/>
        <v>0.14972746563574488</v>
      </c>
      <c r="Q1253" s="162">
        <f t="shared" si="194"/>
        <v>8.0756659233771053E-2</v>
      </c>
      <c r="R1253" s="129">
        <f t="shared" si="195"/>
        <v>0.14972746563574488</v>
      </c>
      <c r="S1253" s="129" t="str">
        <f t="shared" si="196"/>
        <v/>
      </c>
      <c r="T1253" s="129" t="str">
        <f t="shared" si="197"/>
        <v/>
      </c>
      <c r="V1253" s="156">
        <f t="shared" si="191"/>
        <v>4.2048000000000547</v>
      </c>
      <c r="W1253" s="159">
        <f t="shared" si="187"/>
        <v>0.75590945038249735</v>
      </c>
      <c r="X1253" s="160">
        <f t="shared" si="188"/>
        <v>7.5410604231029854E-4</v>
      </c>
      <c r="Y1253" s="160" t="str">
        <f t="shared" si="189"/>
        <v/>
      </c>
      <c r="Z1253" s="160" t="str">
        <f t="shared" si="190"/>
        <v/>
      </c>
    </row>
    <row r="1254" spans="14:26" ht="20.100000000000001" customHeight="1" x14ac:dyDescent="0.25">
      <c r="N1254" s="137">
        <v>651</v>
      </c>
      <c r="O1254" s="129">
        <f t="shared" si="192"/>
        <v>-1.3959999999999999</v>
      </c>
      <c r="P1254" s="162">
        <f t="shared" si="193"/>
        <v>0.15056708701701729</v>
      </c>
      <c r="Q1254" s="162">
        <f t="shared" si="194"/>
        <v>8.1357247574806724E-2</v>
      </c>
      <c r="R1254" s="129">
        <f t="shared" si="195"/>
        <v>0.15056708701701729</v>
      </c>
      <c r="S1254" s="129" t="str">
        <f t="shared" si="196"/>
        <v/>
      </c>
      <c r="T1254" s="129" t="str">
        <f t="shared" si="197"/>
        <v/>
      </c>
      <c r="V1254" s="156">
        <f t="shared" si="191"/>
        <v>4.2112000000000549</v>
      </c>
      <c r="W1254" s="159">
        <f t="shared" si="187"/>
        <v>0.75515534434018705</v>
      </c>
      <c r="X1254" s="160">
        <f t="shared" si="188"/>
        <v>7.5455818388980855E-4</v>
      </c>
      <c r="Y1254" s="160" t="str">
        <f t="shared" si="189"/>
        <v/>
      </c>
      <c r="Z1254" s="160" t="str">
        <f t="shared" si="190"/>
        <v/>
      </c>
    </row>
    <row r="1255" spans="14:26" ht="20.100000000000001" customHeight="1" x14ac:dyDescent="0.25">
      <c r="N1255" s="137">
        <v>652</v>
      </c>
      <c r="O1255" s="129">
        <f t="shared" si="192"/>
        <v>-1.3919999999999999</v>
      </c>
      <c r="P1255" s="162">
        <f t="shared" si="193"/>
        <v>0.15140899414994624</v>
      </c>
      <c r="Q1255" s="162">
        <f t="shared" si="194"/>
        <v>8.1961198977584443E-2</v>
      </c>
      <c r="R1255" s="129">
        <f t="shared" si="195"/>
        <v>0.15140899414994624</v>
      </c>
      <c r="S1255" s="129" t="str">
        <f t="shared" si="196"/>
        <v/>
      </c>
      <c r="T1255" s="129" t="str">
        <f t="shared" si="197"/>
        <v/>
      </c>
      <c r="V1255" s="156">
        <f t="shared" si="191"/>
        <v>4.2176000000000551</v>
      </c>
      <c r="W1255" s="159">
        <f t="shared" si="187"/>
        <v>0.75440078615629724</v>
      </c>
      <c r="X1255" s="160">
        <f t="shared" si="188"/>
        <v>7.5500624364066571E-4</v>
      </c>
      <c r="Y1255" s="160" t="str">
        <f t="shared" si="189"/>
        <v/>
      </c>
      <c r="Z1255" s="160" t="str">
        <f t="shared" si="190"/>
        <v/>
      </c>
    </row>
    <row r="1256" spans="14:26" ht="20.100000000000001" customHeight="1" x14ac:dyDescent="0.25">
      <c r="N1256" s="137">
        <v>653</v>
      </c>
      <c r="O1256" s="129">
        <f t="shared" si="192"/>
        <v>-1.3879999999999999</v>
      </c>
      <c r="P1256" s="162">
        <f t="shared" si="193"/>
        <v>0.15225317279934966</v>
      </c>
      <c r="Q1256" s="162">
        <f t="shared" si="194"/>
        <v>8.2568522556703355E-2</v>
      </c>
      <c r="R1256" s="129">
        <f t="shared" si="195"/>
        <v>0.15225317279934966</v>
      </c>
      <c r="S1256" s="129" t="str">
        <f t="shared" si="196"/>
        <v/>
      </c>
      <c r="T1256" s="129" t="str">
        <f t="shared" si="197"/>
        <v/>
      </c>
      <c r="V1256" s="156">
        <f t="shared" si="191"/>
        <v>4.2240000000000553</v>
      </c>
      <c r="W1256" s="159">
        <f t="shared" si="187"/>
        <v>0.75364577991265658</v>
      </c>
      <c r="X1256" s="160">
        <f t="shared" si="188"/>
        <v>7.554502271696073E-4</v>
      </c>
      <c r="Y1256" s="160" t="str">
        <f t="shared" si="189"/>
        <v/>
      </c>
      <c r="Z1256" s="160" t="str">
        <f t="shared" si="190"/>
        <v/>
      </c>
    </row>
    <row r="1257" spans="14:26" ht="20.100000000000001" customHeight="1" x14ac:dyDescent="0.25">
      <c r="N1257" s="137">
        <v>654</v>
      </c>
      <c r="O1257" s="129">
        <f t="shared" si="192"/>
        <v>-1.3839999999999999</v>
      </c>
      <c r="P1257" s="162">
        <f t="shared" si="193"/>
        <v>0.15309960854122728</v>
      </c>
      <c r="Q1257" s="162">
        <f t="shared" si="194"/>
        <v>8.3179227369444289E-2</v>
      </c>
      <c r="R1257" s="129">
        <f t="shared" si="195"/>
        <v>0.15309960854122728</v>
      </c>
      <c r="S1257" s="129" t="str">
        <f t="shared" si="196"/>
        <v/>
      </c>
      <c r="T1257" s="129" t="str">
        <f t="shared" si="197"/>
        <v/>
      </c>
      <c r="V1257" s="156">
        <f t="shared" si="191"/>
        <v>4.2304000000000554</v>
      </c>
      <c r="W1257" s="159">
        <f t="shared" si="187"/>
        <v>0.75289032968548697</v>
      </c>
      <c r="X1257" s="160">
        <f t="shared" si="188"/>
        <v>7.558901401205631E-4</v>
      </c>
      <c r="Y1257" s="160" t="str">
        <f t="shared" si="189"/>
        <v/>
      </c>
      <c r="Z1257" s="160" t="str">
        <f t="shared" si="190"/>
        <v/>
      </c>
    </row>
    <row r="1258" spans="14:26" ht="20.100000000000001" customHeight="1" x14ac:dyDescent="0.25">
      <c r="N1258" s="137">
        <v>655</v>
      </c>
      <c r="O1258" s="129">
        <f t="shared" si="192"/>
        <v>-1.38</v>
      </c>
      <c r="P1258" s="162">
        <f t="shared" si="193"/>
        <v>0.15394828676263372</v>
      </c>
      <c r="Q1258" s="162">
        <f t="shared" si="194"/>
        <v>8.3793322415014262E-2</v>
      </c>
      <c r="R1258" s="129">
        <f t="shared" si="195"/>
        <v>0.15394828676263372</v>
      </c>
      <c r="S1258" s="129" t="str">
        <f t="shared" si="196"/>
        <v/>
      </c>
      <c r="T1258" s="129" t="str">
        <f t="shared" si="197"/>
        <v/>
      </c>
      <c r="V1258" s="156">
        <f t="shared" si="191"/>
        <v>4.2368000000000556</v>
      </c>
      <c r="W1258" s="159">
        <f t="shared" si="187"/>
        <v>0.75213443954536641</v>
      </c>
      <c r="X1258" s="160">
        <f t="shared" si="188"/>
        <v>7.5632598817343411E-4</v>
      </c>
      <c r="Y1258" s="160" t="str">
        <f t="shared" si="189"/>
        <v/>
      </c>
      <c r="Z1258" s="160" t="str">
        <f t="shared" si="190"/>
        <v/>
      </c>
    </row>
    <row r="1259" spans="14:26" ht="20.100000000000001" customHeight="1" x14ac:dyDescent="0.25">
      <c r="N1259" s="137">
        <v>656</v>
      </c>
      <c r="O1259" s="129">
        <f t="shared" si="192"/>
        <v>-1.3759999999999999</v>
      </c>
      <c r="P1259" s="162">
        <f t="shared" si="193"/>
        <v>0.15479919266156578</v>
      </c>
      <c r="Q1259" s="162">
        <f t="shared" si="194"/>
        <v>8.4410816633790436E-2</v>
      </c>
      <c r="R1259" s="129">
        <f t="shared" si="195"/>
        <v>0.15479919266156578</v>
      </c>
      <c r="S1259" s="129" t="str">
        <f t="shared" si="196"/>
        <v/>
      </c>
      <c r="T1259" s="129" t="str">
        <f t="shared" si="197"/>
        <v/>
      </c>
      <c r="V1259" s="156">
        <f t="shared" si="191"/>
        <v>4.2432000000000558</v>
      </c>
      <c r="W1259" s="159">
        <f t="shared" si="187"/>
        <v>0.75137811355719297</v>
      </c>
      <c r="X1259" s="160">
        <f t="shared" si="188"/>
        <v>7.5675777704531377E-4</v>
      </c>
      <c r="Y1259" s="160" t="str">
        <f t="shared" si="189"/>
        <v/>
      </c>
      <c r="Z1259" s="160" t="str">
        <f t="shared" si="190"/>
        <v/>
      </c>
    </row>
    <row r="1260" spans="14:26" ht="20.100000000000001" customHeight="1" x14ac:dyDescent="0.25">
      <c r="N1260" s="137">
        <v>657</v>
      </c>
      <c r="O1260" s="129">
        <f t="shared" si="192"/>
        <v>-1.3719999999999999</v>
      </c>
      <c r="P1260" s="162">
        <f t="shared" si="193"/>
        <v>0.15565231124686443</v>
      </c>
      <c r="Q1260" s="162">
        <f t="shared" si="194"/>
        <v>8.5031718906563677E-2</v>
      </c>
      <c r="R1260" s="129">
        <f t="shared" si="195"/>
        <v>0.15565231124686443</v>
      </c>
      <c r="S1260" s="129" t="str">
        <f t="shared" si="196"/>
        <v/>
      </c>
      <c r="T1260" s="129" t="str">
        <f t="shared" si="197"/>
        <v/>
      </c>
      <c r="V1260" s="156">
        <f t="shared" si="191"/>
        <v>4.249600000000056</v>
      </c>
      <c r="W1260" s="159">
        <f t="shared" si="187"/>
        <v>0.75062135578014766</v>
      </c>
      <c r="X1260" s="160">
        <f t="shared" si="188"/>
        <v>7.5718551248915578E-4</v>
      </c>
      <c r="Y1260" s="160" t="str">
        <f t="shared" si="189"/>
        <v/>
      </c>
      <c r="Z1260" s="160" t="str">
        <f t="shared" si="190"/>
        <v/>
      </c>
    </row>
    <row r="1261" spans="14:26" ht="20.100000000000001" customHeight="1" x14ac:dyDescent="0.25">
      <c r="N1261" s="137">
        <v>658</v>
      </c>
      <c r="O1261" s="129">
        <f t="shared" si="192"/>
        <v>-1.3679999999999999</v>
      </c>
      <c r="P1261" s="162">
        <f t="shared" si="193"/>
        <v>0.15650762733813134</v>
      </c>
      <c r="Q1261" s="162">
        <f t="shared" si="194"/>
        <v>8.5656038053781747E-2</v>
      </c>
      <c r="R1261" s="129">
        <f t="shared" si="195"/>
        <v>0.15650762733813134</v>
      </c>
      <c r="S1261" s="129" t="str">
        <f t="shared" si="196"/>
        <v/>
      </c>
      <c r="T1261" s="129" t="str">
        <f t="shared" si="197"/>
        <v/>
      </c>
      <c r="V1261" s="156">
        <f t="shared" si="191"/>
        <v>4.2560000000000562</v>
      </c>
      <c r="W1261" s="159">
        <f t="shared" si="187"/>
        <v>0.7498641702676585</v>
      </c>
      <c r="X1261" s="160">
        <f t="shared" si="188"/>
        <v>7.5760920029388501E-4</v>
      </c>
      <c r="Y1261" s="160" t="str">
        <f t="shared" si="189"/>
        <v/>
      </c>
      <c r="Z1261" s="160" t="str">
        <f t="shared" si="190"/>
        <v/>
      </c>
    </row>
    <row r="1262" spans="14:26" ht="20.100000000000001" customHeight="1" x14ac:dyDescent="0.25">
      <c r="N1262" s="137">
        <v>659</v>
      </c>
      <c r="O1262" s="129">
        <f t="shared" si="192"/>
        <v>-1.3639999999999999</v>
      </c>
      <c r="P1262" s="162">
        <f t="shared" si="193"/>
        <v>0.15736512556566029</v>
      </c>
      <c r="Q1262" s="162">
        <f t="shared" si="194"/>
        <v>8.6283782834792155E-2</v>
      </c>
      <c r="R1262" s="129">
        <f t="shared" si="195"/>
        <v>0.15736512556566029</v>
      </c>
      <c r="S1262" s="129" t="str">
        <f t="shared" si="196"/>
        <v/>
      </c>
      <c r="T1262" s="129" t="str">
        <f t="shared" si="197"/>
        <v/>
      </c>
      <c r="V1262" s="156">
        <f t="shared" si="191"/>
        <v>4.2624000000000564</v>
      </c>
      <c r="W1262" s="159">
        <f t="shared" si="187"/>
        <v>0.74910656106736462</v>
      </c>
      <c r="X1262" s="160">
        <f t="shared" si="188"/>
        <v>7.5802884628362044E-4</v>
      </c>
      <c r="Y1262" s="160" t="str">
        <f t="shared" si="189"/>
        <v/>
      </c>
      <c r="Z1262" s="160" t="str">
        <f t="shared" si="190"/>
        <v/>
      </c>
    </row>
    <row r="1263" spans="14:26" ht="20.100000000000001" customHeight="1" x14ac:dyDescent="0.25">
      <c r="N1263" s="137">
        <v>660</v>
      </c>
      <c r="O1263" s="129">
        <f t="shared" si="192"/>
        <v>-1.3599999999999999</v>
      </c>
      <c r="P1263" s="162">
        <f t="shared" si="193"/>
        <v>0.15822479037038306</v>
      </c>
      <c r="Q1263" s="162">
        <f t="shared" si="194"/>
        <v>8.6914961947085034E-2</v>
      </c>
      <c r="R1263" s="129">
        <f t="shared" si="195"/>
        <v>0.15822479037038306</v>
      </c>
      <c r="S1263" s="129" t="str">
        <f t="shared" si="196"/>
        <v/>
      </c>
      <c r="T1263" s="129" t="str">
        <f t="shared" si="197"/>
        <v/>
      </c>
      <c r="V1263" s="156">
        <f t="shared" si="191"/>
        <v>4.2688000000000565</v>
      </c>
      <c r="W1263" s="159">
        <f t="shared" si="187"/>
        <v>0.748348532221081</v>
      </c>
      <c r="X1263" s="160">
        <f t="shared" si="188"/>
        <v>7.5844445631811919E-4</v>
      </c>
      <c r="Y1263" s="160" t="str">
        <f t="shared" si="189"/>
        <v/>
      </c>
      <c r="Z1263" s="160" t="str">
        <f t="shared" si="190"/>
        <v/>
      </c>
    </row>
    <row r="1264" spans="14:26" ht="20.100000000000001" customHeight="1" x14ac:dyDescent="0.25">
      <c r="N1264" s="137">
        <v>661</v>
      </c>
      <c r="O1264" s="129">
        <f t="shared" si="192"/>
        <v>-1.3559999999999999</v>
      </c>
      <c r="P1264" s="162">
        <f t="shared" si="193"/>
        <v>0.15908660600383065</v>
      </c>
      <c r="Q1264" s="162">
        <f t="shared" si="194"/>
        <v>8.754958402553531E-2</v>
      </c>
      <c r="R1264" s="129">
        <f t="shared" si="195"/>
        <v>0.15908660600383065</v>
      </c>
      <c r="S1264" s="129" t="str">
        <f t="shared" si="196"/>
        <v/>
      </c>
      <c r="T1264" s="129" t="str">
        <f t="shared" si="197"/>
        <v/>
      </c>
      <c r="V1264" s="156">
        <f t="shared" si="191"/>
        <v>4.2752000000000567</v>
      </c>
      <c r="W1264" s="159">
        <f t="shared" si="187"/>
        <v>0.74759008776476288</v>
      </c>
      <c r="X1264" s="160">
        <f t="shared" si="188"/>
        <v>7.5885603629244347E-4</v>
      </c>
      <c r="Y1264" s="160" t="str">
        <f t="shared" si="189"/>
        <v/>
      </c>
      <c r="Z1264" s="160" t="str">
        <f t="shared" si="190"/>
        <v/>
      </c>
    </row>
    <row r="1265" spans="14:26" ht="20.100000000000001" customHeight="1" x14ac:dyDescent="0.25">
      <c r="N1265" s="137">
        <v>662</v>
      </c>
      <c r="O1265" s="129">
        <f t="shared" si="192"/>
        <v>-1.3519999999999999</v>
      </c>
      <c r="P1265" s="162">
        <f t="shared" si="193"/>
        <v>0.15995055652810911</v>
      </c>
      <c r="Q1265" s="162">
        <f t="shared" si="194"/>
        <v>8.8187657641645212E-2</v>
      </c>
      <c r="R1265" s="129">
        <f t="shared" si="195"/>
        <v>0.15995055652810911</v>
      </c>
      <c r="S1265" s="129" t="str">
        <f t="shared" si="196"/>
        <v/>
      </c>
      <c r="T1265" s="129" t="str">
        <f t="shared" si="197"/>
        <v/>
      </c>
      <c r="V1265" s="156">
        <f t="shared" si="191"/>
        <v>4.2816000000000569</v>
      </c>
      <c r="W1265" s="159">
        <f t="shared" si="187"/>
        <v>0.74683123172847043</v>
      </c>
      <c r="X1265" s="160">
        <f t="shared" si="188"/>
        <v>7.5926359213429606E-4</v>
      </c>
      <c r="Y1265" s="160" t="str">
        <f t="shared" si="189"/>
        <v/>
      </c>
      <c r="Z1265" s="160" t="str">
        <f t="shared" si="190"/>
        <v/>
      </c>
    </row>
    <row r="1266" spans="14:26" ht="20.100000000000001" customHeight="1" x14ac:dyDescent="0.25">
      <c r="N1266" s="137">
        <v>663</v>
      </c>
      <c r="O1266" s="129">
        <f t="shared" si="192"/>
        <v>-1.3479999999999999</v>
      </c>
      <c r="P1266" s="162">
        <f t="shared" si="193"/>
        <v>0.16081662581589054</v>
      </c>
      <c r="Q1266" s="162">
        <f t="shared" si="194"/>
        <v>8.8829191302786575E-2</v>
      </c>
      <c r="R1266" s="129">
        <f t="shared" si="195"/>
        <v>0.16081662581589054</v>
      </c>
      <c r="S1266" s="129" t="str">
        <f t="shared" si="196"/>
        <v/>
      </c>
      <c r="T1266" s="129" t="str">
        <f t="shared" si="197"/>
        <v/>
      </c>
      <c r="V1266" s="156">
        <f t="shared" si="191"/>
        <v>4.2880000000000571</v>
      </c>
      <c r="W1266" s="159">
        <f t="shared" si="187"/>
        <v>0.74607196813633614</v>
      </c>
      <c r="X1266" s="160">
        <f t="shared" si="188"/>
        <v>7.5966712980846118E-4</v>
      </c>
      <c r="Y1266" s="160" t="str">
        <f t="shared" si="189"/>
        <v/>
      </c>
      <c r="Z1266" s="160" t="str">
        <f t="shared" si="190"/>
        <v/>
      </c>
    </row>
    <row r="1267" spans="14:26" ht="20.100000000000001" customHeight="1" x14ac:dyDescent="0.25">
      <c r="N1267" s="137">
        <v>664</v>
      </c>
      <c r="O1267" s="129">
        <f t="shared" si="192"/>
        <v>-1.3439999999999999</v>
      </c>
      <c r="P1267" s="162">
        <f t="shared" si="193"/>
        <v>0.16168479755041951</v>
      </c>
      <c r="Q1267" s="162">
        <f t="shared" si="194"/>
        <v>8.9474193451443071E-2</v>
      </c>
      <c r="R1267" s="129">
        <f t="shared" si="195"/>
        <v>0.16168479755041951</v>
      </c>
      <c r="S1267" s="129" t="str">
        <f t="shared" si="196"/>
        <v/>
      </c>
      <c r="T1267" s="129" t="str">
        <f t="shared" si="197"/>
        <v/>
      </c>
      <c r="V1267" s="156">
        <f t="shared" si="191"/>
        <v>4.2944000000000573</v>
      </c>
      <c r="W1267" s="159">
        <f t="shared" si="187"/>
        <v>0.74531230100652768</v>
      </c>
      <c r="X1267" s="160">
        <f t="shared" si="188"/>
        <v>7.600666553118085E-4</v>
      </c>
      <c r="Y1267" s="160" t="str">
        <f t="shared" si="189"/>
        <v/>
      </c>
      <c r="Z1267" s="160" t="str">
        <f t="shared" si="190"/>
        <v/>
      </c>
    </row>
    <row r="1268" spans="14:26" ht="20.100000000000001" customHeight="1" x14ac:dyDescent="0.25">
      <c r="N1268" s="137">
        <v>665</v>
      </c>
      <c r="O1268" s="129">
        <f t="shared" si="192"/>
        <v>-1.3399999999999999</v>
      </c>
      <c r="P1268" s="162">
        <f t="shared" si="193"/>
        <v>0.16255505522553418</v>
      </c>
      <c r="Q1268" s="162">
        <f t="shared" si="194"/>
        <v>9.0122672464452477E-2</v>
      </c>
      <c r="R1268" s="129">
        <f t="shared" si="195"/>
        <v>0.16255505522553418</v>
      </c>
      <c r="S1268" s="129" t="str">
        <f t="shared" si="196"/>
        <v/>
      </c>
      <c r="T1268" s="129" t="str">
        <f t="shared" si="197"/>
        <v/>
      </c>
      <c r="V1268" s="156">
        <f t="shared" si="191"/>
        <v>4.3008000000000575</v>
      </c>
      <c r="W1268" s="159">
        <f t="shared" si="187"/>
        <v>0.74455223435121587</v>
      </c>
      <c r="X1268" s="160">
        <f t="shared" si="188"/>
        <v>7.6046217467529154E-4</v>
      </c>
      <c r="Y1268" s="160" t="str">
        <f t="shared" si="189"/>
        <v/>
      </c>
      <c r="Z1268" s="160" t="str">
        <f t="shared" si="190"/>
        <v/>
      </c>
    </row>
    <row r="1269" spans="14:26" ht="20.100000000000001" customHeight="1" x14ac:dyDescent="0.25">
      <c r="N1269" s="137">
        <v>666</v>
      </c>
      <c r="O1269" s="129">
        <f t="shared" si="192"/>
        <v>-1.3359999999999999</v>
      </c>
      <c r="P1269" s="162">
        <f t="shared" si="193"/>
        <v>0.16342738214570324</v>
      </c>
      <c r="Q1269" s="162">
        <f t="shared" si="194"/>
        <v>9.0774636652249163E-2</v>
      </c>
      <c r="R1269" s="129">
        <f t="shared" si="195"/>
        <v>0.16342738214570324</v>
      </c>
      <c r="S1269" s="129" t="str">
        <f t="shared" si="196"/>
        <v/>
      </c>
      <c r="T1269" s="129" t="str">
        <f t="shared" si="197"/>
        <v/>
      </c>
      <c r="V1269" s="156">
        <f t="shared" si="191"/>
        <v>4.3072000000000576</v>
      </c>
      <c r="W1269" s="159">
        <f t="shared" si="187"/>
        <v>0.74379177217654058</v>
      </c>
      <c r="X1269" s="160">
        <f t="shared" si="188"/>
        <v>7.6085369396383662E-4</v>
      </c>
      <c r="Y1269" s="160" t="str">
        <f t="shared" si="189"/>
        <v/>
      </c>
      <c r="Z1269" s="160" t="str">
        <f t="shared" si="190"/>
        <v/>
      </c>
    </row>
    <row r="1270" spans="14:26" ht="20.100000000000001" customHeight="1" x14ac:dyDescent="0.25">
      <c r="N1270" s="137">
        <v>667</v>
      </c>
      <c r="O1270" s="129">
        <f t="shared" si="192"/>
        <v>-1.3319999999999999</v>
      </c>
      <c r="P1270" s="162">
        <f t="shared" si="193"/>
        <v>0.16430176142607786</v>
      </c>
      <c r="Q1270" s="162">
        <f t="shared" si="194"/>
        <v>9.1430094258106775E-2</v>
      </c>
      <c r="R1270" s="129">
        <f t="shared" si="195"/>
        <v>0.16430176142607786</v>
      </c>
      <c r="S1270" s="129" t="str">
        <f t="shared" si="196"/>
        <v/>
      </c>
      <c r="T1270" s="129" t="str">
        <f t="shared" si="197"/>
        <v/>
      </c>
      <c r="V1270" s="156">
        <f t="shared" si="191"/>
        <v>4.3136000000000578</v>
      </c>
      <c r="W1270" s="159">
        <f t="shared" si="187"/>
        <v>0.74303091848257674</v>
      </c>
      <c r="X1270" s="160">
        <f t="shared" si="188"/>
        <v>7.6124121927501065E-4</v>
      </c>
      <c r="Y1270" s="160" t="str">
        <f t="shared" si="189"/>
        <v/>
      </c>
      <c r="Z1270" s="160" t="str">
        <f t="shared" si="190"/>
        <v/>
      </c>
    </row>
    <row r="1271" spans="14:26" ht="20.100000000000001" customHeight="1" x14ac:dyDescent="0.25">
      <c r="N1271" s="137">
        <v>668</v>
      </c>
      <c r="O1271" s="129">
        <f t="shared" si="192"/>
        <v>-1.3279999999999998</v>
      </c>
      <c r="P1271" s="162">
        <f t="shared" si="193"/>
        <v>0.16517817599255943</v>
      </c>
      <c r="Q1271" s="162">
        <f t="shared" si="194"/>
        <v>9.2089053457381012E-2</v>
      </c>
      <c r="R1271" s="129">
        <f t="shared" si="195"/>
        <v>0.16517817599255943</v>
      </c>
      <c r="S1271" s="129" t="str">
        <f t="shared" si="196"/>
        <v/>
      </c>
      <c r="T1271" s="129" t="str">
        <f t="shared" si="197"/>
        <v/>
      </c>
      <c r="V1271" s="156">
        <f t="shared" si="191"/>
        <v>4.320000000000058</v>
      </c>
      <c r="W1271" s="159">
        <f t="shared" si="187"/>
        <v>0.74226967726330173</v>
      </c>
      <c r="X1271" s="160">
        <f t="shared" si="188"/>
        <v>7.6162475673946517E-4</v>
      </c>
      <c r="Y1271" s="160" t="str">
        <f t="shared" si="189"/>
        <v/>
      </c>
      <c r="Z1271" s="160" t="str">
        <f t="shared" si="190"/>
        <v/>
      </c>
    </row>
    <row r="1272" spans="14:26" ht="20.100000000000001" customHeight="1" x14ac:dyDescent="0.25">
      <c r="N1272" s="137">
        <v>669</v>
      </c>
      <c r="O1272" s="129">
        <f t="shared" si="192"/>
        <v>-1.3239999999999998</v>
      </c>
      <c r="P1272" s="162">
        <f t="shared" si="193"/>
        <v>0.16605660858188256</v>
      </c>
      <c r="Q1272" s="162">
        <f t="shared" si="194"/>
        <v>9.2751522356752797E-2</v>
      </c>
      <c r="R1272" s="129">
        <f t="shared" si="195"/>
        <v>0.16605660858188256</v>
      </c>
      <c r="S1272" s="129" t="str">
        <f t="shared" si="196"/>
        <v/>
      </c>
      <c r="T1272" s="129" t="str">
        <f t="shared" si="197"/>
        <v/>
      </c>
      <c r="V1272" s="156">
        <f t="shared" si="191"/>
        <v>4.3264000000000582</v>
      </c>
      <c r="W1272" s="159">
        <f t="shared" si="187"/>
        <v>0.74150805250656227</v>
      </c>
      <c r="X1272" s="160">
        <f t="shared" si="188"/>
        <v>7.6200431251971512E-4</v>
      </c>
      <c r="Y1272" s="160" t="str">
        <f t="shared" si="189"/>
        <v/>
      </c>
      <c r="Z1272" s="160" t="str">
        <f t="shared" si="190"/>
        <v/>
      </c>
    </row>
    <row r="1273" spans="14:26" ht="20.100000000000001" customHeight="1" x14ac:dyDescent="0.25">
      <c r="N1273" s="137">
        <v>670</v>
      </c>
      <c r="O1273" s="129">
        <f t="shared" si="192"/>
        <v>-1.3199999999999998</v>
      </c>
      <c r="P1273" s="162">
        <f t="shared" si="193"/>
        <v>0.16693704174171387</v>
      </c>
      <c r="Q1273" s="162">
        <f t="shared" si="194"/>
        <v>9.3417508993471829E-2</v>
      </c>
      <c r="R1273" s="129">
        <f t="shared" si="195"/>
        <v>0.16693704174171387</v>
      </c>
      <c r="S1273" s="129" t="str">
        <f t="shared" si="196"/>
        <v/>
      </c>
      <c r="T1273" s="129" t="str">
        <f t="shared" si="197"/>
        <v/>
      </c>
      <c r="V1273" s="156">
        <f t="shared" si="191"/>
        <v>4.3328000000000584</v>
      </c>
      <c r="W1273" s="159">
        <f t="shared" si="187"/>
        <v>0.74074604819404255</v>
      </c>
      <c r="X1273" s="160">
        <f t="shared" si="188"/>
        <v>7.6237989281169316E-4</v>
      </c>
      <c r="Y1273" s="160" t="str">
        <f t="shared" si="189"/>
        <v/>
      </c>
      <c r="Z1273" s="160" t="str">
        <f t="shared" si="190"/>
        <v/>
      </c>
    </row>
    <row r="1274" spans="14:26" ht="20.100000000000001" customHeight="1" x14ac:dyDescent="0.25">
      <c r="N1274" s="137">
        <v>671</v>
      </c>
      <c r="O1274" s="129">
        <f t="shared" si="192"/>
        <v>-1.3159999999999998</v>
      </c>
      <c r="P1274" s="162">
        <f t="shared" si="193"/>
        <v>0.16781945783076629</v>
      </c>
      <c r="Q1274" s="162">
        <f t="shared" si="194"/>
        <v>9.4087021334600535E-2</v>
      </c>
      <c r="R1274" s="129">
        <f t="shared" si="195"/>
        <v>0.16781945783076629</v>
      </c>
      <c r="S1274" s="129" t="str">
        <f t="shared" si="196"/>
        <v/>
      </c>
      <c r="T1274" s="129" t="str">
        <f t="shared" si="197"/>
        <v/>
      </c>
      <c r="V1274" s="156">
        <f t="shared" si="191"/>
        <v>4.3392000000000586</v>
      </c>
      <c r="W1274" s="159">
        <f t="shared" si="187"/>
        <v>0.73998366830123086</v>
      </c>
      <c r="X1274" s="160">
        <f t="shared" si="188"/>
        <v>7.6275150384230717E-4</v>
      </c>
      <c r="Y1274" s="160" t="str">
        <f t="shared" si="189"/>
        <v/>
      </c>
      <c r="Z1274" s="160" t="str">
        <f t="shared" si="190"/>
        <v/>
      </c>
    </row>
    <row r="1275" spans="14:26" ht="20.100000000000001" customHeight="1" x14ac:dyDescent="0.25">
      <c r="N1275" s="137">
        <v>672</v>
      </c>
      <c r="O1275" s="129">
        <f t="shared" si="192"/>
        <v>-1.3119999999999998</v>
      </c>
      <c r="P1275" s="162">
        <f t="shared" si="193"/>
        <v>0.16870383901892957</v>
      </c>
      <c r="Q1275" s="162">
        <f t="shared" si="194"/>
        <v>9.4760067276258478E-2</v>
      </c>
      <c r="R1275" s="129">
        <f t="shared" si="195"/>
        <v>0.16870383901892957</v>
      </c>
      <c r="S1275" s="129" t="str">
        <f t="shared" si="196"/>
        <v/>
      </c>
      <c r="T1275" s="129" t="str">
        <f t="shared" si="197"/>
        <v/>
      </c>
      <c r="V1275" s="156">
        <f t="shared" si="191"/>
        <v>4.3456000000000587</v>
      </c>
      <c r="W1275" s="159">
        <f t="shared" si="187"/>
        <v>0.73922091679738855</v>
      </c>
      <c r="X1275" s="160">
        <f t="shared" si="188"/>
        <v>7.6311915187077251E-4</v>
      </c>
      <c r="Y1275" s="160" t="str">
        <f t="shared" si="189"/>
        <v/>
      </c>
      <c r="Z1275" s="160" t="str">
        <f t="shared" si="190"/>
        <v/>
      </c>
    </row>
    <row r="1276" spans="14:26" ht="20.100000000000001" customHeight="1" x14ac:dyDescent="0.25">
      <c r="N1276" s="137">
        <v>673</v>
      </c>
      <c r="O1276" s="129">
        <f t="shared" si="192"/>
        <v>-1.3079999999999998</v>
      </c>
      <c r="P1276" s="162">
        <f t="shared" si="193"/>
        <v>0.16959016728741586</v>
      </c>
      <c r="Q1276" s="162">
        <f t="shared" si="194"/>
        <v>9.5436654642867408E-2</v>
      </c>
      <c r="R1276" s="129">
        <f t="shared" si="195"/>
        <v>0.16959016728741586</v>
      </c>
      <c r="S1276" s="129" t="str">
        <f t="shared" si="196"/>
        <v/>
      </c>
      <c r="T1276" s="129" t="str">
        <f t="shared" si="197"/>
        <v/>
      </c>
      <c r="V1276" s="156">
        <f t="shared" si="191"/>
        <v>4.3520000000000589</v>
      </c>
      <c r="W1276" s="159">
        <f t="shared" si="187"/>
        <v>0.73845779764551778</v>
      </c>
      <c r="X1276" s="160">
        <f t="shared" si="188"/>
        <v>7.6348284318650261E-4</v>
      </c>
      <c r="Y1276" s="160" t="str">
        <f t="shared" si="189"/>
        <v/>
      </c>
      <c r="Z1276" s="160" t="str">
        <f t="shared" si="190"/>
        <v/>
      </c>
    </row>
    <row r="1277" spans="14:26" ht="20.100000000000001" customHeight="1" x14ac:dyDescent="0.25">
      <c r="N1277" s="137">
        <v>674</v>
      </c>
      <c r="O1277" s="129">
        <f t="shared" si="192"/>
        <v>-1.3039999999999998</v>
      </c>
      <c r="P1277" s="162">
        <f t="shared" si="193"/>
        <v>0.17047842442892205</v>
      </c>
      <c r="Q1277" s="162">
        <f t="shared" si="194"/>
        <v>9.6116791186396863E-2</v>
      </c>
      <c r="R1277" s="129">
        <f t="shared" si="195"/>
        <v>0.17047842442892205</v>
      </c>
      <c r="S1277" s="129" t="str">
        <f t="shared" si="196"/>
        <v/>
      </c>
      <c r="T1277" s="129" t="str">
        <f t="shared" si="197"/>
        <v/>
      </c>
      <c r="V1277" s="156">
        <f t="shared" si="191"/>
        <v>4.3584000000000591</v>
      </c>
      <c r="W1277" s="159">
        <f t="shared" si="187"/>
        <v>0.73769431480233127</v>
      </c>
      <c r="X1277" s="160">
        <f t="shared" si="188"/>
        <v>7.6384258411177353E-4</v>
      </c>
      <c r="Y1277" s="160" t="str">
        <f t="shared" si="189"/>
        <v/>
      </c>
      <c r="Z1277" s="160" t="str">
        <f t="shared" si="190"/>
        <v/>
      </c>
    </row>
    <row r="1278" spans="14:26" ht="20.100000000000001" customHeight="1" x14ac:dyDescent="0.25">
      <c r="N1278" s="137">
        <v>675</v>
      </c>
      <c r="O1278" s="129">
        <f t="shared" si="192"/>
        <v>-1.2999999999999998</v>
      </c>
      <c r="P1278" s="162">
        <f t="shared" si="193"/>
        <v>0.17136859204780741</v>
      </c>
      <c r="Q1278" s="162">
        <f t="shared" si="194"/>
        <v>9.6800484585610344E-2</v>
      </c>
      <c r="R1278" s="129">
        <f t="shared" si="195"/>
        <v>0.17136859204780741</v>
      </c>
      <c r="S1278" s="129" t="str">
        <f t="shared" si="196"/>
        <v/>
      </c>
      <c r="T1278" s="129" t="str">
        <f t="shared" si="197"/>
        <v/>
      </c>
      <c r="V1278" s="156">
        <f t="shared" si="191"/>
        <v>4.3648000000000593</v>
      </c>
      <c r="W1278" s="159">
        <f t="shared" si="187"/>
        <v>0.7369304722182195</v>
      </c>
      <c r="X1278" s="160">
        <f t="shared" si="188"/>
        <v>7.6419838099839321E-4</v>
      </c>
      <c r="Y1278" s="160" t="str">
        <f t="shared" si="189"/>
        <v/>
      </c>
      <c r="Z1278" s="160" t="str">
        <f t="shared" si="190"/>
        <v/>
      </c>
    </row>
    <row r="1279" spans="14:26" ht="20.100000000000001" customHeight="1" x14ac:dyDescent="0.25">
      <c r="N1279" s="137">
        <v>676</v>
      </c>
      <c r="O1279" s="129">
        <f t="shared" si="192"/>
        <v>-1.2959999999999998</v>
      </c>
      <c r="P1279" s="162">
        <f t="shared" si="193"/>
        <v>0.17226065156028769</v>
      </c>
      <c r="Q1279" s="162">
        <f t="shared" si="194"/>
        <v>9.7487742445312484E-2</v>
      </c>
      <c r="R1279" s="129">
        <f t="shared" si="195"/>
        <v>0.17226065156028769</v>
      </c>
      <c r="S1279" s="129" t="str">
        <f t="shared" si="196"/>
        <v/>
      </c>
      <c r="T1279" s="129" t="str">
        <f t="shared" si="197"/>
        <v/>
      </c>
      <c r="V1279" s="156">
        <f t="shared" si="191"/>
        <v>4.3712000000000595</v>
      </c>
      <c r="W1279" s="159">
        <f t="shared" si="187"/>
        <v>0.73616627383722111</v>
      </c>
      <c r="X1279" s="160">
        <f t="shared" si="188"/>
        <v>7.6455024022881179E-4</v>
      </c>
      <c r="Y1279" s="160" t="str">
        <f t="shared" si="189"/>
        <v/>
      </c>
      <c r="Z1279" s="160" t="str">
        <f t="shared" si="190"/>
        <v/>
      </c>
    </row>
    <row r="1280" spans="14:26" ht="20.100000000000001" customHeight="1" x14ac:dyDescent="0.25">
      <c r="N1280" s="137">
        <v>677</v>
      </c>
      <c r="O1280" s="129">
        <f t="shared" si="192"/>
        <v>-1.2919999999999998</v>
      </c>
      <c r="P1280" s="162">
        <f t="shared" si="193"/>
        <v>0.17315458419464502</v>
      </c>
      <c r="Q1280" s="162">
        <f t="shared" si="194"/>
        <v>9.8178572295596803E-2</v>
      </c>
      <c r="R1280" s="129">
        <f t="shared" si="195"/>
        <v>0.17315458419464502</v>
      </c>
      <c r="S1280" s="129" t="str">
        <f t="shared" si="196"/>
        <v/>
      </c>
      <c r="T1280" s="129" t="str">
        <f t="shared" si="197"/>
        <v/>
      </c>
      <c r="V1280" s="156">
        <f t="shared" si="191"/>
        <v>4.3776000000000597</v>
      </c>
      <c r="W1280" s="159">
        <f t="shared" si="187"/>
        <v>0.7354017235969923</v>
      </c>
      <c r="X1280" s="160">
        <f t="shared" si="188"/>
        <v>7.6489816821612155E-4</v>
      </c>
      <c r="Y1280" s="160" t="str">
        <f t="shared" si="189"/>
        <v/>
      </c>
      <c r="Z1280" s="160" t="str">
        <f t="shared" si="190"/>
        <v/>
      </c>
    </row>
    <row r="1281" spans="14:26" ht="20.100000000000001" customHeight="1" x14ac:dyDescent="0.25">
      <c r="N1281" s="137">
        <v>678</v>
      </c>
      <c r="O1281" s="129">
        <f t="shared" si="192"/>
        <v>-1.2879999999999998</v>
      </c>
      <c r="P1281" s="162">
        <f t="shared" si="193"/>
        <v>0.17405037099145432</v>
      </c>
      <c r="Q1281" s="162">
        <f t="shared" si="194"/>
        <v>9.8872981591094602E-2</v>
      </c>
      <c r="R1281" s="129">
        <f t="shared" si="195"/>
        <v>0.17405037099145432</v>
      </c>
      <c r="S1281" s="129" t="str">
        <f t="shared" si="196"/>
        <v/>
      </c>
      <c r="T1281" s="129" t="str">
        <f t="shared" si="197"/>
        <v/>
      </c>
      <c r="V1281" s="156">
        <f t="shared" si="191"/>
        <v>4.3840000000000598</v>
      </c>
      <c r="W1281" s="159">
        <f t="shared" si="187"/>
        <v>0.73463682542877617</v>
      </c>
      <c r="X1281" s="160">
        <f t="shared" si="188"/>
        <v>7.6524217140316875E-4</v>
      </c>
      <c r="Y1281" s="160" t="str">
        <f t="shared" si="189"/>
        <v/>
      </c>
      <c r="Z1281" s="160" t="str">
        <f t="shared" si="190"/>
        <v/>
      </c>
    </row>
    <row r="1282" spans="14:26" ht="20.100000000000001" customHeight="1" x14ac:dyDescent="0.25">
      <c r="N1282" s="137">
        <v>679</v>
      </c>
      <c r="O1282" s="129">
        <f t="shared" si="192"/>
        <v>-1.2839999999999998</v>
      </c>
      <c r="P1282" s="162">
        <f t="shared" si="193"/>
        <v>0.1749479928038255</v>
      </c>
      <c r="Q1282" s="162">
        <f t="shared" si="194"/>
        <v>9.9570977710224218E-2</v>
      </c>
      <c r="R1282" s="129">
        <f t="shared" si="195"/>
        <v>0.1749479928038255</v>
      </c>
      <c r="S1282" s="129" t="str">
        <f t="shared" si="196"/>
        <v/>
      </c>
      <c r="T1282" s="129" t="str">
        <f t="shared" si="197"/>
        <v/>
      </c>
      <c r="V1282" s="156">
        <f t="shared" si="191"/>
        <v>4.39040000000006</v>
      </c>
      <c r="W1282" s="159">
        <f t="shared" si="187"/>
        <v>0.73387158325737301</v>
      </c>
      <c r="X1282" s="160">
        <f t="shared" si="188"/>
        <v>7.6558225626210952E-4</v>
      </c>
      <c r="Y1282" s="160" t="str">
        <f t="shared" si="189"/>
        <v/>
      </c>
      <c r="Z1282" s="160" t="str">
        <f t="shared" si="190"/>
        <v/>
      </c>
    </row>
    <row r="1283" spans="14:26" ht="20.100000000000001" customHeight="1" x14ac:dyDescent="0.25">
      <c r="N1283" s="137">
        <v>680</v>
      </c>
      <c r="O1283" s="129">
        <f t="shared" si="192"/>
        <v>-1.2799999999999998</v>
      </c>
      <c r="P1283" s="162">
        <f t="shared" si="193"/>
        <v>0.17584743029766242</v>
      </c>
      <c r="Q1283" s="162">
        <f t="shared" si="194"/>
        <v>0.10027256795444212</v>
      </c>
      <c r="R1283" s="129">
        <f t="shared" si="195"/>
        <v>0.17584743029766242</v>
      </c>
      <c r="S1283" s="129" t="str">
        <f t="shared" si="196"/>
        <v/>
      </c>
      <c r="T1283" s="129" t="str">
        <f t="shared" si="197"/>
        <v/>
      </c>
      <c r="V1283" s="156">
        <f t="shared" si="191"/>
        <v>4.3968000000000602</v>
      </c>
      <c r="W1283" s="159">
        <f t="shared" si="187"/>
        <v>0.7331060010011109</v>
      </c>
      <c r="X1283" s="160">
        <f t="shared" si="188"/>
        <v>7.6591842929529808E-4</v>
      </c>
      <c r="Y1283" s="160" t="str">
        <f t="shared" si="189"/>
        <v/>
      </c>
      <c r="Z1283" s="160" t="str">
        <f t="shared" si="190"/>
        <v/>
      </c>
    </row>
    <row r="1284" spans="14:26" ht="20.100000000000001" customHeight="1" x14ac:dyDescent="0.25">
      <c r="N1284" s="137">
        <v>681</v>
      </c>
      <c r="O1284" s="129">
        <f t="shared" si="192"/>
        <v>-1.2759999999999998</v>
      </c>
      <c r="P1284" s="162">
        <f t="shared" si="193"/>
        <v>0.17674866395193792</v>
      </c>
      <c r="Q1284" s="162">
        <f t="shared" si="194"/>
        <v>0.10097775954749438</v>
      </c>
      <c r="R1284" s="129">
        <f t="shared" si="195"/>
        <v>0.17674866395193792</v>
      </c>
      <c r="S1284" s="129" t="str">
        <f t="shared" si="196"/>
        <v/>
      </c>
      <c r="T1284" s="129" t="str">
        <f t="shared" si="197"/>
        <v/>
      </c>
      <c r="V1284" s="156">
        <f t="shared" si="191"/>
        <v>4.4032000000000604</v>
      </c>
      <c r="W1284" s="159">
        <f t="shared" si="187"/>
        <v>0.7323400825718156</v>
      </c>
      <c r="X1284" s="160">
        <f t="shared" si="188"/>
        <v>7.6625069703362136E-4</v>
      </c>
      <c r="Y1284" s="160" t="str">
        <f t="shared" si="189"/>
        <v/>
      </c>
      <c r="Z1284" s="160" t="str">
        <f t="shared" si="190"/>
        <v/>
      </c>
    </row>
    <row r="1285" spans="14:26" ht="20.100000000000001" customHeight="1" x14ac:dyDescent="0.25">
      <c r="N1285" s="137">
        <v>682</v>
      </c>
      <c r="O1285" s="129">
        <f t="shared" si="192"/>
        <v>-1.2719999999999998</v>
      </c>
      <c r="P1285" s="162">
        <f t="shared" si="193"/>
        <v>0.17765167405898522</v>
      </c>
      <c r="Q1285" s="162">
        <f t="shared" si="194"/>
        <v>0.10168655963466959</v>
      </c>
      <c r="R1285" s="129">
        <f t="shared" si="195"/>
        <v>0.17765167405898522</v>
      </c>
      <c r="S1285" s="129" t="str">
        <f t="shared" si="196"/>
        <v/>
      </c>
      <c r="T1285" s="129" t="str">
        <f t="shared" si="197"/>
        <v/>
      </c>
      <c r="V1285" s="156">
        <f t="shared" si="191"/>
        <v>4.4096000000000606</v>
      </c>
      <c r="W1285" s="159">
        <f t="shared" si="187"/>
        <v>0.73157383187478198</v>
      </c>
      <c r="X1285" s="160">
        <f t="shared" si="188"/>
        <v>7.6657906603605497E-4</v>
      </c>
      <c r="Y1285" s="160" t="str">
        <f t="shared" si="189"/>
        <v/>
      </c>
      <c r="Z1285" s="160" t="str">
        <f t="shared" si="190"/>
        <v/>
      </c>
    </row>
    <row r="1286" spans="14:26" ht="20.100000000000001" customHeight="1" x14ac:dyDescent="0.25">
      <c r="N1286" s="137">
        <v>683</v>
      </c>
      <c r="O1286" s="129">
        <f t="shared" si="192"/>
        <v>-1.2679999999999998</v>
      </c>
      <c r="P1286" s="162">
        <f t="shared" si="193"/>
        <v>0.178556440724806</v>
      </c>
      <c r="Q1286" s="162">
        <f t="shared" si="194"/>
        <v>0.10239897528205288</v>
      </c>
      <c r="R1286" s="129">
        <f t="shared" si="195"/>
        <v>0.178556440724806</v>
      </c>
      <c r="S1286" s="129" t="str">
        <f t="shared" si="196"/>
        <v/>
      </c>
      <c r="T1286" s="129" t="str">
        <f t="shared" si="197"/>
        <v/>
      </c>
      <c r="V1286" s="156">
        <f t="shared" si="191"/>
        <v>4.4160000000000608</v>
      </c>
      <c r="W1286" s="159">
        <f t="shared" si="187"/>
        <v>0.73080725280874592</v>
      </c>
      <c r="X1286" s="160">
        <f t="shared" si="188"/>
        <v>7.6690354289243867E-4</v>
      </c>
      <c r="Y1286" s="160" t="str">
        <f t="shared" si="189"/>
        <v/>
      </c>
      <c r="Z1286" s="160" t="str">
        <f t="shared" si="190"/>
        <v/>
      </c>
    </row>
    <row r="1287" spans="14:26" ht="20.100000000000001" customHeight="1" x14ac:dyDescent="0.25">
      <c r="N1287" s="137">
        <v>684</v>
      </c>
      <c r="O1287" s="129">
        <f t="shared" si="192"/>
        <v>-1.2639999999999998</v>
      </c>
      <c r="P1287" s="162">
        <f t="shared" si="193"/>
        <v>0.17946294386939488</v>
      </c>
      <c r="Q1287" s="162">
        <f t="shared" si="194"/>
        <v>0.10311501347578129</v>
      </c>
      <c r="R1287" s="129">
        <f t="shared" si="195"/>
        <v>0.17946294386939488</v>
      </c>
      <c r="S1287" s="129" t="str">
        <f t="shared" si="196"/>
        <v/>
      </c>
      <c r="T1287" s="129" t="str">
        <f t="shared" si="197"/>
        <v/>
      </c>
      <c r="V1287" s="156">
        <f t="shared" si="191"/>
        <v>4.4224000000000609</v>
      </c>
      <c r="W1287" s="159">
        <f t="shared" si="187"/>
        <v>0.73004034926585348</v>
      </c>
      <c r="X1287" s="160">
        <f t="shared" si="188"/>
        <v>7.6722413421792535E-4</v>
      </c>
      <c r="Y1287" s="160" t="str">
        <f t="shared" si="189"/>
        <v/>
      </c>
      <c r="Z1287" s="160" t="str">
        <f t="shared" si="190"/>
        <v/>
      </c>
    </row>
    <row r="1288" spans="14:26" ht="20.100000000000001" customHeight="1" x14ac:dyDescent="0.25">
      <c r="N1288" s="137">
        <v>685</v>
      </c>
      <c r="O1288" s="129">
        <f t="shared" si="192"/>
        <v>-1.2599999999999998</v>
      </c>
      <c r="P1288" s="162">
        <f t="shared" si="193"/>
        <v>0.18037116322708038</v>
      </c>
      <c r="Q1288" s="162">
        <f t="shared" si="194"/>
        <v>0.10383468112130038</v>
      </c>
      <c r="R1288" s="129">
        <f t="shared" si="195"/>
        <v>0.18037116322708038</v>
      </c>
      <c r="S1288" s="129" t="str">
        <f t="shared" si="196"/>
        <v/>
      </c>
      <c r="T1288" s="129" t="str">
        <f t="shared" si="197"/>
        <v/>
      </c>
      <c r="V1288" s="156">
        <f t="shared" si="191"/>
        <v>4.4288000000000611</v>
      </c>
      <c r="W1288" s="159">
        <f t="shared" si="187"/>
        <v>0.72927312513163556</v>
      </c>
      <c r="X1288" s="160">
        <f t="shared" si="188"/>
        <v>7.6754084665808797E-4</v>
      </c>
      <c r="Y1288" s="160" t="str">
        <f t="shared" si="189"/>
        <v/>
      </c>
      <c r="Z1288" s="160" t="str">
        <f t="shared" si="190"/>
        <v/>
      </c>
    </row>
    <row r="1289" spans="14:26" ht="20.100000000000001" customHeight="1" x14ac:dyDescent="0.25">
      <c r="N1289" s="137">
        <v>686</v>
      </c>
      <c r="O1289" s="129">
        <f t="shared" si="192"/>
        <v>-1.2559999999999998</v>
      </c>
      <c r="P1289" s="162">
        <f t="shared" si="193"/>
        <v>0.18128107834688276</v>
      </c>
      <c r="Q1289" s="162">
        <f t="shared" si="194"/>
        <v>0.10455798504262231</v>
      </c>
      <c r="R1289" s="129">
        <f t="shared" si="195"/>
        <v>0.18128107834688276</v>
      </c>
      <c r="S1289" s="129" t="str">
        <f t="shared" si="196"/>
        <v/>
      </c>
      <c r="T1289" s="129" t="str">
        <f t="shared" si="197"/>
        <v/>
      </c>
      <c r="V1289" s="156">
        <f t="shared" si="191"/>
        <v>4.4352000000000613</v>
      </c>
      <c r="W1289" s="159">
        <f t="shared" si="187"/>
        <v>0.72850558428497747</v>
      </c>
      <c r="X1289" s="160">
        <f t="shared" si="188"/>
        <v>7.6785368688470079E-4</v>
      </c>
      <c r="Y1289" s="160" t="str">
        <f t="shared" si="189"/>
        <v/>
      </c>
      <c r="Z1289" s="160" t="str">
        <f t="shared" si="190"/>
        <v/>
      </c>
    </row>
    <row r="1290" spans="14:26" ht="20.100000000000001" customHeight="1" x14ac:dyDescent="0.25">
      <c r="N1290" s="137">
        <v>687</v>
      </c>
      <c r="O1290" s="129">
        <f t="shared" si="192"/>
        <v>-1.2519999999999998</v>
      </c>
      <c r="P1290" s="162">
        <f t="shared" si="193"/>
        <v>0.18219266859288816</v>
      </c>
      <c r="Q1290" s="162">
        <f t="shared" si="194"/>
        <v>0.1052849319815853</v>
      </c>
      <c r="R1290" s="129">
        <f t="shared" si="195"/>
        <v>0.18219266859288816</v>
      </c>
      <c r="S1290" s="129" t="str">
        <f t="shared" si="196"/>
        <v/>
      </c>
      <c r="T1290" s="129" t="str">
        <f t="shared" si="197"/>
        <v/>
      </c>
      <c r="V1290" s="156">
        <f t="shared" si="191"/>
        <v>4.4416000000000615</v>
      </c>
      <c r="W1290" s="159">
        <f t="shared" si="187"/>
        <v>0.72773773059809277</v>
      </c>
      <c r="X1290" s="160">
        <f t="shared" si="188"/>
        <v>7.6816266159807078E-4</v>
      </c>
      <c r="Y1290" s="160" t="str">
        <f t="shared" si="189"/>
        <v/>
      </c>
      <c r="Z1290" s="160" t="str">
        <f t="shared" si="190"/>
        <v/>
      </c>
    </row>
    <row r="1291" spans="14:26" ht="20.100000000000001" customHeight="1" x14ac:dyDescent="0.25">
      <c r="N1291" s="137">
        <v>688</v>
      </c>
      <c r="O1291" s="129">
        <f t="shared" si="192"/>
        <v>-1.2479999999999998</v>
      </c>
      <c r="P1291" s="162">
        <f t="shared" si="193"/>
        <v>0.18310591314463998</v>
      </c>
      <c r="Q1291" s="162">
        <f t="shared" si="194"/>
        <v>0.10601552859711465</v>
      </c>
      <c r="R1291" s="129">
        <f t="shared" si="195"/>
        <v>0.18310591314463998</v>
      </c>
      <c r="S1291" s="129" t="str">
        <f t="shared" si="196"/>
        <v/>
      </c>
      <c r="T1291" s="129" t="str">
        <f t="shared" si="197"/>
        <v/>
      </c>
      <c r="V1291" s="156">
        <f t="shared" si="191"/>
        <v>4.4480000000000617</v>
      </c>
      <c r="W1291" s="159">
        <f t="shared" si="187"/>
        <v>0.7269695679364947</v>
      </c>
      <c r="X1291" s="160">
        <f t="shared" si="188"/>
        <v>7.6846777752481721E-4</v>
      </c>
      <c r="Y1291" s="160" t="str">
        <f t="shared" si="189"/>
        <v/>
      </c>
      <c r="Z1291" s="160" t="str">
        <f t="shared" si="190"/>
        <v/>
      </c>
    </row>
    <row r="1292" spans="14:26" ht="20.100000000000001" customHeight="1" x14ac:dyDescent="0.25">
      <c r="N1292" s="137">
        <v>689</v>
      </c>
      <c r="O1292" s="129">
        <f t="shared" si="192"/>
        <v>-1.2439999999999998</v>
      </c>
      <c r="P1292" s="162">
        <f t="shared" si="193"/>
        <v>0.1840207909975464</v>
      </c>
      <c r="Q1292" s="162">
        <f t="shared" si="194"/>
        <v>0.10674978146448547</v>
      </c>
      <c r="R1292" s="129">
        <f t="shared" si="195"/>
        <v>0.1840207909975464</v>
      </c>
      <c r="S1292" s="129" t="str">
        <f t="shared" si="196"/>
        <v/>
      </c>
      <c r="T1292" s="129" t="str">
        <f t="shared" si="197"/>
        <v/>
      </c>
      <c r="V1292" s="156">
        <f t="shared" si="191"/>
        <v>4.4544000000000619</v>
      </c>
      <c r="W1292" s="159">
        <f t="shared" si="187"/>
        <v>0.72620110015896988</v>
      </c>
      <c r="X1292" s="160">
        <f t="shared" si="188"/>
        <v>7.6876904141909286E-4</v>
      </c>
      <c r="Y1292" s="160" t="str">
        <f t="shared" si="189"/>
        <v/>
      </c>
      <c r="Z1292" s="160" t="str">
        <f t="shared" si="190"/>
        <v/>
      </c>
    </row>
    <row r="1293" spans="14:26" ht="20.100000000000001" customHeight="1" x14ac:dyDescent="0.25">
      <c r="N1293" s="137">
        <v>690</v>
      </c>
      <c r="O1293" s="129">
        <f t="shared" si="192"/>
        <v>-1.2399999999999998</v>
      </c>
      <c r="P1293" s="162">
        <f t="shared" si="193"/>
        <v>0.18493728096330536</v>
      </c>
      <c r="Q1293" s="162">
        <f t="shared" si="194"/>
        <v>0.10748769707458694</v>
      </c>
      <c r="R1293" s="129">
        <f t="shared" si="195"/>
        <v>0.18493728096330536</v>
      </c>
      <c r="S1293" s="129" t="str">
        <f t="shared" si="196"/>
        <v/>
      </c>
      <c r="T1293" s="129" t="str">
        <f t="shared" si="197"/>
        <v/>
      </c>
      <c r="V1293" s="156">
        <f t="shared" si="191"/>
        <v>4.460800000000062</v>
      </c>
      <c r="W1293" s="159">
        <f t="shared" si="187"/>
        <v>0.72543233111755079</v>
      </c>
      <c r="X1293" s="160">
        <f t="shared" si="188"/>
        <v>7.6906646006136281E-4</v>
      </c>
      <c r="Y1293" s="160" t="str">
        <f t="shared" si="189"/>
        <v/>
      </c>
      <c r="Z1293" s="160" t="str">
        <f t="shared" si="190"/>
        <v/>
      </c>
    </row>
    <row r="1294" spans="14:26" ht="20.100000000000001" customHeight="1" x14ac:dyDescent="0.25">
      <c r="N1294" s="137">
        <v>691</v>
      </c>
      <c r="O1294" s="129">
        <f t="shared" si="192"/>
        <v>-1.2359999999999998</v>
      </c>
      <c r="P1294" s="162">
        <f t="shared" si="193"/>
        <v>0.18585536167034583</v>
      </c>
      <c r="Q1294" s="162">
        <f t="shared" si="194"/>
        <v>0.1082292818331884</v>
      </c>
      <c r="R1294" s="129">
        <f t="shared" si="195"/>
        <v>0.18585536167034583</v>
      </c>
      <c r="S1294" s="129" t="str">
        <f t="shared" si="196"/>
        <v/>
      </c>
      <c r="T1294" s="129" t="str">
        <f t="shared" si="197"/>
        <v/>
      </c>
      <c r="V1294" s="156">
        <f t="shared" si="191"/>
        <v>4.4672000000000622</v>
      </c>
      <c r="W1294" s="159">
        <f t="shared" si="187"/>
        <v>0.72466326465748943</v>
      </c>
      <c r="X1294" s="160">
        <f t="shared" si="188"/>
        <v>7.6936004025829341E-4</v>
      </c>
      <c r="Y1294" s="160" t="str">
        <f t="shared" si="189"/>
        <v/>
      </c>
      <c r="Z1294" s="160" t="str">
        <f t="shared" si="190"/>
        <v/>
      </c>
    </row>
    <row r="1295" spans="14:26" ht="20.100000000000001" customHeight="1" x14ac:dyDescent="0.25">
      <c r="N1295" s="137">
        <v>692</v>
      </c>
      <c r="O1295" s="129">
        <f t="shared" si="192"/>
        <v>-1.2319999999999998</v>
      </c>
      <c r="P1295" s="162">
        <f t="shared" si="193"/>
        <v>0.1867750115642865</v>
      </c>
      <c r="Q1295" s="162">
        <f t="shared" si="194"/>
        <v>0.10897454206020703</v>
      </c>
      <c r="R1295" s="129">
        <f t="shared" si="195"/>
        <v>0.1867750115642865</v>
      </c>
      <c r="S1295" s="129" t="str">
        <f t="shared" si="196"/>
        <v/>
      </c>
      <c r="T1295" s="129" t="str">
        <f t="shared" si="197"/>
        <v/>
      </c>
      <c r="V1295" s="156">
        <f t="shared" si="191"/>
        <v>4.4736000000000624</v>
      </c>
      <c r="W1295" s="159">
        <f t="shared" si="187"/>
        <v>0.72389390461723113</v>
      </c>
      <c r="X1295" s="160">
        <f t="shared" si="188"/>
        <v>7.6964978884330737E-4</v>
      </c>
      <c r="Y1295" s="160" t="str">
        <f t="shared" si="189"/>
        <v/>
      </c>
      <c r="Z1295" s="160" t="str">
        <f t="shared" si="190"/>
        <v/>
      </c>
    </row>
    <row r="1296" spans="14:26" ht="20.100000000000001" customHeight="1" x14ac:dyDescent="0.25">
      <c r="N1296" s="137">
        <v>693</v>
      </c>
      <c r="O1296" s="129">
        <f t="shared" si="192"/>
        <v>-1.2279999999999998</v>
      </c>
      <c r="P1296" s="162">
        <f t="shared" si="193"/>
        <v>0.18769620890841079</v>
      </c>
      <c r="Q1296" s="162">
        <f t="shared" si="194"/>
        <v>0.10972348398897766</v>
      </c>
      <c r="R1296" s="129">
        <f t="shared" si="195"/>
        <v>0.18769620890841079</v>
      </c>
      <c r="S1296" s="129" t="str">
        <f t="shared" si="196"/>
        <v/>
      </c>
      <c r="T1296" s="129" t="str">
        <f t="shared" si="197"/>
        <v/>
      </c>
      <c r="V1296" s="156">
        <f t="shared" si="191"/>
        <v>4.4800000000000626</v>
      </c>
      <c r="W1296" s="159">
        <f t="shared" si="187"/>
        <v>0.72312425482838782</v>
      </c>
      <c r="X1296" s="160">
        <f t="shared" si="188"/>
        <v>7.6993571267536254E-4</v>
      </c>
      <c r="Y1296" s="160" t="str">
        <f t="shared" si="189"/>
        <v/>
      </c>
      <c r="Z1296" s="160" t="str">
        <f t="shared" si="190"/>
        <v/>
      </c>
    </row>
    <row r="1297" spans="14:26" ht="20.100000000000001" customHeight="1" x14ac:dyDescent="0.25">
      <c r="N1297" s="137">
        <v>694</v>
      </c>
      <c r="O1297" s="129">
        <f t="shared" si="192"/>
        <v>-1.2239999999999998</v>
      </c>
      <c r="P1297" s="162">
        <f t="shared" si="193"/>
        <v>0.18861893178415959</v>
      </c>
      <c r="Q1297" s="162">
        <f t="shared" si="194"/>
        <v>0.11047611376552452</v>
      </c>
      <c r="R1297" s="129">
        <f t="shared" si="195"/>
        <v>0.18861893178415959</v>
      </c>
      <c r="S1297" s="129" t="str">
        <f t="shared" si="196"/>
        <v/>
      </c>
      <c r="T1297" s="129" t="str">
        <f t="shared" si="197"/>
        <v/>
      </c>
      <c r="V1297" s="156">
        <f t="shared" si="191"/>
        <v>4.4864000000000628</v>
      </c>
      <c r="W1297" s="159">
        <f t="shared" si="187"/>
        <v>0.72235431911571246</v>
      </c>
      <c r="X1297" s="160">
        <f t="shared" si="188"/>
        <v>7.7021781863884087E-4</v>
      </c>
      <c r="Y1297" s="160" t="str">
        <f t="shared" si="189"/>
        <v/>
      </c>
      <c r="Z1297" s="160" t="str">
        <f t="shared" si="190"/>
        <v/>
      </c>
    </row>
    <row r="1298" spans="14:26" ht="20.100000000000001" customHeight="1" x14ac:dyDescent="0.25">
      <c r="N1298" s="137">
        <v>695</v>
      </c>
      <c r="O1298" s="129">
        <f t="shared" si="192"/>
        <v>-1.2199999999999998</v>
      </c>
      <c r="P1298" s="162">
        <f t="shared" si="193"/>
        <v>0.1895431580916403</v>
      </c>
      <c r="Q1298" s="162">
        <f t="shared" si="194"/>
        <v>0.11123243744783465</v>
      </c>
      <c r="R1298" s="129">
        <f t="shared" si="195"/>
        <v>0.1895431580916403</v>
      </c>
      <c r="S1298" s="129" t="str">
        <f t="shared" si="196"/>
        <v/>
      </c>
      <c r="T1298" s="129" t="str">
        <f t="shared" si="197"/>
        <v/>
      </c>
      <c r="V1298" s="156">
        <f t="shared" si="191"/>
        <v>4.492800000000063</v>
      </c>
      <c r="W1298" s="159">
        <f t="shared" si="187"/>
        <v>0.72158410129707362</v>
      </c>
      <c r="X1298" s="160">
        <f t="shared" si="188"/>
        <v>7.7049611364332637E-4</v>
      </c>
      <c r="Y1298" s="160" t="str">
        <f t="shared" si="189"/>
        <v/>
      </c>
      <c r="Z1298" s="160" t="str">
        <f t="shared" si="190"/>
        <v/>
      </c>
    </row>
    <row r="1299" spans="14:26" ht="20.100000000000001" customHeight="1" x14ac:dyDescent="0.25">
      <c r="N1299" s="137">
        <v>696</v>
      </c>
      <c r="O1299" s="129">
        <f t="shared" si="192"/>
        <v>-1.2159999999999997</v>
      </c>
      <c r="P1299" s="162">
        <f t="shared" si="193"/>
        <v>0.19046886555015347</v>
      </c>
      <c r="Q1299" s="162">
        <f t="shared" si="194"/>
        <v>0.1119924610051337</v>
      </c>
      <c r="R1299" s="129">
        <f t="shared" si="195"/>
        <v>0.19046886555015347</v>
      </c>
      <c r="S1299" s="129" t="str">
        <f t="shared" si="196"/>
        <v/>
      </c>
      <c r="T1299" s="129" t="str">
        <f t="shared" si="197"/>
        <v/>
      </c>
      <c r="V1299" s="156">
        <f t="shared" si="191"/>
        <v>4.4992000000000631</v>
      </c>
      <c r="W1299" s="159">
        <f t="shared" si="187"/>
        <v>0.72081360518343029</v>
      </c>
      <c r="X1299" s="160">
        <f t="shared" si="188"/>
        <v>7.7077060462427127E-4</v>
      </c>
      <c r="Y1299" s="160" t="str">
        <f t="shared" si="189"/>
        <v/>
      </c>
      <c r="Z1299" s="160" t="str">
        <f t="shared" si="190"/>
        <v/>
      </c>
    </row>
    <row r="1300" spans="14:26" ht="20.100000000000001" customHeight="1" x14ac:dyDescent="0.25">
      <c r="N1300" s="137">
        <v>697</v>
      </c>
      <c r="O1300" s="129">
        <f t="shared" si="192"/>
        <v>-1.2119999999999997</v>
      </c>
      <c r="P1300" s="162">
        <f t="shared" si="193"/>
        <v>0.19139603169873612</v>
      </c>
      <c r="Q1300" s="162">
        <f t="shared" si="194"/>
        <v>0.11275619031716393</v>
      </c>
      <c r="R1300" s="129">
        <f t="shared" si="195"/>
        <v>0.19139603169873612</v>
      </c>
      <c r="S1300" s="129" t="str">
        <f t="shared" si="196"/>
        <v/>
      </c>
      <c r="T1300" s="129" t="str">
        <f t="shared" si="197"/>
        <v/>
      </c>
      <c r="V1300" s="156">
        <f t="shared" si="191"/>
        <v>4.5056000000000633</v>
      </c>
      <c r="W1300" s="159">
        <f t="shared" ref="W1300:W1363" si="198">_xlfn.CHISQ.DIST.RT(V1300,$U$593)</f>
        <v>0.72004283457880602</v>
      </c>
      <c r="X1300" s="160">
        <f t="shared" ref="X1300:X1363" si="199">W1300-W1301</f>
        <v>7.7104129854055348E-4</v>
      </c>
      <c r="Y1300" s="160" t="str">
        <f t="shared" ref="Y1300:Y1363" si="200">IF(W1300&lt;(1-$U$600),X1300,"")</f>
        <v/>
      </c>
      <c r="Z1300" s="160" t="str">
        <f t="shared" ref="Z1300:Z1363" si="201">IF(X1300&lt;(1-$U$606),Y1300,"")</f>
        <v/>
      </c>
    </row>
    <row r="1301" spans="14:26" ht="20.100000000000001" customHeight="1" x14ac:dyDescent="0.25">
      <c r="N1301" s="137">
        <v>698</v>
      </c>
      <c r="O1301" s="129">
        <f t="shared" si="192"/>
        <v>-1.2079999999999997</v>
      </c>
      <c r="P1301" s="162">
        <f t="shared" si="193"/>
        <v>0.19232463389672252</v>
      </c>
      <c r="Q1301" s="162">
        <f t="shared" si="194"/>
        <v>0.1135236311734641</v>
      </c>
      <c r="R1301" s="129">
        <f t="shared" si="195"/>
        <v>0.19232463389672252</v>
      </c>
      <c r="S1301" s="129" t="str">
        <f t="shared" si="196"/>
        <v/>
      </c>
      <c r="T1301" s="129" t="str">
        <f t="shared" si="197"/>
        <v/>
      </c>
      <c r="V1301" s="156">
        <f t="shared" ref="V1301:V1364" si="202">V1300+$Y$593</f>
        <v>4.5120000000000635</v>
      </c>
      <c r="W1301" s="159">
        <f t="shared" si="198"/>
        <v>0.71927179328026547</v>
      </c>
      <c r="X1301" s="160">
        <f t="shared" si="199"/>
        <v>7.7130820237747422E-4</v>
      </c>
      <c r="Y1301" s="160" t="str">
        <f t="shared" si="200"/>
        <v/>
      </c>
      <c r="Z1301" s="160" t="str">
        <f t="shared" si="201"/>
        <v/>
      </c>
    </row>
    <row r="1302" spans="14:26" ht="20.100000000000001" customHeight="1" x14ac:dyDescent="0.25">
      <c r="N1302" s="137">
        <v>699</v>
      </c>
      <c r="O1302" s="129">
        <f t="shared" si="192"/>
        <v>-1.2039999999999997</v>
      </c>
      <c r="P1302" s="162">
        <f t="shared" si="193"/>
        <v>0.19325464932432182</v>
      </c>
      <c r="Q1302" s="162">
        <f t="shared" si="194"/>
        <v>0.1142947892726518</v>
      </c>
      <c r="R1302" s="129">
        <f t="shared" si="195"/>
        <v>0.19325464932432182</v>
      </c>
      <c r="S1302" s="129" t="str">
        <f t="shared" si="196"/>
        <v/>
      </c>
      <c r="T1302" s="129" t="str">
        <f t="shared" si="197"/>
        <v/>
      </c>
      <c r="V1302" s="156">
        <f t="shared" si="202"/>
        <v>4.5184000000000637</v>
      </c>
      <c r="W1302" s="159">
        <f t="shared" si="198"/>
        <v>0.718500485077888</v>
      </c>
      <c r="X1302" s="160">
        <f t="shared" si="199"/>
        <v>7.715713231426502E-4</v>
      </c>
      <c r="Y1302" s="160" t="str">
        <f t="shared" si="200"/>
        <v/>
      </c>
      <c r="Z1302" s="160" t="str">
        <f t="shared" si="201"/>
        <v/>
      </c>
    </row>
    <row r="1303" spans="14:26" ht="20.100000000000001" customHeight="1" x14ac:dyDescent="0.25">
      <c r="N1303" s="137">
        <v>700</v>
      </c>
      <c r="O1303" s="129">
        <f t="shared" si="192"/>
        <v>-1.1999999999999997</v>
      </c>
      <c r="P1303" s="162">
        <f t="shared" si="193"/>
        <v>0.19418605498321304</v>
      </c>
      <c r="Q1303" s="162">
        <f t="shared" si="194"/>
        <v>0.1150696702217083</v>
      </c>
      <c r="R1303" s="129">
        <f t="shared" si="195"/>
        <v>0.19418605498321304</v>
      </c>
      <c r="S1303" s="129" t="str">
        <f t="shared" si="196"/>
        <v/>
      </c>
      <c r="T1303" s="129" t="str">
        <f t="shared" si="197"/>
        <v/>
      </c>
      <c r="V1303" s="156">
        <f t="shared" si="202"/>
        <v>4.5248000000000639</v>
      </c>
      <c r="W1303" s="159">
        <f t="shared" si="198"/>
        <v>0.71772891375474535</v>
      </c>
      <c r="X1303" s="160">
        <f t="shared" si="199"/>
        <v>7.7183066786912224E-4</v>
      </c>
      <c r="Y1303" s="160" t="str">
        <f t="shared" si="200"/>
        <v/>
      </c>
      <c r="Z1303" s="160" t="str">
        <f t="shared" si="201"/>
        <v/>
      </c>
    </row>
    <row r="1304" spans="14:26" ht="20.100000000000001" customHeight="1" x14ac:dyDescent="0.25">
      <c r="N1304" s="137">
        <v>701</v>
      </c>
      <c r="O1304" s="129">
        <f t="shared" si="192"/>
        <v>-1.1959999999999997</v>
      </c>
      <c r="P1304" s="162">
        <f t="shared" si="193"/>
        <v>0.19511882769715705</v>
      </c>
      <c r="Q1304" s="162">
        <f t="shared" si="194"/>
        <v>0.11584827953526546</v>
      </c>
      <c r="R1304" s="129">
        <f t="shared" si="195"/>
        <v>0.19511882769715705</v>
      </c>
      <c r="S1304" s="129" t="str">
        <f t="shared" si="196"/>
        <v/>
      </c>
      <c r="T1304" s="129" t="str">
        <f t="shared" si="197"/>
        <v/>
      </c>
      <c r="V1304" s="156">
        <f t="shared" si="202"/>
        <v>4.5312000000000641</v>
      </c>
      <c r="W1304" s="159">
        <f t="shared" si="198"/>
        <v>0.71695708308687622</v>
      </c>
      <c r="X1304" s="160">
        <f t="shared" si="199"/>
        <v>7.7208624361346789E-4</v>
      </c>
      <c r="Y1304" s="160" t="str">
        <f t="shared" si="200"/>
        <v/>
      </c>
      <c r="Z1304" s="160" t="str">
        <f t="shared" si="201"/>
        <v/>
      </c>
    </row>
    <row r="1305" spans="14:26" ht="20.100000000000001" customHeight="1" x14ac:dyDescent="0.25">
      <c r="N1305" s="137">
        <v>702</v>
      </c>
      <c r="O1305" s="129">
        <f t="shared" si="192"/>
        <v>-1.1919999999999997</v>
      </c>
      <c r="P1305" s="162">
        <f t="shared" si="193"/>
        <v>0.19605294411262617</v>
      </c>
      <c r="Q1305" s="162">
        <f t="shared" si="194"/>
        <v>0.11663062263489543</v>
      </c>
      <c r="R1305" s="129">
        <f t="shared" si="195"/>
        <v>0.19605294411262617</v>
      </c>
      <c r="S1305" s="129" t="str">
        <f t="shared" si="196"/>
        <v/>
      </c>
      <c r="T1305" s="129" t="str">
        <f t="shared" si="197"/>
        <v/>
      </c>
      <c r="V1305" s="156">
        <f t="shared" si="202"/>
        <v>4.5376000000000642</v>
      </c>
      <c r="W1305" s="159">
        <f t="shared" si="198"/>
        <v>0.71618499684326276</v>
      </c>
      <c r="X1305" s="160">
        <f t="shared" si="199"/>
        <v>7.7233805745502426E-4</v>
      </c>
      <c r="Y1305" s="160" t="str">
        <f t="shared" si="200"/>
        <v/>
      </c>
      <c r="Z1305" s="160" t="str">
        <f t="shared" si="201"/>
        <v/>
      </c>
    </row>
    <row r="1306" spans="14:26" ht="20.100000000000001" customHeight="1" x14ac:dyDescent="0.25">
      <c r="N1306" s="137">
        <v>703</v>
      </c>
      <c r="O1306" s="129">
        <f t="shared" si="192"/>
        <v>-1.1879999999999997</v>
      </c>
      <c r="P1306" s="162">
        <f t="shared" si="193"/>
        <v>0.19698838069945057</v>
      </c>
      <c r="Q1306" s="162">
        <f t="shared" si="194"/>
        <v>0.11741670484840276</v>
      </c>
      <c r="R1306" s="129">
        <f t="shared" si="195"/>
        <v>0.19698838069945057</v>
      </c>
      <c r="S1306" s="129" t="str">
        <f t="shared" si="196"/>
        <v/>
      </c>
      <c r="T1306" s="129" t="str">
        <f t="shared" si="197"/>
        <v/>
      </c>
      <c r="V1306" s="156">
        <f t="shared" si="202"/>
        <v>4.5440000000000644</v>
      </c>
      <c r="W1306" s="159">
        <f t="shared" si="198"/>
        <v>0.71541265878580773</v>
      </c>
      <c r="X1306" s="160">
        <f t="shared" si="199"/>
        <v>7.7258611649722031E-4</v>
      </c>
      <c r="Y1306" s="160" t="str">
        <f t="shared" si="200"/>
        <v/>
      </c>
      <c r="Z1306" s="160" t="str">
        <f t="shared" si="201"/>
        <v/>
      </c>
    </row>
    <row r="1307" spans="14:26" ht="20.100000000000001" customHeight="1" x14ac:dyDescent="0.25">
      <c r="N1307" s="137">
        <v>704</v>
      </c>
      <c r="O1307" s="129">
        <f t="shared" ref="O1307:O1370" si="203">O$597+(N1307*O$600)</f>
        <v>-1.1840000000000002</v>
      </c>
      <c r="P1307" s="162">
        <f t="shared" ref="P1307:P1370" si="204">_xlfn.NORM.DIST(O1307,O$594,O$595,0)</f>
        <v>0.19792511375148211</v>
      </c>
      <c r="Q1307" s="162">
        <f t="shared" ref="Q1307:Q1370" si="205">_xlfn.NORM.DIST(O1307,O$594,O$595,1)</f>
        <v>0.11820653140911903</v>
      </c>
      <c r="R1307" s="129">
        <f t="shared" ref="R1307:R1370" si="206">IF(OR(Q1307&lt;$S$599,Q1307&gt;$S$600),P1307,"")</f>
        <v>0.19792511375148211</v>
      </c>
      <c r="S1307" s="129" t="str">
        <f t="shared" ref="S1307:S1370" si="207">IF(AND(Q1307&gt;$S$599,Q1307&lt;$S$600),P1307,"")</f>
        <v/>
      </c>
      <c r="T1307" s="129" t="str">
        <f t="shared" ref="T1307:T1370" si="208">IF(P1307=MAX(P$603:P$2603),P1307,"")</f>
        <v/>
      </c>
      <c r="V1307" s="156">
        <f t="shared" si="202"/>
        <v>4.5504000000000646</v>
      </c>
      <c r="W1307" s="159">
        <f t="shared" si="198"/>
        <v>0.71464007266931051</v>
      </c>
      <c r="X1307" s="160">
        <f t="shared" si="199"/>
        <v>7.7283042786624456E-4</v>
      </c>
      <c r="Y1307" s="160" t="str">
        <f t="shared" si="200"/>
        <v/>
      </c>
      <c r="Z1307" s="160" t="str">
        <f t="shared" si="201"/>
        <v/>
      </c>
    </row>
    <row r="1308" spans="14:26" ht="20.100000000000001" customHeight="1" x14ac:dyDescent="0.25">
      <c r="N1308" s="137">
        <v>705</v>
      </c>
      <c r="O1308" s="129">
        <f t="shared" si="203"/>
        <v>-1.1800000000000002</v>
      </c>
      <c r="P1308" s="162">
        <f t="shared" si="204"/>
        <v>0.19886311938727586</v>
      </c>
      <c r="Q1308" s="162">
        <f t="shared" si="205"/>
        <v>0.11900010745520065</v>
      </c>
      <c r="R1308" s="129">
        <f t="shared" si="206"/>
        <v>0.19886311938727586</v>
      </c>
      <c r="S1308" s="129" t="str">
        <f t="shared" si="207"/>
        <v/>
      </c>
      <c r="T1308" s="129" t="str">
        <f t="shared" si="208"/>
        <v/>
      </c>
      <c r="V1308" s="156">
        <f t="shared" si="202"/>
        <v>4.5568000000000648</v>
      </c>
      <c r="W1308" s="159">
        <f t="shared" si="198"/>
        <v>0.71386724224144427</v>
      </c>
      <c r="X1308" s="160">
        <f t="shared" si="199"/>
        <v>7.7307099871126717E-4</v>
      </c>
      <c r="Y1308" s="160" t="str">
        <f t="shared" si="200"/>
        <v/>
      </c>
      <c r="Z1308" s="160" t="str">
        <f t="shared" si="201"/>
        <v/>
      </c>
    </row>
    <row r="1309" spans="14:26" ht="20.100000000000001" customHeight="1" x14ac:dyDescent="0.25">
      <c r="N1309" s="137">
        <v>706</v>
      </c>
      <c r="O1309" s="129">
        <f t="shared" si="203"/>
        <v>-1.1760000000000002</v>
      </c>
      <c r="P1309" s="162">
        <f t="shared" si="204"/>
        <v>0.19980237355078795</v>
      </c>
      <c r="Q1309" s="162">
        <f t="shared" si="205"/>
        <v>0.11979743802892859</v>
      </c>
      <c r="R1309" s="129">
        <f t="shared" si="206"/>
        <v>0.19980237355078795</v>
      </c>
      <c r="S1309" s="129" t="str">
        <f t="shared" si="207"/>
        <v/>
      </c>
      <c r="T1309" s="129" t="str">
        <f t="shared" si="208"/>
        <v/>
      </c>
      <c r="V1309" s="156">
        <f t="shared" si="202"/>
        <v>4.563200000000065</v>
      </c>
      <c r="W1309" s="159">
        <f t="shared" si="198"/>
        <v>0.713094171242733</v>
      </c>
      <c r="X1309" s="160">
        <f t="shared" si="199"/>
        <v>7.7330783620366272E-4</v>
      </c>
      <c r="Y1309" s="160" t="str">
        <f t="shared" si="200"/>
        <v/>
      </c>
      <c r="Z1309" s="160" t="str">
        <f t="shared" si="201"/>
        <v/>
      </c>
    </row>
    <row r="1310" spans="14:26" ht="20.100000000000001" customHeight="1" x14ac:dyDescent="0.25">
      <c r="N1310" s="137">
        <v>707</v>
      </c>
      <c r="O1310" s="129">
        <f t="shared" si="203"/>
        <v>-1.1720000000000002</v>
      </c>
      <c r="P1310" s="162">
        <f t="shared" si="204"/>
        <v>0.20074285201209172</v>
      </c>
      <c r="Q1310" s="162">
        <f t="shared" si="205"/>
        <v>0.12059852807601174</v>
      </c>
      <c r="R1310" s="129">
        <f t="shared" si="206"/>
        <v>0.20074285201209172</v>
      </c>
      <c r="S1310" s="129" t="str">
        <f t="shared" si="207"/>
        <v/>
      </c>
      <c r="T1310" s="129" t="str">
        <f t="shared" si="208"/>
        <v/>
      </c>
      <c r="V1310" s="156">
        <f t="shared" si="202"/>
        <v>4.5696000000000652</v>
      </c>
      <c r="W1310" s="159">
        <f t="shared" si="198"/>
        <v>0.71232086340652934</v>
      </c>
      <c r="X1310" s="160">
        <f t="shared" si="199"/>
        <v>7.7354094753689928E-4</v>
      </c>
      <c r="Y1310" s="160" t="str">
        <f t="shared" si="200"/>
        <v/>
      </c>
      <c r="Z1310" s="160" t="str">
        <f t="shared" si="201"/>
        <v/>
      </c>
    </row>
    <row r="1311" spans="14:26" ht="20.100000000000001" customHeight="1" x14ac:dyDescent="0.25">
      <c r="N1311" s="137">
        <v>708</v>
      </c>
      <c r="O1311" s="129">
        <f t="shared" si="203"/>
        <v>-1.1680000000000001</v>
      </c>
      <c r="P1311" s="162">
        <f t="shared" si="204"/>
        <v>0.20168453036811068</v>
      </c>
      <c r="Q1311" s="162">
        <f t="shared" si="205"/>
        <v>0.12140338244489259</v>
      </c>
      <c r="R1311" s="129">
        <f t="shared" si="206"/>
        <v>0.20168453036811068</v>
      </c>
      <c r="S1311" s="129" t="str">
        <f t="shared" si="207"/>
        <v/>
      </c>
      <c r="T1311" s="129" t="str">
        <f t="shared" si="208"/>
        <v/>
      </c>
      <c r="V1311" s="156">
        <f t="shared" si="202"/>
        <v>4.5760000000000653</v>
      </c>
      <c r="W1311" s="159">
        <f t="shared" si="198"/>
        <v>0.71154732245899244</v>
      </c>
      <c r="X1311" s="160">
        <f t="shared" si="199"/>
        <v>7.7377033992720445E-4</v>
      </c>
      <c r="Y1311" s="160" t="str">
        <f t="shared" si="200"/>
        <v/>
      </c>
      <c r="Z1311" s="160" t="str">
        <f t="shared" si="201"/>
        <v/>
      </c>
    </row>
    <row r="1312" spans="14:26" ht="20.100000000000001" customHeight="1" x14ac:dyDescent="0.25">
      <c r="N1312" s="137">
        <v>709</v>
      </c>
      <c r="O1312" s="129">
        <f t="shared" si="203"/>
        <v>-1.1640000000000001</v>
      </c>
      <c r="P1312" s="162">
        <f t="shared" si="204"/>
        <v>0.20262738404336905</v>
      </c>
      <c r="Q1312" s="162">
        <f t="shared" si="205"/>
        <v>0.12221200588605655</v>
      </c>
      <c r="R1312" s="129">
        <f t="shared" si="206"/>
        <v>0.20262738404336905</v>
      </c>
      <c r="S1312" s="129" t="str">
        <f t="shared" si="207"/>
        <v/>
      </c>
      <c r="T1312" s="129" t="str">
        <f t="shared" si="208"/>
        <v/>
      </c>
      <c r="V1312" s="156">
        <f t="shared" si="202"/>
        <v>4.5824000000000655</v>
      </c>
      <c r="W1312" s="159">
        <f t="shared" si="198"/>
        <v>0.71077355211906523</v>
      </c>
      <c r="X1312" s="160">
        <f t="shared" si="199"/>
        <v>7.73996020611456E-4</v>
      </c>
      <c r="Y1312" s="160" t="str">
        <f t="shared" si="200"/>
        <v/>
      </c>
      <c r="Z1312" s="160" t="str">
        <f t="shared" si="201"/>
        <v/>
      </c>
    </row>
    <row r="1313" spans="14:26" ht="20.100000000000001" customHeight="1" x14ac:dyDescent="0.25">
      <c r="N1313" s="137">
        <v>710</v>
      </c>
      <c r="O1313" s="129">
        <f t="shared" si="203"/>
        <v>-1.1600000000000001</v>
      </c>
      <c r="P1313" s="162">
        <f t="shared" si="204"/>
        <v>0.20357138829075938</v>
      </c>
      <c r="Q1313" s="162">
        <f t="shared" si="205"/>
        <v>0.12302440305134332</v>
      </c>
      <c r="R1313" s="129">
        <f t="shared" si="206"/>
        <v>0.20357138829075938</v>
      </c>
      <c r="S1313" s="129" t="str">
        <f t="shared" si="207"/>
        <v/>
      </c>
      <c r="T1313" s="129" t="str">
        <f t="shared" si="208"/>
        <v/>
      </c>
      <c r="V1313" s="156">
        <f t="shared" si="202"/>
        <v>4.5888000000000657</v>
      </c>
      <c r="W1313" s="159">
        <f t="shared" si="198"/>
        <v>0.70999955609845378</v>
      </c>
      <c r="X1313" s="160">
        <f t="shared" si="199"/>
        <v>7.7421799685006842E-4</v>
      </c>
      <c r="Y1313" s="160" t="str">
        <f t="shared" si="200"/>
        <v/>
      </c>
      <c r="Z1313" s="160" t="str">
        <f t="shared" si="201"/>
        <v/>
      </c>
    </row>
    <row r="1314" spans="14:26" ht="20.100000000000001" customHeight="1" x14ac:dyDescent="0.25">
      <c r="N1314" s="137">
        <v>711</v>
      </c>
      <c r="O1314" s="129">
        <f t="shared" si="203"/>
        <v>-1.1560000000000001</v>
      </c>
      <c r="P1314" s="162">
        <f t="shared" si="204"/>
        <v>0.20451651819232791</v>
      </c>
      <c r="Q1314" s="162">
        <f t="shared" si="205"/>
        <v>0.12384057849326242</v>
      </c>
      <c r="R1314" s="129">
        <f t="shared" si="206"/>
        <v>0.20451651819232791</v>
      </c>
      <c r="S1314" s="129" t="str">
        <f t="shared" si="207"/>
        <v/>
      </c>
      <c r="T1314" s="129" t="str">
        <f t="shared" si="208"/>
        <v/>
      </c>
      <c r="V1314" s="156">
        <f t="shared" si="202"/>
        <v>4.5952000000000659</v>
      </c>
      <c r="W1314" s="159">
        <f t="shared" si="198"/>
        <v>0.70922533810160371</v>
      </c>
      <c r="X1314" s="160">
        <f t="shared" si="199"/>
        <v>7.7443627592221898E-4</v>
      </c>
      <c r="Y1314" s="160" t="str">
        <f t="shared" si="200"/>
        <v/>
      </c>
      <c r="Z1314" s="160" t="str">
        <f t="shared" si="201"/>
        <v/>
      </c>
    </row>
    <row r="1315" spans="14:26" ht="20.100000000000001" customHeight="1" x14ac:dyDescent="0.25">
      <c r="N1315" s="137">
        <v>712</v>
      </c>
      <c r="O1315" s="129">
        <f t="shared" si="203"/>
        <v>-1.1520000000000001</v>
      </c>
      <c r="P1315" s="162">
        <f t="shared" si="204"/>
        <v>0.20546274866007688</v>
      </c>
      <c r="Q1315" s="162">
        <f t="shared" si="205"/>
        <v>0.12466053666431107</v>
      </c>
      <c r="R1315" s="129">
        <f t="shared" si="206"/>
        <v>0.20546274866007688</v>
      </c>
      <c r="S1315" s="129" t="str">
        <f t="shared" si="207"/>
        <v/>
      </c>
      <c r="T1315" s="129" t="str">
        <f t="shared" si="208"/>
        <v/>
      </c>
      <c r="V1315" s="156">
        <f t="shared" si="202"/>
        <v>4.6016000000000661</v>
      </c>
      <c r="W1315" s="159">
        <f t="shared" si="198"/>
        <v>0.70845090182568149</v>
      </c>
      <c r="X1315" s="160">
        <f t="shared" si="199"/>
        <v>7.7465086512984449E-4</v>
      </c>
      <c r="Y1315" s="160" t="str">
        <f t="shared" si="200"/>
        <v/>
      </c>
      <c r="Z1315" s="160" t="str">
        <f t="shared" si="201"/>
        <v/>
      </c>
    </row>
    <row r="1316" spans="14:26" ht="20.100000000000001" customHeight="1" x14ac:dyDescent="0.25">
      <c r="N1316" s="137">
        <v>713</v>
      </c>
      <c r="O1316" s="129">
        <f t="shared" si="203"/>
        <v>-1.1480000000000001</v>
      </c>
      <c r="P1316" s="162">
        <f t="shared" si="204"/>
        <v>0.20641005443678437</v>
      </c>
      <c r="Q1316" s="162">
        <f t="shared" si="205"/>
        <v>0.12548428191629576</v>
      </c>
      <c r="R1316" s="129">
        <f t="shared" si="206"/>
        <v>0.20641005443678437</v>
      </c>
      <c r="S1316" s="129" t="str">
        <f t="shared" si="207"/>
        <v/>
      </c>
      <c r="T1316" s="129" t="str">
        <f t="shared" si="208"/>
        <v/>
      </c>
      <c r="V1316" s="156">
        <f t="shared" si="202"/>
        <v>4.6080000000000663</v>
      </c>
      <c r="W1316" s="159">
        <f t="shared" si="198"/>
        <v>0.70767625096055164</v>
      </c>
      <c r="X1316" s="160">
        <f t="shared" si="199"/>
        <v>7.7486177179553195E-4</v>
      </c>
      <c r="Y1316" s="160" t="str">
        <f t="shared" si="200"/>
        <v/>
      </c>
      <c r="Z1316" s="160" t="str">
        <f t="shared" si="201"/>
        <v/>
      </c>
    </row>
    <row r="1317" spans="14:26" ht="20.100000000000001" customHeight="1" x14ac:dyDescent="0.25">
      <c r="N1317" s="137">
        <v>714</v>
      </c>
      <c r="O1317" s="129">
        <f t="shared" si="203"/>
        <v>-1.1440000000000001</v>
      </c>
      <c r="P1317" s="162">
        <f t="shared" si="204"/>
        <v>0.20735841009684183</v>
      </c>
      <c r="Q1317" s="162">
        <f t="shared" si="205"/>
        <v>0.12631181849965725</v>
      </c>
      <c r="R1317" s="129">
        <f t="shared" si="206"/>
        <v>0.20735841009684183</v>
      </c>
      <c r="S1317" s="129" t="str">
        <f t="shared" si="207"/>
        <v/>
      </c>
      <c r="T1317" s="129" t="str">
        <f t="shared" si="208"/>
        <v/>
      </c>
      <c r="V1317" s="156">
        <f t="shared" si="202"/>
        <v>4.6144000000000664</v>
      </c>
      <c r="W1317" s="159">
        <f t="shared" si="198"/>
        <v>0.70690138918875611</v>
      </c>
      <c r="X1317" s="160">
        <f t="shared" si="199"/>
        <v>7.7506900326151928E-4</v>
      </c>
      <c r="Y1317" s="160" t="str">
        <f t="shared" si="200"/>
        <v/>
      </c>
      <c r="Z1317" s="160" t="str">
        <f t="shared" si="201"/>
        <v/>
      </c>
    </row>
    <row r="1318" spans="14:26" ht="20.100000000000001" customHeight="1" x14ac:dyDescent="0.25">
      <c r="N1318" s="137">
        <v>715</v>
      </c>
      <c r="O1318" s="129">
        <f t="shared" si="203"/>
        <v>-1.1400000000000001</v>
      </c>
      <c r="P1318" s="162">
        <f t="shared" si="204"/>
        <v>0.20830779004710831</v>
      </c>
      <c r="Q1318" s="162">
        <f t="shared" si="205"/>
        <v>0.12714315056279821</v>
      </c>
      <c r="R1318" s="129">
        <f t="shared" si="206"/>
        <v>0.20830779004710831</v>
      </c>
      <c r="S1318" s="129" t="str">
        <f t="shared" si="207"/>
        <v/>
      </c>
      <c r="T1318" s="129" t="str">
        <f t="shared" si="208"/>
        <v/>
      </c>
      <c r="V1318" s="156">
        <f t="shared" si="202"/>
        <v>4.6208000000000666</v>
      </c>
      <c r="W1318" s="159">
        <f t="shared" si="198"/>
        <v>0.70612632018549459</v>
      </c>
      <c r="X1318" s="160">
        <f t="shared" si="199"/>
        <v>7.7527256689158275E-4</v>
      </c>
      <c r="Y1318" s="160" t="str">
        <f t="shared" si="200"/>
        <v/>
      </c>
      <c r="Z1318" s="160" t="str">
        <f t="shared" si="201"/>
        <v/>
      </c>
    </row>
    <row r="1319" spans="14:26" ht="20.100000000000001" customHeight="1" x14ac:dyDescent="0.25">
      <c r="N1319" s="137">
        <v>716</v>
      </c>
      <c r="O1319" s="129">
        <f t="shared" si="203"/>
        <v>-1.1360000000000001</v>
      </c>
      <c r="P1319" s="162">
        <f t="shared" si="204"/>
        <v>0.20925816852778276</v>
      </c>
      <c r="Q1319" s="162">
        <f t="shared" si="205"/>
        <v>0.12797828215141535</v>
      </c>
      <c r="R1319" s="129">
        <f t="shared" si="206"/>
        <v>0.20925816852778276</v>
      </c>
      <c r="S1319" s="129" t="str">
        <f t="shared" si="207"/>
        <v/>
      </c>
      <c r="T1319" s="129" t="str">
        <f t="shared" si="208"/>
        <v/>
      </c>
      <c r="V1319" s="156">
        <f t="shared" si="202"/>
        <v>4.6272000000000668</v>
      </c>
      <c r="W1319" s="159">
        <f t="shared" si="198"/>
        <v>0.70535104761860301</v>
      </c>
      <c r="X1319" s="160">
        <f t="shared" si="199"/>
        <v>7.7547247006870546E-4</v>
      </c>
      <c r="Y1319" s="160" t="str">
        <f t="shared" si="200"/>
        <v/>
      </c>
      <c r="Z1319" s="160" t="str">
        <f t="shared" si="201"/>
        <v/>
      </c>
    </row>
    <row r="1320" spans="14:26" ht="20.100000000000001" customHeight="1" x14ac:dyDescent="0.25">
      <c r="N1320" s="137">
        <v>717</v>
      </c>
      <c r="O1320" s="129">
        <f t="shared" si="203"/>
        <v>-1.1320000000000001</v>
      </c>
      <c r="P1320" s="162">
        <f t="shared" si="204"/>
        <v>0.21020951961329309</v>
      </c>
      <c r="Q1320" s="162">
        <f t="shared" si="205"/>
        <v>0.12881721720783423</v>
      </c>
      <c r="R1320" s="129">
        <f t="shared" si="206"/>
        <v>0.21020951961329309</v>
      </c>
      <c r="S1320" s="129" t="str">
        <f t="shared" si="207"/>
        <v/>
      </c>
      <c r="T1320" s="129" t="str">
        <f t="shared" si="208"/>
        <v/>
      </c>
      <c r="V1320" s="156">
        <f t="shared" si="202"/>
        <v>4.633600000000067</v>
      </c>
      <c r="W1320" s="159">
        <f t="shared" si="198"/>
        <v>0.70457557514853431</v>
      </c>
      <c r="X1320" s="160">
        <f t="shared" si="199"/>
        <v>7.7566872019629862E-4</v>
      </c>
      <c r="Y1320" s="160" t="str">
        <f t="shared" si="200"/>
        <v/>
      </c>
      <c r="Z1320" s="160" t="str">
        <f t="shared" si="201"/>
        <v/>
      </c>
    </row>
    <row r="1321" spans="14:26" ht="20.100000000000001" customHeight="1" x14ac:dyDescent="0.25">
      <c r="N1321" s="137">
        <v>718</v>
      </c>
      <c r="O1321" s="129">
        <f t="shared" si="203"/>
        <v>-1.1280000000000001</v>
      </c>
      <c r="P1321" s="162">
        <f t="shared" si="204"/>
        <v>0.21116181721320312</v>
      </c>
      <c r="Q1321" s="162">
        <f t="shared" si="205"/>
        <v>0.12965995957034815</v>
      </c>
      <c r="R1321" s="129">
        <f t="shared" si="206"/>
        <v>0.21116181721320312</v>
      </c>
      <c r="S1321" s="129" t="str">
        <f t="shared" si="207"/>
        <v/>
      </c>
      <c r="T1321" s="129" t="str">
        <f t="shared" si="208"/>
        <v/>
      </c>
      <c r="V1321" s="156">
        <f t="shared" si="202"/>
        <v>4.6400000000000672</v>
      </c>
      <c r="W1321" s="159">
        <f t="shared" si="198"/>
        <v>0.70379990642833801</v>
      </c>
      <c r="X1321" s="160">
        <f t="shared" si="199"/>
        <v>7.7586132469675828E-4</v>
      </c>
      <c r="Y1321" s="160" t="str">
        <f t="shared" si="200"/>
        <v/>
      </c>
      <c r="Z1321" s="160" t="str">
        <f t="shared" si="201"/>
        <v/>
      </c>
    </row>
    <row r="1322" spans="14:26" ht="20.100000000000001" customHeight="1" x14ac:dyDescent="0.25">
      <c r="N1322" s="137">
        <v>719</v>
      </c>
      <c r="O1322" s="129">
        <f t="shared" si="203"/>
        <v>-1.1240000000000001</v>
      </c>
      <c r="P1322" s="162">
        <f t="shared" si="204"/>
        <v>0.21211503507313645</v>
      </c>
      <c r="Q1322" s="162">
        <f t="shared" si="205"/>
        <v>0.13050651297256047</v>
      </c>
      <c r="R1322" s="129">
        <f t="shared" si="206"/>
        <v>0.21211503507313645</v>
      </c>
      <c r="S1322" s="129" t="str">
        <f t="shared" si="207"/>
        <v/>
      </c>
      <c r="T1322" s="129" t="str">
        <f t="shared" si="208"/>
        <v/>
      </c>
      <c r="V1322" s="156">
        <f t="shared" si="202"/>
        <v>4.6464000000000674</v>
      </c>
      <c r="W1322" s="159">
        <f t="shared" si="198"/>
        <v>0.70302404510364125</v>
      </c>
      <c r="X1322" s="160">
        <f t="shared" si="199"/>
        <v>7.7605029101290857E-4</v>
      </c>
      <c r="Y1322" s="160" t="str">
        <f t="shared" si="200"/>
        <v/>
      </c>
      <c r="Z1322" s="160" t="str">
        <f t="shared" si="201"/>
        <v/>
      </c>
    </row>
    <row r="1323" spans="14:26" ht="20.100000000000001" customHeight="1" x14ac:dyDescent="0.25">
      <c r="N1323" s="137">
        <v>720</v>
      </c>
      <c r="O1323" s="129">
        <f t="shared" si="203"/>
        <v>-1.1200000000000001</v>
      </c>
      <c r="P1323" s="162">
        <f t="shared" si="204"/>
        <v>0.21306914677571784</v>
      </c>
      <c r="Q1323" s="162">
        <f t="shared" si="205"/>
        <v>0.13135688104273069</v>
      </c>
      <c r="R1323" s="129">
        <f t="shared" si="206"/>
        <v>0.21306914677571784</v>
      </c>
      <c r="S1323" s="129" t="str">
        <f t="shared" si="207"/>
        <v/>
      </c>
      <c r="T1323" s="129" t="str">
        <f t="shared" si="208"/>
        <v/>
      </c>
      <c r="V1323" s="156">
        <f t="shared" si="202"/>
        <v>4.6528000000000675</v>
      </c>
      <c r="W1323" s="159">
        <f t="shared" si="198"/>
        <v>0.70224799481262834</v>
      </c>
      <c r="X1323" s="160">
        <f t="shared" si="199"/>
        <v>7.7623562660522616E-4</v>
      </c>
      <c r="Y1323" s="160" t="str">
        <f t="shared" si="200"/>
        <v/>
      </c>
      <c r="Z1323" s="160" t="str">
        <f t="shared" si="201"/>
        <v/>
      </c>
    </row>
    <row r="1324" spans="14:26" ht="20.100000000000001" customHeight="1" x14ac:dyDescent="0.25">
      <c r="N1324" s="137">
        <v>721</v>
      </c>
      <c r="O1324" s="129">
        <f t="shared" si="203"/>
        <v>-1.1160000000000001</v>
      </c>
      <c r="P1324" s="162">
        <f t="shared" si="204"/>
        <v>0.2140241257415321</v>
      </c>
      <c r="Q1324" s="162">
        <f t="shared" si="205"/>
        <v>0.1322110673031244</v>
      </c>
      <c r="R1324" s="129">
        <f t="shared" si="206"/>
        <v>0.2140241257415321</v>
      </c>
      <c r="S1324" s="129" t="str">
        <f t="shared" si="207"/>
        <v/>
      </c>
      <c r="T1324" s="129" t="str">
        <f t="shared" si="208"/>
        <v/>
      </c>
      <c r="V1324" s="156">
        <f t="shared" si="202"/>
        <v>4.6592000000000677</v>
      </c>
      <c r="W1324" s="159">
        <f t="shared" si="198"/>
        <v>0.70147175918602311</v>
      </c>
      <c r="X1324" s="160">
        <f t="shared" si="199"/>
        <v>7.7641733895483789E-4</v>
      </c>
      <c r="Y1324" s="160" t="str">
        <f t="shared" si="200"/>
        <v/>
      </c>
      <c r="Z1324" s="160" t="str">
        <f t="shared" si="201"/>
        <v/>
      </c>
    </row>
    <row r="1325" spans="14:26" ht="20.100000000000001" customHeight="1" x14ac:dyDescent="0.25">
      <c r="N1325" s="137">
        <v>722</v>
      </c>
      <c r="O1325" s="129">
        <f t="shared" si="203"/>
        <v>-1.1120000000000001</v>
      </c>
      <c r="P1325" s="162">
        <f t="shared" si="204"/>
        <v>0.21497994523009986</v>
      </c>
      <c r="Q1325" s="162">
        <f t="shared" si="205"/>
        <v>0.13306907516936706</v>
      </c>
      <c r="R1325" s="129">
        <f t="shared" si="206"/>
        <v>0.21497994523009986</v>
      </c>
      <c r="S1325" s="129" t="str">
        <f t="shared" si="207"/>
        <v/>
      </c>
      <c r="T1325" s="129" t="str">
        <f t="shared" si="208"/>
        <v/>
      </c>
      <c r="V1325" s="156">
        <f t="shared" si="202"/>
        <v>4.6656000000000679</v>
      </c>
      <c r="W1325" s="159">
        <f t="shared" si="198"/>
        <v>0.70069534184706828</v>
      </c>
      <c r="X1325" s="160">
        <f t="shared" si="199"/>
        <v>7.7659543555985699E-4</v>
      </c>
      <c r="Y1325" s="160" t="str">
        <f t="shared" si="200"/>
        <v/>
      </c>
      <c r="Z1325" s="160" t="str">
        <f t="shared" si="201"/>
        <v/>
      </c>
    </row>
    <row r="1326" spans="14:26" ht="20.100000000000001" customHeight="1" x14ac:dyDescent="0.25">
      <c r="N1326" s="137">
        <v>723</v>
      </c>
      <c r="O1326" s="129">
        <f t="shared" si="203"/>
        <v>-1.1080000000000001</v>
      </c>
      <c r="P1326" s="162">
        <f t="shared" si="204"/>
        <v>0.21593657834087107</v>
      </c>
      <c r="Q1326" s="162">
        <f t="shared" si="205"/>
        <v>0.13393090794980184</v>
      </c>
      <c r="R1326" s="129">
        <f t="shared" si="206"/>
        <v>0.21593657834087107</v>
      </c>
      <c r="S1326" s="129" t="str">
        <f t="shared" si="207"/>
        <v/>
      </c>
      <c r="T1326" s="129" t="str">
        <f t="shared" si="208"/>
        <v/>
      </c>
      <c r="V1326" s="156">
        <f t="shared" si="202"/>
        <v>4.6720000000000681</v>
      </c>
      <c r="W1326" s="159">
        <f t="shared" si="198"/>
        <v>0.69991874641150842</v>
      </c>
      <c r="X1326" s="160">
        <f t="shared" si="199"/>
        <v>7.7676992393882482E-4</v>
      </c>
      <c r="Y1326" s="160" t="str">
        <f t="shared" si="200"/>
        <v/>
      </c>
      <c r="Z1326" s="160" t="str">
        <f t="shared" si="201"/>
        <v/>
      </c>
    </row>
    <row r="1327" spans="14:26" ht="20.100000000000001" customHeight="1" x14ac:dyDescent="0.25">
      <c r="N1327" s="137">
        <v>724</v>
      </c>
      <c r="O1327" s="129">
        <f t="shared" si="203"/>
        <v>-1.1040000000000001</v>
      </c>
      <c r="P1327" s="162">
        <f t="shared" si="204"/>
        <v>0.21689399801423551</v>
      </c>
      <c r="Q1327" s="162">
        <f t="shared" si="205"/>
        <v>0.13479656884485117</v>
      </c>
      <c r="R1327" s="129">
        <f t="shared" si="206"/>
        <v>0.21689399801423551</v>
      </c>
      <c r="S1327" s="129" t="str">
        <f t="shared" si="207"/>
        <v/>
      </c>
      <c r="T1327" s="129" t="str">
        <f t="shared" si="208"/>
        <v/>
      </c>
      <c r="V1327" s="156">
        <f t="shared" si="202"/>
        <v>4.6784000000000683</v>
      </c>
      <c r="W1327" s="159">
        <f t="shared" si="198"/>
        <v>0.69914197648756959</v>
      </c>
      <c r="X1327" s="160">
        <f t="shared" si="199"/>
        <v>7.7694081162626993E-4</v>
      </c>
      <c r="Y1327" s="160" t="str">
        <f t="shared" si="200"/>
        <v/>
      </c>
      <c r="Z1327" s="160" t="str">
        <f t="shared" si="201"/>
        <v/>
      </c>
    </row>
    <row r="1328" spans="14:26" ht="20.100000000000001" customHeight="1" x14ac:dyDescent="0.25">
      <c r="N1328" s="137">
        <v>725</v>
      </c>
      <c r="O1328" s="129">
        <f t="shared" si="203"/>
        <v>-1.1000000000000001</v>
      </c>
      <c r="P1328" s="162">
        <f t="shared" si="204"/>
        <v>0.21785217703255053</v>
      </c>
      <c r="Q1328" s="162">
        <f t="shared" si="205"/>
        <v>0.13566606094638264</v>
      </c>
      <c r="R1328" s="129">
        <f t="shared" si="206"/>
        <v>0.21785217703255053</v>
      </c>
      <c r="S1328" s="129" t="str">
        <f t="shared" si="207"/>
        <v/>
      </c>
      <c r="T1328" s="129" t="str">
        <f t="shared" si="208"/>
        <v/>
      </c>
      <c r="V1328" s="156">
        <f t="shared" si="202"/>
        <v>4.6848000000000685</v>
      </c>
      <c r="W1328" s="159">
        <f t="shared" si="198"/>
        <v>0.69836503567594332</v>
      </c>
      <c r="X1328" s="160">
        <f t="shared" si="199"/>
        <v>7.7710810617681592E-4</v>
      </c>
      <c r="Y1328" s="160" t="str">
        <f t="shared" si="200"/>
        <v/>
      </c>
      <c r="Z1328" s="160" t="str">
        <f t="shared" si="201"/>
        <v/>
      </c>
    </row>
    <row r="1329" spans="14:26" ht="20.100000000000001" customHeight="1" x14ac:dyDescent="0.25">
      <c r="N1329" s="137">
        <v>726</v>
      </c>
      <c r="O1329" s="129">
        <f t="shared" si="203"/>
        <v>-1.0960000000000001</v>
      </c>
      <c r="P1329" s="162">
        <f t="shared" si="204"/>
        <v>0.21881108802118646</v>
      </c>
      <c r="Q1329" s="162">
        <f t="shared" si="205"/>
        <v>0.1365393872370789</v>
      </c>
      <c r="R1329" s="129">
        <f t="shared" si="206"/>
        <v>0.21881108802118646</v>
      </c>
      <c r="S1329" s="129" t="str">
        <f t="shared" si="207"/>
        <v/>
      </c>
      <c r="T1329" s="129" t="str">
        <f t="shared" si="208"/>
        <v/>
      </c>
      <c r="V1329" s="156">
        <f t="shared" si="202"/>
        <v>4.6912000000000686</v>
      </c>
      <c r="W1329" s="159">
        <f t="shared" si="198"/>
        <v>0.69758792756976651</v>
      </c>
      <c r="X1329" s="160">
        <f t="shared" si="199"/>
        <v>7.7727181516129562E-4</v>
      </c>
      <c r="Y1329" s="160" t="str">
        <f t="shared" si="200"/>
        <v/>
      </c>
      <c r="Z1329" s="160" t="str">
        <f t="shared" si="201"/>
        <v/>
      </c>
    </row>
    <row r="1330" spans="14:26" ht="20.100000000000001" customHeight="1" x14ac:dyDescent="0.25">
      <c r="N1330" s="137">
        <v>727</v>
      </c>
      <c r="O1330" s="129">
        <f t="shared" si="203"/>
        <v>-1.0920000000000001</v>
      </c>
      <c r="P1330" s="162">
        <f t="shared" si="204"/>
        <v>0.2197707034495886</v>
      </c>
      <c r="Q1330" s="162">
        <f t="shared" si="205"/>
        <v>0.13741655058981206</v>
      </c>
      <c r="R1330" s="129">
        <f t="shared" si="206"/>
        <v>0.2197707034495886</v>
      </c>
      <c r="S1330" s="129" t="str">
        <f t="shared" si="207"/>
        <v/>
      </c>
      <c r="T1330" s="129" t="str">
        <f t="shared" si="208"/>
        <v/>
      </c>
      <c r="V1330" s="156">
        <f t="shared" si="202"/>
        <v>4.6976000000000688</v>
      </c>
      <c r="W1330" s="159">
        <f t="shared" si="198"/>
        <v>0.69681065575460521</v>
      </c>
      <c r="X1330" s="160">
        <f t="shared" si="199"/>
        <v>7.7743194616908262E-4</v>
      </c>
      <c r="Y1330" s="160" t="str">
        <f t="shared" si="200"/>
        <v/>
      </c>
      <c r="Z1330" s="160" t="str">
        <f t="shared" si="201"/>
        <v/>
      </c>
    </row>
    <row r="1331" spans="14:26" ht="20.100000000000001" customHeight="1" x14ac:dyDescent="0.25">
      <c r="N1331" s="137">
        <v>728</v>
      </c>
      <c r="O1331" s="129">
        <f t="shared" si="203"/>
        <v>-1.0880000000000001</v>
      </c>
      <c r="P1331" s="162">
        <f t="shared" si="204"/>
        <v>0.22073099563235687</v>
      </c>
      <c r="Q1331" s="162">
        <f t="shared" si="205"/>
        <v>0.1382975537670216</v>
      </c>
      <c r="R1331" s="129">
        <f t="shared" si="206"/>
        <v>0.22073099563235687</v>
      </c>
      <c r="S1331" s="129" t="str">
        <f t="shared" si="207"/>
        <v/>
      </c>
      <c r="T1331" s="129" t="str">
        <f t="shared" si="208"/>
        <v/>
      </c>
      <c r="V1331" s="156">
        <f t="shared" si="202"/>
        <v>4.704000000000069</v>
      </c>
      <c r="W1331" s="159">
        <f t="shared" si="198"/>
        <v>0.69603322380843613</v>
      </c>
      <c r="X1331" s="160">
        <f t="shared" si="199"/>
        <v>7.7758850680642588E-4</v>
      </c>
      <c r="Y1331" s="160" t="str">
        <f t="shared" si="200"/>
        <v/>
      </c>
      <c r="Z1331" s="160" t="str">
        <f t="shared" si="201"/>
        <v/>
      </c>
    </row>
    <row r="1332" spans="14:26" ht="20.100000000000001" customHeight="1" x14ac:dyDescent="0.25">
      <c r="N1332" s="137">
        <v>729</v>
      </c>
      <c r="O1332" s="129">
        <f t="shared" si="203"/>
        <v>-1.0840000000000001</v>
      </c>
      <c r="P1332" s="162">
        <f t="shared" si="204"/>
        <v>0.22169193673034238</v>
      </c>
      <c r="Q1332" s="162">
        <f t="shared" si="205"/>
        <v>0.139182399420098</v>
      </c>
      <c r="R1332" s="129">
        <f t="shared" si="206"/>
        <v>0.22169193673034238</v>
      </c>
      <c r="S1332" s="129" t="str">
        <f t="shared" si="207"/>
        <v/>
      </c>
      <c r="T1332" s="129" t="str">
        <f t="shared" si="208"/>
        <v/>
      </c>
      <c r="V1332" s="156">
        <f t="shared" si="202"/>
        <v>4.7104000000000692</v>
      </c>
      <c r="W1332" s="159">
        <f t="shared" si="198"/>
        <v>0.6952556353016297</v>
      </c>
      <c r="X1332" s="160">
        <f t="shared" si="199"/>
        <v>7.777415046966718E-4</v>
      </c>
      <c r="Y1332" s="160" t="str">
        <f t="shared" si="200"/>
        <v/>
      </c>
      <c r="Z1332" s="160" t="str">
        <f t="shared" si="201"/>
        <v/>
      </c>
    </row>
    <row r="1333" spans="14:26" ht="20.100000000000001" customHeight="1" x14ac:dyDescent="0.25">
      <c r="N1333" s="137">
        <v>730</v>
      </c>
      <c r="O1333" s="129">
        <f t="shared" si="203"/>
        <v>-1.08</v>
      </c>
      <c r="P1333" s="162">
        <f t="shared" si="204"/>
        <v>0.22265349875176113</v>
      </c>
      <c r="Q1333" s="162">
        <f t="shared" si="205"/>
        <v>0.14007109008876906</v>
      </c>
      <c r="R1333" s="129">
        <f t="shared" si="206"/>
        <v>0.22265349875176113</v>
      </c>
      <c r="S1333" s="129" t="str">
        <f t="shared" si="207"/>
        <v/>
      </c>
      <c r="T1333" s="129" t="str">
        <f t="shared" si="208"/>
        <v/>
      </c>
      <c r="V1333" s="156">
        <f t="shared" si="202"/>
        <v>4.7168000000000694</v>
      </c>
      <c r="W1333" s="159">
        <f t="shared" si="198"/>
        <v>0.69447789379693303</v>
      </c>
      <c r="X1333" s="160">
        <f t="shared" si="199"/>
        <v>7.7789094748070831E-4</v>
      </c>
      <c r="Y1333" s="160" t="str">
        <f t="shared" si="200"/>
        <v/>
      </c>
      <c r="Z1333" s="160" t="str">
        <f t="shared" si="201"/>
        <v/>
      </c>
    </row>
    <row r="1334" spans="14:26" ht="20.100000000000001" customHeight="1" x14ac:dyDescent="0.25">
      <c r="N1334" s="137">
        <v>731</v>
      </c>
      <c r="O1334" s="129">
        <f t="shared" si="203"/>
        <v>-1.0760000000000001</v>
      </c>
      <c r="P1334" s="162">
        <f t="shared" si="204"/>
        <v>0.22361565355332511</v>
      </c>
      <c r="Q1334" s="162">
        <f t="shared" si="205"/>
        <v>0.14096362820049227</v>
      </c>
      <c r="R1334" s="129">
        <f t="shared" si="206"/>
        <v>0.22361565355332511</v>
      </c>
      <c r="S1334" s="129" t="str">
        <f t="shared" si="207"/>
        <v/>
      </c>
      <c r="T1334" s="129" t="str">
        <f t="shared" si="208"/>
        <v/>
      </c>
      <c r="V1334" s="156">
        <f t="shared" si="202"/>
        <v>4.7232000000000696</v>
      </c>
      <c r="W1334" s="159">
        <f t="shared" si="198"/>
        <v>0.69370000284945232</v>
      </c>
      <c r="X1334" s="160">
        <f t="shared" si="199"/>
        <v>7.7803684281485541E-4</v>
      </c>
      <c r="Y1334" s="160" t="str">
        <f t="shared" si="200"/>
        <v/>
      </c>
      <c r="Z1334" s="160" t="str">
        <f t="shared" si="201"/>
        <v/>
      </c>
    </row>
    <row r="1335" spans="14:26" ht="20.100000000000001" customHeight="1" x14ac:dyDescent="0.25">
      <c r="N1335" s="137">
        <v>732</v>
      </c>
      <c r="O1335" s="129">
        <f t="shared" si="203"/>
        <v>-1.0720000000000001</v>
      </c>
      <c r="P1335" s="162">
        <f t="shared" si="204"/>
        <v>0.22457837284138993</v>
      </c>
      <c r="Q1335" s="162">
        <f t="shared" si="205"/>
        <v>0.14186001606985091</v>
      </c>
      <c r="R1335" s="129">
        <f t="shared" si="206"/>
        <v>0.22457837284138993</v>
      </c>
      <c r="S1335" s="129" t="str">
        <f t="shared" si="207"/>
        <v/>
      </c>
      <c r="T1335" s="129" t="str">
        <f t="shared" si="208"/>
        <v/>
      </c>
      <c r="V1335" s="156">
        <f t="shared" si="202"/>
        <v>4.7296000000000697</v>
      </c>
      <c r="W1335" s="159">
        <f t="shared" si="198"/>
        <v>0.69292196600663747</v>
      </c>
      <c r="X1335" s="160">
        <f t="shared" si="199"/>
        <v>7.7817919837341876E-4</v>
      </c>
      <c r="Y1335" s="160" t="str">
        <f t="shared" si="200"/>
        <v/>
      </c>
      <c r="Z1335" s="160" t="str">
        <f t="shared" si="201"/>
        <v/>
      </c>
    </row>
    <row r="1336" spans="14:26" ht="20.100000000000001" customHeight="1" x14ac:dyDescent="0.25">
      <c r="N1336" s="137">
        <v>733</v>
      </c>
      <c r="O1336" s="129">
        <f t="shared" si="203"/>
        <v>-1.0680000000000001</v>
      </c>
      <c r="P1336" s="162">
        <f t="shared" si="204"/>
        <v>0.22554162817312007</v>
      </c>
      <c r="Q1336" s="162">
        <f t="shared" si="205"/>
        <v>0.14276025589795485</v>
      </c>
      <c r="R1336" s="129">
        <f t="shared" si="206"/>
        <v>0.22554162817312007</v>
      </c>
      <c r="S1336" s="129" t="str">
        <f t="shared" si="207"/>
        <v/>
      </c>
      <c r="T1336" s="129" t="str">
        <f t="shared" si="208"/>
        <v/>
      </c>
      <c r="V1336" s="156">
        <f t="shared" si="202"/>
        <v>4.7360000000000699</v>
      </c>
      <c r="W1336" s="159">
        <f t="shared" si="198"/>
        <v>0.69214378680826405</v>
      </c>
      <c r="X1336" s="160">
        <f t="shared" si="199"/>
        <v>7.783180218452479E-4</v>
      </c>
      <c r="Y1336" s="160" t="str">
        <f t="shared" si="200"/>
        <v/>
      </c>
      <c r="Z1336" s="160" t="str">
        <f t="shared" si="201"/>
        <v/>
      </c>
    </row>
    <row r="1337" spans="14:26" ht="20.100000000000001" customHeight="1" x14ac:dyDescent="0.25">
      <c r="N1337" s="137">
        <v>734</v>
      </c>
      <c r="O1337" s="129">
        <f t="shared" si="203"/>
        <v>-1.0640000000000001</v>
      </c>
      <c r="P1337" s="162">
        <f t="shared" si="204"/>
        <v>0.22650539095767053</v>
      </c>
      <c r="Q1337" s="162">
        <f t="shared" si="205"/>
        <v>0.14366434977184614</v>
      </c>
      <c r="R1337" s="129">
        <f t="shared" si="206"/>
        <v>0.22650539095767053</v>
      </c>
      <c r="S1337" s="129" t="str">
        <f t="shared" si="207"/>
        <v/>
      </c>
      <c r="T1337" s="129" t="str">
        <f t="shared" si="208"/>
        <v/>
      </c>
      <c r="V1337" s="156">
        <f t="shared" si="202"/>
        <v>4.7424000000000701</v>
      </c>
      <c r="W1337" s="159">
        <f t="shared" si="198"/>
        <v>0.6913654687864188</v>
      </c>
      <c r="X1337" s="160">
        <f t="shared" si="199"/>
        <v>7.7845332093684494E-4</v>
      </c>
      <c r="Y1337" s="160" t="str">
        <f t="shared" si="200"/>
        <v/>
      </c>
      <c r="Z1337" s="160" t="str">
        <f t="shared" si="201"/>
        <v/>
      </c>
    </row>
    <row r="1338" spans="14:26" ht="20.100000000000001" customHeight="1" x14ac:dyDescent="0.25">
      <c r="N1338" s="137">
        <v>735</v>
      </c>
      <c r="O1338" s="129">
        <f t="shared" si="203"/>
        <v>-1.06</v>
      </c>
      <c r="P1338" s="162">
        <f t="shared" si="204"/>
        <v>0.22746963245738591</v>
      </c>
      <c r="Q1338" s="162">
        <f t="shared" si="205"/>
        <v>0.14457229966390958</v>
      </c>
      <c r="R1338" s="129">
        <f t="shared" si="206"/>
        <v>0.22746963245738591</v>
      </c>
      <c r="S1338" s="129" t="str">
        <f t="shared" si="207"/>
        <v/>
      </c>
      <c r="T1338" s="129" t="str">
        <f t="shared" si="208"/>
        <v/>
      </c>
      <c r="V1338" s="156">
        <f t="shared" si="202"/>
        <v>4.7488000000000703</v>
      </c>
      <c r="W1338" s="159">
        <f t="shared" si="198"/>
        <v>0.69058701546548196</v>
      </c>
      <c r="X1338" s="160">
        <f t="shared" si="199"/>
        <v>7.7858510336981102E-4</v>
      </c>
      <c r="Y1338" s="160" t="str">
        <f t="shared" si="200"/>
        <v/>
      </c>
      <c r="Z1338" s="160" t="str">
        <f t="shared" si="201"/>
        <v/>
      </c>
    </row>
    <row r="1339" spans="14:26" ht="20.100000000000001" customHeight="1" x14ac:dyDescent="0.25">
      <c r="N1339" s="137">
        <v>736</v>
      </c>
      <c r="O1339" s="129">
        <f t="shared" si="203"/>
        <v>-1.056</v>
      </c>
      <c r="P1339" s="162">
        <f t="shared" si="204"/>
        <v>0.22843432378901604</v>
      </c>
      <c r="Q1339" s="162">
        <f t="shared" si="205"/>
        <v>0.14548410743128756</v>
      </c>
      <c r="R1339" s="129">
        <f t="shared" si="206"/>
        <v>0.22843432378901604</v>
      </c>
      <c r="S1339" s="129" t="str">
        <f t="shared" si="207"/>
        <v/>
      </c>
      <c r="T1339" s="129" t="str">
        <f t="shared" si="208"/>
        <v/>
      </c>
      <c r="V1339" s="156">
        <f t="shared" si="202"/>
        <v>4.7552000000000705</v>
      </c>
      <c r="W1339" s="159">
        <f t="shared" si="198"/>
        <v>0.68980843036211215</v>
      </c>
      <c r="X1339" s="160">
        <f t="shared" si="199"/>
        <v>7.7871337688018016E-4</v>
      </c>
      <c r="Y1339" s="160" t="str">
        <f t="shared" si="200"/>
        <v/>
      </c>
      <c r="Z1339" s="160" t="str">
        <f t="shared" si="201"/>
        <v/>
      </c>
    </row>
    <row r="1340" spans="14:26" ht="20.100000000000001" customHeight="1" x14ac:dyDescent="0.25">
      <c r="N1340" s="137">
        <v>737</v>
      </c>
      <c r="O1340" s="129">
        <f t="shared" si="203"/>
        <v>-1.052</v>
      </c>
      <c r="P1340" s="162">
        <f t="shared" si="204"/>
        <v>0.2293994359249488</v>
      </c>
      <c r="Q1340" s="162">
        <f t="shared" si="205"/>
        <v>0.1463997748153005</v>
      </c>
      <c r="R1340" s="129">
        <f t="shared" si="206"/>
        <v>0.2293994359249488</v>
      </c>
      <c r="S1340" s="129" t="str">
        <f t="shared" si="207"/>
        <v/>
      </c>
      <c r="T1340" s="129" t="str">
        <f t="shared" si="208"/>
        <v/>
      </c>
      <c r="V1340" s="156">
        <f t="shared" si="202"/>
        <v>4.7616000000000707</v>
      </c>
      <c r="W1340" s="159">
        <f t="shared" si="198"/>
        <v>0.68902971698523197</v>
      </c>
      <c r="X1340" s="160">
        <f t="shared" si="199"/>
        <v>7.7883814922186101E-4</v>
      </c>
      <c r="Y1340" s="160" t="str">
        <f t="shared" si="200"/>
        <v/>
      </c>
      <c r="Z1340" s="160" t="str">
        <f t="shared" si="201"/>
        <v/>
      </c>
    </row>
    <row r="1341" spans="14:26" ht="20.100000000000001" customHeight="1" x14ac:dyDescent="0.25">
      <c r="N1341" s="137">
        <v>738</v>
      </c>
      <c r="O1341" s="129">
        <f t="shared" si="203"/>
        <v>-1.048</v>
      </c>
      <c r="P1341" s="162">
        <f t="shared" si="204"/>
        <v>0.23036493969445943</v>
      </c>
      <c r="Q1341" s="162">
        <f t="shared" si="205"/>
        <v>0.14731930344087155</v>
      </c>
      <c r="R1341" s="129">
        <f t="shared" si="206"/>
        <v>0.23036493969445943</v>
      </c>
      <c r="S1341" s="129" t="str">
        <f t="shared" si="207"/>
        <v/>
      </c>
      <c r="T1341" s="129" t="str">
        <f t="shared" si="208"/>
        <v/>
      </c>
      <c r="V1341" s="156">
        <f t="shared" si="202"/>
        <v>4.7680000000000708</v>
      </c>
      <c r="W1341" s="159">
        <f t="shared" si="198"/>
        <v>0.6882508788360101</v>
      </c>
      <c r="X1341" s="160">
        <f t="shared" si="199"/>
        <v>7.7895942816164077E-4</v>
      </c>
      <c r="Y1341" s="160" t="str">
        <f t="shared" si="200"/>
        <v/>
      </c>
      <c r="Z1341" s="160" t="str">
        <f t="shared" si="201"/>
        <v/>
      </c>
    </row>
    <row r="1342" spans="14:26" ht="20.100000000000001" customHeight="1" x14ac:dyDescent="0.25">
      <c r="N1342" s="137">
        <v>739</v>
      </c>
      <c r="O1342" s="129">
        <f t="shared" si="203"/>
        <v>-1.044</v>
      </c>
      <c r="P1342" s="162">
        <f t="shared" si="204"/>
        <v>0.23133080578497678</v>
      </c>
      <c r="Q1342" s="162">
        <f t="shared" si="205"/>
        <v>0.14824269481595706</v>
      </c>
      <c r="R1342" s="129">
        <f t="shared" si="206"/>
        <v>0.23133080578497678</v>
      </c>
      <c r="S1342" s="129" t="str">
        <f t="shared" si="207"/>
        <v/>
      </c>
      <c r="T1342" s="129" t="str">
        <f t="shared" si="208"/>
        <v/>
      </c>
      <c r="V1342" s="156">
        <f t="shared" si="202"/>
        <v>4.774400000000071</v>
      </c>
      <c r="W1342" s="159">
        <f t="shared" si="198"/>
        <v>0.68747191940784846</v>
      </c>
      <c r="X1342" s="160">
        <f t="shared" si="199"/>
        <v>7.7907722148229386E-4</v>
      </c>
      <c r="Y1342" s="160" t="str">
        <f t="shared" si="200"/>
        <v/>
      </c>
      <c r="Z1342" s="160" t="str">
        <f t="shared" si="201"/>
        <v/>
      </c>
    </row>
    <row r="1343" spans="14:26" ht="20.100000000000001" customHeight="1" x14ac:dyDescent="0.25">
      <c r="N1343" s="137">
        <v>740</v>
      </c>
      <c r="O1343" s="129">
        <f t="shared" si="203"/>
        <v>-1.04</v>
      </c>
      <c r="P1343" s="162">
        <f t="shared" si="204"/>
        <v>0.2322970047433662</v>
      </c>
      <c r="Q1343" s="162">
        <f t="shared" si="205"/>
        <v>0.1491699503309814</v>
      </c>
      <c r="R1343" s="129">
        <f t="shared" si="206"/>
        <v>0.2322970047433662</v>
      </c>
      <c r="S1343" s="129" t="str">
        <f t="shared" si="207"/>
        <v/>
      </c>
      <c r="T1343" s="129" t="str">
        <f t="shared" si="208"/>
        <v/>
      </c>
      <c r="V1343" s="156">
        <f t="shared" si="202"/>
        <v>4.7808000000000712</v>
      </c>
      <c r="W1343" s="159">
        <f t="shared" si="198"/>
        <v>0.68669284218636617</v>
      </c>
      <c r="X1343" s="160">
        <f t="shared" si="199"/>
        <v>7.7919153698091659E-4</v>
      </c>
      <c r="Y1343" s="160" t="str">
        <f t="shared" si="200"/>
        <v/>
      </c>
      <c r="Z1343" s="160" t="str">
        <f t="shared" si="201"/>
        <v/>
      </c>
    </row>
    <row r="1344" spans="14:26" ht="20.100000000000001" customHeight="1" x14ac:dyDescent="0.25">
      <c r="N1344" s="137">
        <v>741</v>
      </c>
      <c r="O1344" s="129">
        <f t="shared" si="203"/>
        <v>-1.036</v>
      </c>
      <c r="P1344" s="162">
        <f t="shared" si="204"/>
        <v>0.23326350697722917</v>
      </c>
      <c r="Q1344" s="162">
        <f t="shared" si="205"/>
        <v>0.15010107125827743</v>
      </c>
      <c r="R1344" s="129" t="str">
        <f t="shared" si="206"/>
        <v/>
      </c>
      <c r="S1344" s="129">
        <f t="shared" si="207"/>
        <v>0.23326350697722917</v>
      </c>
      <c r="T1344" s="129" t="str">
        <f t="shared" si="208"/>
        <v/>
      </c>
      <c r="V1344" s="156">
        <f t="shared" si="202"/>
        <v>4.7872000000000714</v>
      </c>
      <c r="W1344" s="159">
        <f t="shared" si="198"/>
        <v>0.68591365064938525</v>
      </c>
      <c r="X1344" s="160">
        <f t="shared" si="199"/>
        <v>7.7930238247048145E-4</v>
      </c>
      <c r="Y1344" s="160" t="str">
        <f t="shared" si="200"/>
        <v/>
      </c>
      <c r="Z1344" s="160" t="str">
        <f t="shared" si="201"/>
        <v/>
      </c>
    </row>
    <row r="1345" spans="14:26" ht="20.100000000000001" customHeight="1" x14ac:dyDescent="0.25">
      <c r="N1345" s="137">
        <v>742</v>
      </c>
      <c r="O1345" s="129">
        <f t="shared" si="203"/>
        <v>-1.032</v>
      </c>
      <c r="P1345" s="162">
        <f t="shared" si="204"/>
        <v>0.23423028275621952</v>
      </c>
      <c r="Q1345" s="162">
        <f t="shared" si="205"/>
        <v>0.15103605875153212</v>
      </c>
      <c r="R1345" s="129" t="str">
        <f t="shared" si="206"/>
        <v/>
      </c>
      <c r="S1345" s="129">
        <f t="shared" si="207"/>
        <v>0.23423028275621952</v>
      </c>
      <c r="T1345" s="129" t="str">
        <f t="shared" si="208"/>
        <v/>
      </c>
      <c r="V1345" s="156">
        <f t="shared" si="202"/>
        <v>4.7936000000000716</v>
      </c>
      <c r="W1345" s="159">
        <f t="shared" si="198"/>
        <v>0.68513434826691477</v>
      </c>
      <c r="X1345" s="160">
        <f t="shared" si="199"/>
        <v>7.7940976577539622E-4</v>
      </c>
      <c r="Y1345" s="160" t="str">
        <f t="shared" si="200"/>
        <v/>
      </c>
      <c r="Z1345" s="160" t="str">
        <f t="shared" si="201"/>
        <v/>
      </c>
    </row>
    <row r="1346" spans="14:26" ht="20.100000000000001" customHeight="1" x14ac:dyDescent="0.25">
      <c r="N1346" s="137">
        <v>743</v>
      </c>
      <c r="O1346" s="129">
        <f t="shared" si="203"/>
        <v>-1.028</v>
      </c>
      <c r="P1346" s="162">
        <f t="shared" si="204"/>
        <v>0.23519730221337601</v>
      </c>
      <c r="Q1346" s="162">
        <f t="shared" si="205"/>
        <v>0.1519749138452374</v>
      </c>
      <c r="R1346" s="129" t="str">
        <f t="shared" si="206"/>
        <v/>
      </c>
      <c r="S1346" s="129">
        <f t="shared" si="207"/>
        <v>0.23519730221337601</v>
      </c>
      <c r="T1346" s="129" t="str">
        <f t="shared" si="208"/>
        <v/>
      </c>
      <c r="V1346" s="156">
        <f t="shared" si="202"/>
        <v>4.8000000000000718</v>
      </c>
      <c r="W1346" s="159">
        <f t="shared" si="198"/>
        <v>0.68435493850113938</v>
      </c>
      <c r="X1346" s="160">
        <f t="shared" si="199"/>
        <v>7.7951369473738819E-4</v>
      </c>
      <c r="Y1346" s="160" t="str">
        <f t="shared" si="200"/>
        <v/>
      </c>
      <c r="Z1346" s="160" t="str">
        <f t="shared" si="201"/>
        <v/>
      </c>
    </row>
    <row r="1347" spans="14:26" ht="20.100000000000001" customHeight="1" x14ac:dyDescent="0.25">
      <c r="N1347" s="137">
        <v>744</v>
      </c>
      <c r="O1347" s="129">
        <f t="shared" si="203"/>
        <v>-1.024</v>
      </c>
      <c r="P1347" s="162">
        <f t="shared" si="204"/>
        <v>0.23616453534647172</v>
      </c>
      <c r="Q1347" s="162">
        <f t="shared" si="205"/>
        <v>0.1529176374541463</v>
      </c>
      <c r="R1347" s="129" t="str">
        <f t="shared" si="206"/>
        <v/>
      </c>
      <c r="S1347" s="129">
        <f t="shared" si="207"/>
        <v>0.23616453534647172</v>
      </c>
      <c r="T1347" s="129" t="str">
        <f t="shared" si="208"/>
        <v/>
      </c>
      <c r="V1347" s="156">
        <f t="shared" si="202"/>
        <v>4.8064000000000719</v>
      </c>
      <c r="W1347" s="159">
        <f t="shared" si="198"/>
        <v>0.68357542480640199</v>
      </c>
      <c r="X1347" s="160">
        <f t="shared" si="199"/>
        <v>7.7961417721028603E-4</v>
      </c>
      <c r="Y1347" s="160" t="str">
        <f t="shared" si="200"/>
        <v/>
      </c>
      <c r="Z1347" s="160" t="str">
        <f t="shared" si="201"/>
        <v/>
      </c>
    </row>
    <row r="1348" spans="14:26" ht="20.100000000000001" customHeight="1" x14ac:dyDescent="0.25">
      <c r="N1348" s="137">
        <v>745</v>
      </c>
      <c r="O1348" s="129">
        <f t="shared" si="203"/>
        <v>-1.02</v>
      </c>
      <c r="P1348" s="162">
        <f t="shared" si="204"/>
        <v>0.23713195201937959</v>
      </c>
      <c r="Q1348" s="162">
        <f t="shared" si="205"/>
        <v>0.15386423037273483</v>
      </c>
      <c r="R1348" s="129" t="str">
        <f t="shared" si="206"/>
        <v/>
      </c>
      <c r="S1348" s="129">
        <f t="shared" si="207"/>
        <v>0.23713195201937959</v>
      </c>
      <c r="T1348" s="129" t="str">
        <f t="shared" si="208"/>
        <v/>
      </c>
      <c r="V1348" s="156">
        <f t="shared" si="202"/>
        <v>4.8128000000000721</v>
      </c>
      <c r="W1348" s="159">
        <f t="shared" si="198"/>
        <v>0.6827958106291917</v>
      </c>
      <c r="X1348" s="160">
        <f t="shared" si="199"/>
        <v>7.7971122106135216E-4</v>
      </c>
      <c r="Y1348" s="160" t="str">
        <f t="shared" si="200"/>
        <v/>
      </c>
      <c r="Z1348" s="160" t="str">
        <f t="shared" si="201"/>
        <v/>
      </c>
    </row>
    <row r="1349" spans="14:26" ht="20.100000000000001" customHeight="1" x14ac:dyDescent="0.25">
      <c r="N1349" s="137">
        <v>746</v>
      </c>
      <c r="O1349" s="129">
        <f t="shared" si="203"/>
        <v>-1.016</v>
      </c>
      <c r="P1349" s="162">
        <f t="shared" si="204"/>
        <v>0.23809952196345438</v>
      </c>
      <c r="Q1349" s="162">
        <f t="shared" si="205"/>
        <v>0.15481469327466879</v>
      </c>
      <c r="R1349" s="129" t="str">
        <f t="shared" si="206"/>
        <v/>
      </c>
      <c r="S1349" s="129">
        <f t="shared" si="207"/>
        <v>0.23809952196345438</v>
      </c>
      <c r="T1349" s="129" t="str">
        <f t="shared" si="208"/>
        <v/>
      </c>
      <c r="V1349" s="156">
        <f t="shared" si="202"/>
        <v>4.8192000000000723</v>
      </c>
      <c r="W1349" s="159">
        <f t="shared" si="198"/>
        <v>0.68201609940813035</v>
      </c>
      <c r="X1349" s="160">
        <f t="shared" si="199"/>
        <v>7.798048341725039E-4</v>
      </c>
      <c r="Y1349" s="160" t="str">
        <f t="shared" si="200"/>
        <v/>
      </c>
      <c r="Z1349" s="160" t="str">
        <f t="shared" si="201"/>
        <v/>
      </c>
    </row>
    <row r="1350" spans="14:26" ht="20.100000000000001" customHeight="1" x14ac:dyDescent="0.25">
      <c r="N1350" s="137">
        <v>747</v>
      </c>
      <c r="O1350" s="129">
        <f t="shared" si="203"/>
        <v>-1.012</v>
      </c>
      <c r="P1350" s="162">
        <f t="shared" si="204"/>
        <v>0.23906721477893114</v>
      </c>
      <c r="Q1350" s="162">
        <f t="shared" si="205"/>
        <v>0.1557690267122768</v>
      </c>
      <c r="R1350" s="129" t="str">
        <f t="shared" si="206"/>
        <v/>
      </c>
      <c r="S1350" s="129">
        <f t="shared" si="207"/>
        <v>0.23906721477893114</v>
      </c>
      <c r="T1350" s="129" t="str">
        <f t="shared" si="208"/>
        <v/>
      </c>
      <c r="V1350" s="156">
        <f t="shared" si="202"/>
        <v>4.8256000000000725</v>
      </c>
      <c r="W1350" s="159">
        <f t="shared" si="198"/>
        <v>0.68123629457395785</v>
      </c>
      <c r="X1350" s="160">
        <f t="shared" si="199"/>
        <v>7.7989502443820413E-4</v>
      </c>
      <c r="Y1350" s="160" t="str">
        <f t="shared" si="200"/>
        <v/>
      </c>
      <c r="Z1350" s="160" t="str">
        <f t="shared" si="201"/>
        <v/>
      </c>
    </row>
    <row r="1351" spans="14:26" ht="20.100000000000001" customHeight="1" x14ac:dyDescent="0.25">
      <c r="N1351" s="137">
        <v>748</v>
      </c>
      <c r="O1351" s="129">
        <f t="shared" si="203"/>
        <v>-1.008</v>
      </c>
      <c r="P1351" s="162">
        <f t="shared" si="204"/>
        <v>0.2400349999363395</v>
      </c>
      <c r="Q1351" s="162">
        <f t="shared" si="205"/>
        <v>0.15672723111602854</v>
      </c>
      <c r="R1351" s="129" t="str">
        <f t="shared" si="206"/>
        <v/>
      </c>
      <c r="S1351" s="129">
        <f t="shared" si="207"/>
        <v>0.2400349999363395</v>
      </c>
      <c r="T1351" s="129" t="str">
        <f t="shared" si="208"/>
        <v/>
      </c>
      <c r="V1351" s="156">
        <f t="shared" si="202"/>
        <v>4.8320000000000727</v>
      </c>
      <c r="W1351" s="159">
        <f t="shared" si="198"/>
        <v>0.68045639954951964</v>
      </c>
      <c r="X1351" s="160">
        <f t="shared" si="199"/>
        <v>7.7998179976623838E-4</v>
      </c>
      <c r="Y1351" s="160" t="str">
        <f t="shared" si="200"/>
        <v/>
      </c>
      <c r="Z1351" s="160" t="str">
        <f t="shared" si="201"/>
        <v/>
      </c>
    </row>
    <row r="1352" spans="14:26" ht="20.100000000000001" customHeight="1" x14ac:dyDescent="0.25">
      <c r="N1352" s="137">
        <v>749</v>
      </c>
      <c r="O1352" s="129">
        <f t="shared" si="203"/>
        <v>-1.004</v>
      </c>
      <c r="P1352" s="162">
        <f t="shared" si="204"/>
        <v>0.24100284677793452</v>
      </c>
      <c r="Q1352" s="162">
        <f t="shared" si="205"/>
        <v>0.15768930679401871</v>
      </c>
      <c r="R1352" s="129" t="str">
        <f t="shared" si="206"/>
        <v/>
      </c>
      <c r="S1352" s="129">
        <f t="shared" si="207"/>
        <v>0.24100284677793452</v>
      </c>
      <c r="T1352" s="129" t="str">
        <f t="shared" si="208"/>
        <v/>
      </c>
      <c r="V1352" s="156">
        <f t="shared" si="202"/>
        <v>4.8384000000000729</v>
      </c>
      <c r="W1352" s="159">
        <f t="shared" si="198"/>
        <v>0.6796764177497534</v>
      </c>
      <c r="X1352" s="160">
        <f t="shared" si="199"/>
        <v>7.8006516807760384E-4</v>
      </c>
      <c r="Y1352" s="160" t="str">
        <f t="shared" si="200"/>
        <v/>
      </c>
      <c r="Z1352" s="160" t="str">
        <f t="shared" si="201"/>
        <v/>
      </c>
    </row>
    <row r="1353" spans="14:26" ht="20.100000000000001" customHeight="1" x14ac:dyDescent="0.25">
      <c r="N1353" s="137">
        <v>750</v>
      </c>
      <c r="O1353" s="129">
        <f t="shared" si="203"/>
        <v>-1</v>
      </c>
      <c r="P1353" s="162">
        <f t="shared" si="204"/>
        <v>0.24197072451914337</v>
      </c>
      <c r="Q1353" s="162">
        <f t="shared" si="205"/>
        <v>0.15865525393145699</v>
      </c>
      <c r="R1353" s="129" t="str">
        <f t="shared" si="206"/>
        <v/>
      </c>
      <c r="S1353" s="129">
        <f t="shared" si="207"/>
        <v>0.24197072451914337</v>
      </c>
      <c r="T1353" s="129" t="str">
        <f t="shared" si="208"/>
        <v/>
      </c>
      <c r="V1353" s="156">
        <f t="shared" si="202"/>
        <v>4.844800000000073</v>
      </c>
      <c r="W1353" s="159">
        <f t="shared" si="198"/>
        <v>0.6788963525816758</v>
      </c>
      <c r="X1353" s="160">
        <f t="shared" si="199"/>
        <v>7.8014513730451096E-4</v>
      </c>
      <c r="Y1353" s="160" t="str">
        <f t="shared" si="200"/>
        <v/>
      </c>
      <c r="Z1353" s="160" t="str">
        <f t="shared" si="201"/>
        <v/>
      </c>
    </row>
    <row r="1354" spans="14:26" ht="20.100000000000001" customHeight="1" x14ac:dyDescent="0.25">
      <c r="N1354" s="137">
        <v>751</v>
      </c>
      <c r="O1354" s="129">
        <f t="shared" si="203"/>
        <v>-0.996</v>
      </c>
      <c r="P1354" s="162">
        <f t="shared" si="204"/>
        <v>0.2429386022500282</v>
      </c>
      <c r="Q1354" s="162">
        <f t="shared" si="205"/>
        <v>0.15962507259016356</v>
      </c>
      <c r="R1354" s="129" t="str">
        <f t="shared" si="206"/>
        <v/>
      </c>
      <c r="S1354" s="129">
        <f t="shared" si="207"/>
        <v>0.2429386022500282</v>
      </c>
      <c r="T1354" s="129" t="str">
        <f t="shared" si="208"/>
        <v/>
      </c>
      <c r="V1354" s="156">
        <f t="shared" si="202"/>
        <v>4.8512000000000732</v>
      </c>
      <c r="W1354" s="159">
        <f t="shared" si="198"/>
        <v>0.67811620744437129</v>
      </c>
      <c r="X1354" s="160">
        <f t="shared" si="199"/>
        <v>7.802217153937141E-4</v>
      </c>
      <c r="Y1354" s="160" t="str">
        <f t="shared" si="200"/>
        <v/>
      </c>
      <c r="Z1354" s="160" t="str">
        <f t="shared" si="201"/>
        <v/>
      </c>
    </row>
    <row r="1355" spans="14:26" ht="20.100000000000001" customHeight="1" x14ac:dyDescent="0.25">
      <c r="N1355" s="137">
        <v>752</v>
      </c>
      <c r="O1355" s="129">
        <f t="shared" si="203"/>
        <v>-0.99199999999999999</v>
      </c>
      <c r="P1355" s="162">
        <f t="shared" si="204"/>
        <v>0.24390644893676472</v>
      </c>
      <c r="Q1355" s="162">
        <f t="shared" si="205"/>
        <v>0.16059876270807047</v>
      </c>
      <c r="R1355" s="129" t="str">
        <f t="shared" si="206"/>
        <v/>
      </c>
      <c r="S1355" s="129">
        <f t="shared" si="207"/>
        <v>0.24390644893676472</v>
      </c>
      <c r="T1355" s="129" t="str">
        <f t="shared" si="208"/>
        <v/>
      </c>
      <c r="V1355" s="156">
        <f t="shared" si="202"/>
        <v>4.8576000000000734</v>
      </c>
      <c r="W1355" s="159">
        <f t="shared" si="198"/>
        <v>0.67733598572897757</v>
      </c>
      <c r="X1355" s="160">
        <f t="shared" si="199"/>
        <v>7.8029491030284781E-4</v>
      </c>
      <c r="Y1355" s="160" t="str">
        <f t="shared" si="200"/>
        <v/>
      </c>
      <c r="Z1355" s="160" t="str">
        <f t="shared" si="201"/>
        <v/>
      </c>
    </row>
    <row r="1356" spans="14:26" ht="20.100000000000001" customHeight="1" x14ac:dyDescent="0.25">
      <c r="N1356" s="137">
        <v>753</v>
      </c>
      <c r="O1356" s="129">
        <f t="shared" si="203"/>
        <v>-0.98799999999999999</v>
      </c>
      <c r="P1356" s="162">
        <f t="shared" si="204"/>
        <v>0.24487423342313686</v>
      </c>
      <c r="Q1356" s="162">
        <f t="shared" si="205"/>
        <v>0.1615763240987293</v>
      </c>
      <c r="R1356" s="129" t="str">
        <f t="shared" si="206"/>
        <v/>
      </c>
      <c r="S1356" s="129">
        <f t="shared" si="207"/>
        <v>0.24487423342313686</v>
      </c>
      <c r="T1356" s="129" t="str">
        <f t="shared" si="208"/>
        <v/>
      </c>
      <c r="V1356" s="156">
        <f t="shared" si="202"/>
        <v>4.8640000000000736</v>
      </c>
      <c r="W1356" s="159">
        <f t="shared" si="198"/>
        <v>0.67655569081867473</v>
      </c>
      <c r="X1356" s="160">
        <f t="shared" si="199"/>
        <v>7.8036473000242523E-4</v>
      </c>
      <c r="Y1356" s="160" t="str">
        <f t="shared" si="200"/>
        <v/>
      </c>
      <c r="Z1356" s="160" t="str">
        <f t="shared" si="201"/>
        <v/>
      </c>
    </row>
    <row r="1357" spans="14:26" ht="20.100000000000001" customHeight="1" x14ac:dyDescent="0.25">
      <c r="N1357" s="137">
        <v>754</v>
      </c>
      <c r="O1357" s="129">
        <f t="shared" si="203"/>
        <v>-0.98399999999999999</v>
      </c>
      <c r="P1357" s="162">
        <f t="shared" si="204"/>
        <v>0.24584192443204717</v>
      </c>
      <c r="Q1357" s="162">
        <f t="shared" si="205"/>
        <v>0.16255775645082429</v>
      </c>
      <c r="R1357" s="129" t="str">
        <f t="shared" si="206"/>
        <v/>
      </c>
      <c r="S1357" s="129">
        <f t="shared" si="207"/>
        <v>0.24584192443204717</v>
      </c>
      <c r="T1357" s="129" t="str">
        <f t="shared" si="208"/>
        <v/>
      </c>
      <c r="V1357" s="156">
        <f t="shared" si="202"/>
        <v>4.8704000000000738</v>
      </c>
      <c r="W1357" s="159">
        <f t="shared" si="198"/>
        <v>0.6757753260886723</v>
      </c>
      <c r="X1357" s="160">
        <f t="shared" si="199"/>
        <v>7.8043118247406174E-4</v>
      </c>
      <c r="Y1357" s="160" t="str">
        <f t="shared" si="200"/>
        <v/>
      </c>
      <c r="Z1357" s="160" t="str">
        <f t="shared" si="201"/>
        <v/>
      </c>
    </row>
    <row r="1358" spans="14:26" ht="20.100000000000001" customHeight="1" x14ac:dyDescent="0.25">
      <c r="N1358" s="137">
        <v>755</v>
      </c>
      <c r="O1358" s="129">
        <f t="shared" si="203"/>
        <v>-0.98</v>
      </c>
      <c r="P1358" s="162">
        <f t="shared" si="204"/>
        <v>0.24680949056704274</v>
      </c>
      <c r="Q1358" s="162">
        <f t="shared" si="205"/>
        <v>0.16354305932769236</v>
      </c>
      <c r="R1358" s="129" t="str">
        <f t="shared" si="206"/>
        <v/>
      </c>
      <c r="S1358" s="129">
        <f t="shared" si="207"/>
        <v>0.24680949056704274</v>
      </c>
      <c r="T1358" s="129" t="str">
        <f t="shared" si="208"/>
        <v/>
      </c>
      <c r="V1358" s="156">
        <f t="shared" si="202"/>
        <v>4.876800000000074</v>
      </c>
      <c r="W1358" s="159">
        <f t="shared" si="198"/>
        <v>0.67499489490619824</v>
      </c>
      <c r="X1358" s="160">
        <f t="shared" si="199"/>
        <v>7.8049427571136309E-4</v>
      </c>
      <c r="Y1358" s="160" t="str">
        <f t="shared" si="200"/>
        <v/>
      </c>
      <c r="Z1358" s="160" t="str">
        <f t="shared" si="201"/>
        <v/>
      </c>
    </row>
    <row r="1359" spans="14:26" ht="20.100000000000001" customHeight="1" x14ac:dyDescent="0.25">
      <c r="N1359" s="137">
        <v>756</v>
      </c>
      <c r="O1359" s="129">
        <f t="shared" si="203"/>
        <v>-0.97599999999999998</v>
      </c>
      <c r="P1359" s="162">
        <f t="shared" si="204"/>
        <v>0.24777690031385682</v>
      </c>
      <c r="Q1359" s="162">
        <f t="shared" si="205"/>
        <v>0.16453223216684826</v>
      </c>
      <c r="R1359" s="129" t="str">
        <f t="shared" si="206"/>
        <v/>
      </c>
      <c r="S1359" s="129">
        <f t="shared" si="207"/>
        <v>0.24777690031385682</v>
      </c>
      <c r="T1359" s="129" t="str">
        <f t="shared" si="208"/>
        <v/>
      </c>
      <c r="V1359" s="156">
        <f t="shared" si="202"/>
        <v>4.8832000000000741</v>
      </c>
      <c r="W1359" s="159">
        <f t="shared" si="198"/>
        <v>0.67421440063048688</v>
      </c>
      <c r="X1359" s="160">
        <f t="shared" si="199"/>
        <v>7.8055401771959243E-4</v>
      </c>
      <c r="Y1359" s="160" t="str">
        <f t="shared" si="200"/>
        <v/>
      </c>
      <c r="Z1359" s="160" t="str">
        <f t="shared" si="201"/>
        <v/>
      </c>
    </row>
    <row r="1360" spans="14:26" ht="20.100000000000001" customHeight="1" x14ac:dyDescent="0.25">
      <c r="N1360" s="137">
        <v>757</v>
      </c>
      <c r="O1360" s="129">
        <f t="shared" si="203"/>
        <v>-0.97199999999999998</v>
      </c>
      <c r="P1360" s="162">
        <f t="shared" si="204"/>
        <v>0.24874412204196625</v>
      </c>
      <c r="Q1360" s="162">
        <f t="shared" si="205"/>
        <v>0.16552527427951666</v>
      </c>
      <c r="R1360" s="129" t="str">
        <f t="shared" si="206"/>
        <v/>
      </c>
      <c r="S1360" s="129">
        <f t="shared" si="207"/>
        <v>0.24874412204196625</v>
      </c>
      <c r="T1360" s="129" t="str">
        <f t="shared" si="208"/>
        <v/>
      </c>
      <c r="V1360" s="156">
        <f t="shared" si="202"/>
        <v>4.8896000000000743</v>
      </c>
      <c r="W1360" s="159">
        <f t="shared" si="198"/>
        <v>0.67343384661276728</v>
      </c>
      <c r="X1360" s="160">
        <f t="shared" si="199"/>
        <v>7.806104165156702E-4</v>
      </c>
      <c r="Y1360" s="160" t="str">
        <f t="shared" si="200"/>
        <v/>
      </c>
      <c r="Z1360" s="160" t="str">
        <f t="shared" si="201"/>
        <v/>
      </c>
    </row>
    <row r="1361" spans="14:26" ht="20.100000000000001" customHeight="1" x14ac:dyDescent="0.25">
      <c r="N1361" s="137">
        <v>758</v>
      </c>
      <c r="O1361" s="129">
        <f t="shared" si="203"/>
        <v>-0.96799999999999997</v>
      </c>
      <c r="P1361" s="162">
        <f t="shared" si="204"/>
        <v>0.24971112400616369</v>
      </c>
      <c r="Q1361" s="162">
        <f t="shared" si="205"/>
        <v>0.16652218485017045</v>
      </c>
      <c r="R1361" s="129" t="str">
        <f t="shared" si="206"/>
        <v/>
      </c>
      <c r="S1361" s="129">
        <f t="shared" si="207"/>
        <v>0.24971112400616369</v>
      </c>
      <c r="T1361" s="129" t="str">
        <f t="shared" si="208"/>
        <v/>
      </c>
      <c r="V1361" s="156">
        <f t="shared" si="202"/>
        <v>4.8960000000000745</v>
      </c>
      <c r="W1361" s="159">
        <f t="shared" si="198"/>
        <v>0.67265323619625161</v>
      </c>
      <c r="X1361" s="160">
        <f t="shared" si="199"/>
        <v>7.8066348012717501E-4</v>
      </c>
      <c r="Y1361" s="160" t="str">
        <f t="shared" si="200"/>
        <v/>
      </c>
      <c r="Z1361" s="160" t="str">
        <f t="shared" si="201"/>
        <v/>
      </c>
    </row>
    <row r="1362" spans="14:26" ht="20.100000000000001" customHeight="1" x14ac:dyDescent="0.25">
      <c r="N1362" s="137">
        <v>759</v>
      </c>
      <c r="O1362" s="129">
        <f t="shared" si="203"/>
        <v>-0.96399999999999997</v>
      </c>
      <c r="P1362" s="162">
        <f t="shared" si="204"/>
        <v>0.25067787434814603</v>
      </c>
      <c r="Q1362" s="162">
        <f t="shared" si="205"/>
        <v>0.16752296293607463</v>
      </c>
      <c r="R1362" s="129" t="str">
        <f t="shared" si="206"/>
        <v/>
      </c>
      <c r="S1362" s="129">
        <f t="shared" si="207"/>
        <v>0.25067787434814603</v>
      </c>
      <c r="T1362" s="129" t="str">
        <f t="shared" si="208"/>
        <v/>
      </c>
      <c r="V1362" s="156">
        <f t="shared" si="202"/>
        <v>4.9024000000000747</v>
      </c>
      <c r="W1362" s="159">
        <f t="shared" si="198"/>
        <v>0.67187257271612444</v>
      </c>
      <c r="X1362" s="160">
        <f t="shared" si="199"/>
        <v>7.8071321659212156E-4</v>
      </c>
      <c r="Y1362" s="160" t="str">
        <f t="shared" si="200"/>
        <v/>
      </c>
      <c r="Z1362" s="160" t="str">
        <f t="shared" si="201"/>
        <v/>
      </c>
    </row>
    <row r="1363" spans="14:26" ht="20.100000000000001" customHeight="1" x14ac:dyDescent="0.25">
      <c r="N1363" s="137">
        <v>760</v>
      </c>
      <c r="O1363" s="129">
        <f t="shared" si="203"/>
        <v>-0.96</v>
      </c>
      <c r="P1363" s="162">
        <f t="shared" si="204"/>
        <v>0.25164434109811712</v>
      </c>
      <c r="Q1363" s="162">
        <f t="shared" si="205"/>
        <v>0.16852760746683779</v>
      </c>
      <c r="R1363" s="129" t="str">
        <f t="shared" si="206"/>
        <v/>
      </c>
      <c r="S1363" s="129">
        <f t="shared" si="207"/>
        <v>0.25164434109811712</v>
      </c>
      <c r="T1363" s="129" t="str">
        <f t="shared" si="208"/>
        <v/>
      </c>
      <c r="V1363" s="156">
        <f t="shared" si="202"/>
        <v>4.9088000000000749</v>
      </c>
      <c r="W1363" s="159">
        <f t="shared" si="198"/>
        <v>0.67109185949953232</v>
      </c>
      <c r="X1363" s="160">
        <f t="shared" si="199"/>
        <v>7.8075963396040393E-4</v>
      </c>
      <c r="Y1363" s="160" t="str">
        <f t="shared" si="200"/>
        <v/>
      </c>
      <c r="Z1363" s="160" t="str">
        <f t="shared" si="201"/>
        <v/>
      </c>
    </row>
    <row r="1364" spans="14:26" ht="20.100000000000001" customHeight="1" x14ac:dyDescent="0.25">
      <c r="N1364" s="137">
        <v>761</v>
      </c>
      <c r="O1364" s="129">
        <f t="shared" si="203"/>
        <v>-0.95599999999999996</v>
      </c>
      <c r="P1364" s="162">
        <f t="shared" si="204"/>
        <v>0.25261049217640646</v>
      </c>
      <c r="Q1364" s="162">
        <f t="shared" si="205"/>
        <v>0.16953611724396878</v>
      </c>
      <c r="R1364" s="129" t="str">
        <f t="shared" si="206"/>
        <v/>
      </c>
      <c r="S1364" s="129">
        <f t="shared" si="207"/>
        <v>0.25261049217640646</v>
      </c>
      <c r="T1364" s="129" t="str">
        <f t="shared" si="208"/>
        <v/>
      </c>
      <c r="V1364" s="156">
        <f t="shared" si="202"/>
        <v>4.9152000000000751</v>
      </c>
      <c r="W1364" s="159">
        <f t="shared" ref="W1364:W1427" si="209">_xlfn.CHISQ.DIST.RT(V1364,$U$593)</f>
        <v>0.67031109986557191</v>
      </c>
      <c r="X1364" s="160">
        <f t="shared" ref="X1364:X1427" si="210">W1364-W1365</f>
        <v>7.8080274029113106E-4</v>
      </c>
      <c r="Y1364" s="160" t="str">
        <f t="shared" ref="Y1364:Y1427" si="211">IF(W1364&lt;(1-$U$600),X1364,"")</f>
        <v/>
      </c>
      <c r="Z1364" s="160" t="str">
        <f t="shared" ref="Z1364:Z1427" si="212">IF(X1364&lt;(1-$U$606),Y1364,"")</f>
        <v/>
      </c>
    </row>
    <row r="1365" spans="14:26" ht="20.100000000000001" customHeight="1" x14ac:dyDescent="0.25">
      <c r="N1365" s="137">
        <v>762</v>
      </c>
      <c r="O1365" s="129">
        <f t="shared" si="203"/>
        <v>-0.95199999999999996</v>
      </c>
      <c r="P1365" s="162">
        <f t="shared" si="204"/>
        <v>0.25357629539510257</v>
      </c>
      <c r="Q1365" s="162">
        <f t="shared" si="205"/>
        <v>0.17054849094044097</v>
      </c>
      <c r="R1365" s="129" t="str">
        <f t="shared" si="206"/>
        <v/>
      </c>
      <c r="S1365" s="129">
        <f t="shared" si="207"/>
        <v>0.25357629539510257</v>
      </c>
      <c r="T1365" s="129" t="str">
        <f t="shared" si="208"/>
        <v/>
      </c>
      <c r="V1365" s="156">
        <f t="shared" ref="V1365:V1428" si="213">V1364+$Y$593</f>
        <v>4.9216000000000752</v>
      </c>
      <c r="W1365" s="159">
        <f t="shared" si="209"/>
        <v>0.66953029712528078</v>
      </c>
      <c r="X1365" s="160">
        <f t="shared" si="210"/>
        <v>7.8084254365529127E-4</v>
      </c>
      <c r="Y1365" s="160" t="str">
        <f t="shared" si="211"/>
        <v/>
      </c>
      <c r="Z1365" s="160" t="str">
        <f t="shared" si="212"/>
        <v/>
      </c>
    </row>
    <row r="1366" spans="14:26" ht="20.100000000000001" customHeight="1" x14ac:dyDescent="0.25">
      <c r="N1366" s="137">
        <v>763</v>
      </c>
      <c r="O1366" s="129">
        <f t="shared" si="203"/>
        <v>-0.94799999999999995</v>
      </c>
      <c r="P1366" s="162">
        <f t="shared" si="204"/>
        <v>0.25454171845970125</v>
      </c>
      <c r="Q1366" s="162">
        <f t="shared" si="205"/>
        <v>0.17156472710026216</v>
      </c>
      <c r="R1366" s="129" t="str">
        <f t="shared" si="206"/>
        <v/>
      </c>
      <c r="S1366" s="129">
        <f t="shared" si="207"/>
        <v>0.25454171845970125</v>
      </c>
      <c r="T1366" s="129" t="str">
        <f t="shared" si="208"/>
        <v/>
      </c>
      <c r="V1366" s="156">
        <f t="shared" si="213"/>
        <v>4.9280000000000754</v>
      </c>
      <c r="W1366" s="159">
        <f t="shared" si="209"/>
        <v>0.66874945458162549</v>
      </c>
      <c r="X1366" s="160">
        <f t="shared" si="210"/>
        <v>7.8087905213275466E-4</v>
      </c>
      <c r="Y1366" s="160" t="str">
        <f t="shared" si="211"/>
        <v/>
      </c>
      <c r="Z1366" s="160" t="str">
        <f t="shared" si="212"/>
        <v/>
      </c>
    </row>
    <row r="1367" spans="14:26" ht="20.100000000000001" customHeight="1" x14ac:dyDescent="0.25">
      <c r="N1367" s="137">
        <v>764</v>
      </c>
      <c r="O1367" s="129">
        <f t="shared" si="203"/>
        <v>-0.94399999999999995</v>
      </c>
      <c r="P1367" s="162">
        <f t="shared" si="204"/>
        <v>0.25550672897076881</v>
      </c>
      <c r="Q1367" s="162">
        <f t="shared" si="205"/>
        <v>0.17258482413805185</v>
      </c>
      <c r="R1367" s="129" t="str">
        <f t="shared" si="206"/>
        <v/>
      </c>
      <c r="S1367" s="129">
        <f t="shared" si="207"/>
        <v>0.25550672897076881</v>
      </c>
      <c r="T1367" s="129" t="str">
        <f t="shared" si="208"/>
        <v/>
      </c>
      <c r="V1367" s="156">
        <f t="shared" si="213"/>
        <v>4.9344000000000756</v>
      </c>
      <c r="W1367" s="159">
        <f t="shared" si="209"/>
        <v>0.66796857552949274</v>
      </c>
      <c r="X1367" s="160">
        <f t="shared" si="210"/>
        <v>7.8091227381393846E-4</v>
      </c>
      <c r="Y1367" s="160" t="str">
        <f t="shared" si="211"/>
        <v/>
      </c>
      <c r="Z1367" s="160" t="str">
        <f t="shared" si="212"/>
        <v/>
      </c>
    </row>
    <row r="1368" spans="14:26" ht="20.100000000000001" customHeight="1" x14ac:dyDescent="0.25">
      <c r="N1368" s="137">
        <v>765</v>
      </c>
      <c r="O1368" s="129">
        <f t="shared" si="203"/>
        <v>-0.94</v>
      </c>
      <c r="P1368" s="162">
        <f t="shared" si="204"/>
        <v>0.25647129442562033</v>
      </c>
      <c r="Q1368" s="162">
        <f t="shared" si="205"/>
        <v>0.17360878033862459</v>
      </c>
      <c r="R1368" s="129" t="str">
        <f t="shared" si="206"/>
        <v/>
      </c>
      <c r="S1368" s="129">
        <f t="shared" si="207"/>
        <v>0.25647129442562033</v>
      </c>
      <c r="T1368" s="129" t="str">
        <f t="shared" si="208"/>
        <v/>
      </c>
      <c r="V1368" s="156">
        <f t="shared" si="213"/>
        <v>4.9408000000000758</v>
      </c>
      <c r="W1368" s="159">
        <f t="shared" si="209"/>
        <v>0.6671876632556788</v>
      </c>
      <c r="X1368" s="160">
        <f t="shared" si="210"/>
        <v>7.8094221679858578E-4</v>
      </c>
      <c r="Y1368" s="160" t="str">
        <f t="shared" si="211"/>
        <v/>
      </c>
      <c r="Z1368" s="160" t="str">
        <f t="shared" si="212"/>
        <v/>
      </c>
    </row>
    <row r="1369" spans="14:26" ht="20.100000000000001" customHeight="1" x14ac:dyDescent="0.25">
      <c r="N1369" s="137">
        <v>766</v>
      </c>
      <c r="O1369" s="129">
        <f t="shared" si="203"/>
        <v>-0.93599999999999994</v>
      </c>
      <c r="P1369" s="162">
        <f t="shared" si="204"/>
        <v>0.25743538222001205</v>
      </c>
      <c r="Q1369" s="162">
        <f t="shared" si="205"/>
        <v>0.17463659385658065</v>
      </c>
      <c r="R1369" s="129" t="str">
        <f t="shared" si="206"/>
        <v/>
      </c>
      <c r="S1369" s="129">
        <f t="shared" si="207"/>
        <v>0.25743538222001205</v>
      </c>
      <c r="T1369" s="129" t="str">
        <f t="shared" si="208"/>
        <v/>
      </c>
      <c r="V1369" s="156">
        <f t="shared" si="213"/>
        <v>4.947200000000076</v>
      </c>
      <c r="W1369" s="159">
        <f t="shared" si="209"/>
        <v>0.66640672103888021</v>
      </c>
      <c r="X1369" s="160">
        <f t="shared" si="210"/>
        <v>7.8096888919698682E-4</v>
      </c>
      <c r="Y1369" s="160" t="str">
        <f t="shared" si="211"/>
        <v/>
      </c>
      <c r="Z1369" s="160" t="str">
        <f t="shared" si="212"/>
        <v/>
      </c>
    </row>
    <row r="1370" spans="14:26" ht="20.100000000000001" customHeight="1" x14ac:dyDescent="0.25">
      <c r="N1370" s="137">
        <v>767</v>
      </c>
      <c r="O1370" s="129">
        <f t="shared" si="203"/>
        <v>-0.93199999999999994</v>
      </c>
      <c r="P1370" s="162">
        <f t="shared" si="204"/>
        <v>0.25839895964984844</v>
      </c>
      <c r="Q1370" s="162">
        <f t="shared" si="205"/>
        <v>0.175668262715903</v>
      </c>
      <c r="R1370" s="129" t="str">
        <f t="shared" si="206"/>
        <v/>
      </c>
      <c r="S1370" s="129">
        <f t="shared" si="207"/>
        <v>0.25839895964984844</v>
      </c>
      <c r="T1370" s="129" t="str">
        <f t="shared" si="208"/>
        <v/>
      </c>
      <c r="V1370" s="156">
        <f t="shared" si="213"/>
        <v>4.9536000000000762</v>
      </c>
      <c r="W1370" s="159">
        <f t="shared" si="209"/>
        <v>0.66562575214968323</v>
      </c>
      <c r="X1370" s="160">
        <f t="shared" si="210"/>
        <v>7.8099229912820256E-4</v>
      </c>
      <c r="Y1370" s="160" t="str">
        <f t="shared" si="211"/>
        <v/>
      </c>
      <c r="Z1370" s="160" t="str">
        <f t="shared" si="212"/>
        <v/>
      </c>
    </row>
    <row r="1371" spans="14:26" ht="20.100000000000001" customHeight="1" x14ac:dyDescent="0.25">
      <c r="N1371" s="137">
        <v>768</v>
      </c>
      <c r="O1371" s="129">
        <f t="shared" ref="O1371:O1434" si="214">O$597+(N1371*O$600)</f>
        <v>-0.92799999999999994</v>
      </c>
      <c r="P1371" s="162">
        <f t="shared" ref="P1371:P1434" si="215">_xlfn.NORM.DIST(O1371,O$594,O$595,0)</f>
        <v>0.25936199391290432</v>
      </c>
      <c r="Q1371" s="162">
        <f t="shared" ref="Q1371:Q1434" si="216">_xlfn.NORM.DIST(O1371,O$594,O$595,1)</f>
        <v>0.17670378480956131</v>
      </c>
      <c r="R1371" s="129" t="str">
        <f t="shared" ref="R1371:R1434" si="217">IF(OR(Q1371&lt;$S$599,Q1371&gt;$S$600),P1371,"")</f>
        <v/>
      </c>
      <c r="S1371" s="129">
        <f t="shared" ref="S1371:S1434" si="218">IF(AND(Q1371&gt;$S$599,Q1371&lt;$S$600),P1371,"")</f>
        <v>0.25936199391290432</v>
      </c>
      <c r="T1371" s="129" t="str">
        <f t="shared" ref="T1371:T1434" si="219">IF(P1371=MAX(P$603:P$2603),P1371,"")</f>
        <v/>
      </c>
      <c r="V1371" s="156">
        <f t="shared" si="213"/>
        <v>4.9600000000000763</v>
      </c>
      <c r="W1371" s="159">
        <f t="shared" si="209"/>
        <v>0.66484475985055502</v>
      </c>
      <c r="X1371" s="160">
        <f t="shared" si="210"/>
        <v>7.8101245472039782E-4</v>
      </c>
      <c r="Y1371" s="160" t="str">
        <f t="shared" si="211"/>
        <v/>
      </c>
      <c r="Z1371" s="160" t="str">
        <f t="shared" si="212"/>
        <v/>
      </c>
    </row>
    <row r="1372" spans="14:26" ht="20.100000000000001" customHeight="1" x14ac:dyDescent="0.25">
      <c r="N1372" s="137">
        <v>769</v>
      </c>
      <c r="O1372" s="129">
        <f t="shared" si="214"/>
        <v>-0.92399999999999993</v>
      </c>
      <c r="P1372" s="162">
        <f t="shared" si="215"/>
        <v>0.26032445211056027</v>
      </c>
      <c r="Q1372" s="162">
        <f t="shared" si="216"/>
        <v>0.17774315789912321</v>
      </c>
      <c r="R1372" s="129" t="str">
        <f t="shared" si="217"/>
        <v/>
      </c>
      <c r="S1372" s="129">
        <f t="shared" si="218"/>
        <v>0.26032445211056027</v>
      </c>
      <c r="T1372" s="129" t="str">
        <f t="shared" si="219"/>
        <v/>
      </c>
      <c r="V1372" s="156">
        <f t="shared" si="213"/>
        <v>4.9664000000000765</v>
      </c>
      <c r="W1372" s="159">
        <f t="shared" si="209"/>
        <v>0.66406374739583462</v>
      </c>
      <c r="X1372" s="160">
        <f t="shared" si="210"/>
        <v>7.8102936411084123E-4</v>
      </c>
      <c r="Y1372" s="160" t="str">
        <f t="shared" si="211"/>
        <v/>
      </c>
      <c r="Z1372" s="160" t="str">
        <f t="shared" si="212"/>
        <v/>
      </c>
    </row>
    <row r="1373" spans="14:26" ht="20.100000000000001" customHeight="1" x14ac:dyDescent="0.25">
      <c r="N1373" s="137">
        <v>770</v>
      </c>
      <c r="O1373" s="129">
        <f t="shared" si="214"/>
        <v>-0.91999999999999993</v>
      </c>
      <c r="P1373" s="162">
        <f t="shared" si="215"/>
        <v>0.26128630124955315</v>
      </c>
      <c r="Q1373" s="162">
        <f t="shared" si="216"/>
        <v>0.17878637961437172</v>
      </c>
      <c r="R1373" s="129" t="str">
        <f t="shared" si="217"/>
        <v/>
      </c>
      <c r="S1373" s="129">
        <f t="shared" si="218"/>
        <v>0.26128630124955315</v>
      </c>
      <c r="T1373" s="129" t="str">
        <f t="shared" si="219"/>
        <v/>
      </c>
      <c r="V1373" s="156">
        <f t="shared" si="213"/>
        <v>4.9728000000000767</v>
      </c>
      <c r="W1373" s="159">
        <f t="shared" si="209"/>
        <v>0.66328271803172378</v>
      </c>
      <c r="X1373" s="160">
        <f t="shared" si="210"/>
        <v>7.8104303544668241E-4</v>
      </c>
      <c r="Y1373" s="160" t="str">
        <f t="shared" si="211"/>
        <v/>
      </c>
      <c r="Z1373" s="160" t="str">
        <f t="shared" si="212"/>
        <v/>
      </c>
    </row>
    <row r="1374" spans="14:26" ht="20.100000000000001" customHeight="1" x14ac:dyDescent="0.25">
      <c r="N1374" s="137">
        <v>771</v>
      </c>
      <c r="O1374" s="129">
        <f t="shared" si="214"/>
        <v>-0.91599999999999993</v>
      </c>
      <c r="P1374" s="162">
        <f t="shared" si="215"/>
        <v>0.26224750824374016</v>
      </c>
      <c r="Q1374" s="162">
        <f t="shared" si="216"/>
        <v>0.17983344745293059</v>
      </c>
      <c r="R1374" s="129" t="str">
        <f t="shared" si="217"/>
        <v/>
      </c>
      <c r="S1374" s="129">
        <f t="shared" si="218"/>
        <v>0.26224750824374016</v>
      </c>
      <c r="T1374" s="129" t="str">
        <f t="shared" si="219"/>
        <v/>
      </c>
      <c r="V1374" s="156">
        <f t="shared" si="213"/>
        <v>4.9792000000000769</v>
      </c>
      <c r="W1374" s="159">
        <f t="shared" si="209"/>
        <v>0.6625016749962771</v>
      </c>
      <c r="X1374" s="160">
        <f t="shared" si="210"/>
        <v>7.8105347688184334E-4</v>
      </c>
      <c r="Y1374" s="160" t="str">
        <f t="shared" si="211"/>
        <v/>
      </c>
      <c r="Z1374" s="160" t="str">
        <f t="shared" si="212"/>
        <v/>
      </c>
    </row>
    <row r="1375" spans="14:26" ht="20.100000000000001" customHeight="1" x14ac:dyDescent="0.25">
      <c r="N1375" s="137">
        <v>772</v>
      </c>
      <c r="O1375" s="129">
        <f t="shared" si="214"/>
        <v>-0.91199999999999992</v>
      </c>
      <c r="P1375" s="162">
        <f t="shared" si="215"/>
        <v>0.2632080399158771</v>
      </c>
      <c r="Q1375" s="162">
        <f t="shared" si="216"/>
        <v>0.18088435877989623</v>
      </c>
      <c r="R1375" s="129" t="str">
        <f t="shared" si="217"/>
        <v/>
      </c>
      <c r="S1375" s="129">
        <f t="shared" si="218"/>
        <v>0.2632080399158771</v>
      </c>
      <c r="T1375" s="129" t="str">
        <f t="shared" si="219"/>
        <v/>
      </c>
      <c r="V1375" s="156">
        <f t="shared" si="213"/>
        <v>4.9856000000000771</v>
      </c>
      <c r="W1375" s="159">
        <f t="shared" si="209"/>
        <v>0.66172062151939526</v>
      </c>
      <c r="X1375" s="160">
        <f t="shared" si="210"/>
        <v>7.8106069658079313E-4</v>
      </c>
      <c r="Y1375" s="160" t="str">
        <f t="shared" si="211"/>
        <v/>
      </c>
      <c r="Z1375" s="160" t="str">
        <f t="shared" si="212"/>
        <v/>
      </c>
    </row>
    <row r="1376" spans="14:26" ht="20.100000000000001" customHeight="1" x14ac:dyDescent="0.25">
      <c r="N1376" s="137">
        <v>773</v>
      </c>
      <c r="O1376" s="129">
        <f t="shared" si="214"/>
        <v>-0.90799999999999992</v>
      </c>
      <c r="P1376" s="162">
        <f t="shared" si="215"/>
        <v>0.26416786299941053</v>
      </c>
      <c r="Q1376" s="162">
        <f t="shared" si="216"/>
        <v>0.18193911082747674</v>
      </c>
      <c r="R1376" s="129" t="str">
        <f t="shared" si="217"/>
        <v/>
      </c>
      <c r="S1376" s="129">
        <f t="shared" si="218"/>
        <v>0.26416786299941053</v>
      </c>
      <c r="T1376" s="129" t="str">
        <f t="shared" si="219"/>
        <v/>
      </c>
      <c r="V1376" s="156">
        <f t="shared" si="213"/>
        <v>4.9920000000000773</v>
      </c>
      <c r="W1376" s="159">
        <f t="shared" si="209"/>
        <v>0.66093956082281446</v>
      </c>
      <c r="X1376" s="160">
        <f t="shared" si="210"/>
        <v>7.8106470271510631E-4</v>
      </c>
      <c r="Y1376" s="160" t="str">
        <f t="shared" si="211"/>
        <v/>
      </c>
      <c r="Z1376" s="160" t="str">
        <f t="shared" si="212"/>
        <v/>
      </c>
    </row>
    <row r="1377" spans="14:26" ht="20.100000000000001" customHeight="1" x14ac:dyDescent="0.25">
      <c r="N1377" s="137">
        <v>774</v>
      </c>
      <c r="O1377" s="129">
        <f t="shared" si="214"/>
        <v>-0.90399999999999991</v>
      </c>
      <c r="P1377" s="162">
        <f t="shared" si="215"/>
        <v>0.26512694414028343</v>
      </c>
      <c r="Q1377" s="162">
        <f t="shared" si="216"/>
        <v>0.18299770069463844</v>
      </c>
      <c r="R1377" s="129" t="str">
        <f t="shared" si="217"/>
        <v/>
      </c>
      <c r="S1377" s="129">
        <f t="shared" si="218"/>
        <v>0.26512694414028343</v>
      </c>
      <c r="T1377" s="129" t="str">
        <f t="shared" si="219"/>
        <v/>
      </c>
      <c r="V1377" s="156">
        <f t="shared" si="213"/>
        <v>4.9984000000000774</v>
      </c>
      <c r="W1377" s="159">
        <f t="shared" si="209"/>
        <v>0.66015849612009936</v>
      </c>
      <c r="X1377" s="160">
        <f t="shared" si="210"/>
        <v>7.8106550346401793E-4</v>
      </c>
      <c r="Y1377" s="160" t="str">
        <f t="shared" si="211"/>
        <v/>
      </c>
      <c r="Z1377" s="160" t="str">
        <f t="shared" si="212"/>
        <v/>
      </c>
    </row>
    <row r="1378" spans="14:26" ht="20.100000000000001" customHeight="1" x14ac:dyDescent="0.25">
      <c r="N1378" s="137">
        <v>775</v>
      </c>
      <c r="O1378" s="129">
        <f t="shared" si="214"/>
        <v>-0.89999999999999991</v>
      </c>
      <c r="P1378" s="162">
        <f t="shared" si="215"/>
        <v>0.26608524989875487</v>
      </c>
      <c r="Q1378" s="162">
        <f t="shared" si="216"/>
        <v>0.1840601253467595</v>
      </c>
      <c r="R1378" s="129" t="str">
        <f t="shared" si="217"/>
        <v/>
      </c>
      <c r="S1378" s="129">
        <f t="shared" si="218"/>
        <v>0.26608524989875487</v>
      </c>
      <c r="T1378" s="129" t="str">
        <f t="shared" si="219"/>
        <v/>
      </c>
      <c r="V1378" s="156">
        <f t="shared" si="213"/>
        <v>5.0048000000000776</v>
      </c>
      <c r="W1378" s="159">
        <f t="shared" si="209"/>
        <v>0.65937743061663534</v>
      </c>
      <c r="X1378" s="160">
        <f t="shared" si="210"/>
        <v>7.8106310701775428E-4</v>
      </c>
      <c r="Y1378" s="160" t="str">
        <f t="shared" si="211"/>
        <v/>
      </c>
      <c r="Z1378" s="160" t="str">
        <f t="shared" si="212"/>
        <v/>
      </c>
    </row>
    <row r="1379" spans="14:26" ht="20.100000000000001" customHeight="1" x14ac:dyDescent="0.25">
      <c r="N1379" s="137">
        <v>776</v>
      </c>
      <c r="O1379" s="129">
        <f t="shared" si="214"/>
        <v>-0.89599999999999991</v>
      </c>
      <c r="P1379" s="162">
        <f t="shared" si="215"/>
        <v>0.26704274675123274</v>
      </c>
      <c r="Q1379" s="162">
        <f t="shared" si="216"/>
        <v>0.18512638161529077</v>
      </c>
      <c r="R1379" s="129" t="str">
        <f t="shared" si="217"/>
        <v/>
      </c>
      <c r="S1379" s="129">
        <f t="shared" si="218"/>
        <v>0.26704274675123274</v>
      </c>
      <c r="T1379" s="129" t="str">
        <f t="shared" si="219"/>
        <v/>
      </c>
      <c r="V1379" s="156">
        <f t="shared" si="213"/>
        <v>5.0112000000000778</v>
      </c>
      <c r="W1379" s="159">
        <f t="shared" si="209"/>
        <v>0.65859636750961759</v>
      </c>
      <c r="X1379" s="160">
        <f t="shared" si="210"/>
        <v>7.8105752156998332E-4</v>
      </c>
      <c r="Y1379" s="160" t="str">
        <f t="shared" si="211"/>
        <v/>
      </c>
      <c r="Z1379" s="160" t="str">
        <f t="shared" si="212"/>
        <v/>
      </c>
    </row>
    <row r="1380" spans="14:26" ht="20.100000000000001" customHeight="1" x14ac:dyDescent="0.25">
      <c r="N1380" s="137">
        <v>777</v>
      </c>
      <c r="O1380" s="129">
        <f t="shared" si="214"/>
        <v>-0.8919999999999999</v>
      </c>
      <c r="P1380" s="162">
        <f t="shared" si="215"/>
        <v>0.26799940109212012</v>
      </c>
      <c r="Q1380" s="162">
        <f t="shared" si="216"/>
        <v>0.18619646619742411</v>
      </c>
      <c r="R1380" s="129" t="str">
        <f t="shared" si="217"/>
        <v/>
      </c>
      <c r="S1380" s="129">
        <f t="shared" si="218"/>
        <v>0.26799940109212012</v>
      </c>
      <c r="T1380" s="129" t="str">
        <f t="shared" si="219"/>
        <v/>
      </c>
      <c r="V1380" s="156">
        <f t="shared" si="213"/>
        <v>5.017600000000078</v>
      </c>
      <c r="W1380" s="159">
        <f t="shared" si="209"/>
        <v>0.6578153099880476</v>
      </c>
      <c r="X1380" s="160">
        <f t="shared" si="210"/>
        <v>7.810487553252532E-4</v>
      </c>
      <c r="Y1380" s="160" t="str">
        <f t="shared" si="211"/>
        <v/>
      </c>
      <c r="Z1380" s="160" t="str">
        <f t="shared" si="212"/>
        <v/>
      </c>
    </row>
    <row r="1381" spans="14:26" ht="20.100000000000001" customHeight="1" x14ac:dyDescent="0.25">
      <c r="N1381" s="137">
        <v>778</v>
      </c>
      <c r="O1381" s="129">
        <f t="shared" si="214"/>
        <v>-0.8879999999999999</v>
      </c>
      <c r="P1381" s="162">
        <f t="shared" si="215"/>
        <v>0.26895517923567464</v>
      </c>
      <c r="Q1381" s="162">
        <f t="shared" si="216"/>
        <v>0.18727037565576812</v>
      </c>
      <c r="R1381" s="129" t="str">
        <f t="shared" si="217"/>
        <v/>
      </c>
      <c r="S1381" s="129">
        <f t="shared" si="218"/>
        <v>0.26895517923567464</v>
      </c>
      <c r="T1381" s="129" t="str">
        <f t="shared" si="219"/>
        <v/>
      </c>
      <c r="V1381" s="156">
        <f t="shared" si="213"/>
        <v>5.0240000000000782</v>
      </c>
      <c r="W1381" s="159">
        <f t="shared" si="209"/>
        <v>0.65703426123272235</v>
      </c>
      <c r="X1381" s="160">
        <f t="shared" si="210"/>
        <v>7.8103681649432932E-4</v>
      </c>
      <c r="Y1381" s="160" t="str">
        <f t="shared" si="211"/>
        <v/>
      </c>
      <c r="Z1381" s="160" t="str">
        <f t="shared" si="212"/>
        <v/>
      </c>
    </row>
    <row r="1382" spans="14:26" ht="20.100000000000001" customHeight="1" x14ac:dyDescent="0.25">
      <c r="N1382" s="137">
        <v>779</v>
      </c>
      <c r="O1382" s="129">
        <f t="shared" si="214"/>
        <v>-0.8839999999999999</v>
      </c>
      <c r="P1382" s="162">
        <f t="shared" si="215"/>
        <v>0.26991004741788133</v>
      </c>
      <c r="Q1382" s="162">
        <f t="shared" si="216"/>
        <v>0.18834810641803115</v>
      </c>
      <c r="R1382" s="129" t="str">
        <f t="shared" si="217"/>
        <v/>
      </c>
      <c r="S1382" s="129">
        <f t="shared" si="218"/>
        <v>0.26991004741788133</v>
      </c>
      <c r="T1382" s="129" t="str">
        <f t="shared" si="219"/>
        <v/>
      </c>
      <c r="V1382" s="156">
        <f t="shared" si="213"/>
        <v>5.0304000000000784</v>
      </c>
      <c r="W1382" s="159">
        <f t="shared" si="209"/>
        <v>0.65625322441622802</v>
      </c>
      <c r="X1382" s="160">
        <f t="shared" si="210"/>
        <v>7.8102171329619274E-4</v>
      </c>
      <c r="Y1382" s="160" t="str">
        <f t="shared" si="211"/>
        <v/>
      </c>
      <c r="Z1382" s="160" t="str">
        <f t="shared" si="212"/>
        <v/>
      </c>
    </row>
    <row r="1383" spans="14:26" ht="20.100000000000001" customHeight="1" x14ac:dyDescent="0.25">
      <c r="N1383" s="137">
        <v>780</v>
      </c>
      <c r="O1383" s="129">
        <f t="shared" si="214"/>
        <v>-0.87999999999999989</v>
      </c>
      <c r="P1383" s="162">
        <f t="shared" si="215"/>
        <v>0.27086397179833804</v>
      </c>
      <c r="Q1383" s="162">
        <f t="shared" si="216"/>
        <v>0.18942965477671211</v>
      </c>
      <c r="R1383" s="129" t="str">
        <f t="shared" si="217"/>
        <v/>
      </c>
      <c r="S1383" s="129">
        <f t="shared" si="218"/>
        <v>0.27086397179833804</v>
      </c>
      <c r="T1383" s="129" t="str">
        <f t="shared" si="219"/>
        <v/>
      </c>
      <c r="V1383" s="156">
        <f t="shared" si="213"/>
        <v>5.0368000000000785</v>
      </c>
      <c r="W1383" s="159">
        <f t="shared" si="209"/>
        <v>0.65547220270293183</v>
      </c>
      <c r="X1383" s="160">
        <f t="shared" si="210"/>
        <v>7.8100345395493154E-4</v>
      </c>
      <c r="Y1383" s="160" t="str">
        <f t="shared" si="211"/>
        <v/>
      </c>
      <c r="Z1383" s="160" t="str">
        <f t="shared" si="212"/>
        <v/>
      </c>
    </row>
    <row r="1384" spans="14:26" ht="20.100000000000001" customHeight="1" x14ac:dyDescent="0.25">
      <c r="N1384" s="137">
        <v>781</v>
      </c>
      <c r="O1384" s="129">
        <f t="shared" si="214"/>
        <v>-0.87599999999999989</v>
      </c>
      <c r="P1384" s="162">
        <f t="shared" si="215"/>
        <v>0.27181691846215389</v>
      </c>
      <c r="Q1384" s="162">
        <f t="shared" si="216"/>
        <v>0.19051501688879888</v>
      </c>
      <c r="R1384" s="129" t="str">
        <f t="shared" si="217"/>
        <v/>
      </c>
      <c r="S1384" s="129">
        <f t="shared" si="218"/>
        <v>0.27181691846215389</v>
      </c>
      <c r="T1384" s="129" t="str">
        <f t="shared" si="219"/>
        <v/>
      </c>
      <c r="V1384" s="156">
        <f t="shared" si="213"/>
        <v>5.0432000000000787</v>
      </c>
      <c r="W1384" s="159">
        <f t="shared" si="209"/>
        <v>0.6546911992489769</v>
      </c>
      <c r="X1384" s="160">
        <f t="shared" si="210"/>
        <v>7.8098204670429272E-4</v>
      </c>
      <c r="Y1384" s="160" t="str">
        <f t="shared" si="211"/>
        <v/>
      </c>
      <c r="Z1384" s="160" t="str">
        <f t="shared" si="212"/>
        <v/>
      </c>
    </row>
    <row r="1385" spans="14:26" ht="20.100000000000001" customHeight="1" x14ac:dyDescent="0.25">
      <c r="N1385" s="137">
        <v>782</v>
      </c>
      <c r="O1385" s="129">
        <f t="shared" si="214"/>
        <v>-0.87199999999999989</v>
      </c>
      <c r="P1385" s="162">
        <f t="shared" si="215"/>
        <v>0.2727688534218603</v>
      </c>
      <c r="Q1385" s="162">
        <f t="shared" si="216"/>
        <v>0.19160418877547375</v>
      </c>
      <c r="R1385" s="129" t="str">
        <f t="shared" si="217"/>
        <v/>
      </c>
      <c r="S1385" s="129">
        <f t="shared" si="218"/>
        <v>0.2727688534218603</v>
      </c>
      <c r="T1385" s="129" t="str">
        <f t="shared" si="219"/>
        <v/>
      </c>
      <c r="V1385" s="156">
        <f t="shared" si="213"/>
        <v>5.0496000000000789</v>
      </c>
      <c r="W1385" s="159">
        <f t="shared" si="209"/>
        <v>0.6539102172022726</v>
      </c>
      <c r="X1385" s="160">
        <f t="shared" si="210"/>
        <v>7.8095749978235318E-4</v>
      </c>
      <c r="Y1385" s="160" t="str">
        <f t="shared" si="211"/>
        <v/>
      </c>
      <c r="Z1385" s="160" t="str">
        <f t="shared" si="212"/>
        <v/>
      </c>
    </row>
    <row r="1386" spans="14:26" ht="20.100000000000001" customHeight="1" x14ac:dyDescent="0.25">
      <c r="N1386" s="137">
        <v>783</v>
      </c>
      <c r="O1386" s="129">
        <f t="shared" si="214"/>
        <v>-0.86799999999999988</v>
      </c>
      <c r="P1386" s="162">
        <f t="shared" si="215"/>
        <v>0.27371974261933485</v>
      </c>
      <c r="Q1386" s="162">
        <f t="shared" si="216"/>
        <v>0.19269716632182718</v>
      </c>
      <c r="R1386" s="129" t="str">
        <f t="shared" si="217"/>
        <v/>
      </c>
      <c r="S1386" s="129">
        <f t="shared" si="218"/>
        <v>0.27371974261933485</v>
      </c>
      <c r="T1386" s="129" t="str">
        <f t="shared" si="219"/>
        <v/>
      </c>
      <c r="V1386" s="156">
        <f t="shared" si="213"/>
        <v>5.0560000000000791</v>
      </c>
      <c r="W1386" s="159">
        <f t="shared" si="209"/>
        <v>0.65312925970249025</v>
      </c>
      <c r="X1386" s="160">
        <f t="shared" si="210"/>
        <v>7.8092982143596057E-4</v>
      </c>
      <c r="Y1386" s="160" t="str">
        <f t="shared" si="211"/>
        <v/>
      </c>
      <c r="Z1386" s="160" t="str">
        <f t="shared" si="212"/>
        <v/>
      </c>
    </row>
    <row r="1387" spans="14:26" ht="20.100000000000001" customHeight="1" x14ac:dyDescent="0.25">
      <c r="N1387" s="137">
        <v>784</v>
      </c>
      <c r="O1387" s="129">
        <f t="shared" si="214"/>
        <v>-0.86399999999999988</v>
      </c>
      <c r="P1387" s="162">
        <f t="shared" si="215"/>
        <v>0.27466955192773695</v>
      </c>
      <c r="Q1387" s="162">
        <f t="shared" si="216"/>
        <v>0.19379394527657925</v>
      </c>
      <c r="R1387" s="129" t="str">
        <f t="shared" si="217"/>
        <v/>
      </c>
      <c r="S1387" s="129">
        <f t="shared" si="218"/>
        <v>0.27466955192773695</v>
      </c>
      <c r="T1387" s="129" t="str">
        <f t="shared" si="219"/>
        <v/>
      </c>
      <c r="V1387" s="156">
        <f t="shared" si="213"/>
        <v>5.0624000000000793</v>
      </c>
      <c r="W1387" s="159">
        <f t="shared" si="209"/>
        <v>0.65234832988105429</v>
      </c>
      <c r="X1387" s="160">
        <f t="shared" si="210"/>
        <v>7.8089901991662547E-4</v>
      </c>
      <c r="Y1387" s="160" t="str">
        <f t="shared" si="211"/>
        <v/>
      </c>
      <c r="Z1387" s="160" t="str">
        <f t="shared" si="212"/>
        <v/>
      </c>
    </row>
    <row r="1388" spans="14:26" ht="20.100000000000001" customHeight="1" x14ac:dyDescent="0.25">
      <c r="N1388" s="137">
        <v>785</v>
      </c>
      <c r="O1388" s="129">
        <f t="shared" si="214"/>
        <v>-0.85999999999999988</v>
      </c>
      <c r="P1388" s="162">
        <f t="shared" si="215"/>
        <v>0.27561824715345667</v>
      </c>
      <c r="Q1388" s="162">
        <f t="shared" si="216"/>
        <v>0.19489452125180837</v>
      </c>
      <c r="R1388" s="129" t="str">
        <f t="shared" si="217"/>
        <v/>
      </c>
      <c r="S1388" s="129">
        <f t="shared" si="218"/>
        <v>0.27561824715345667</v>
      </c>
      <c r="T1388" s="129" t="str">
        <f t="shared" si="219"/>
        <v/>
      </c>
      <c r="V1388" s="156">
        <f t="shared" si="213"/>
        <v>5.0688000000000795</v>
      </c>
      <c r="W1388" s="159">
        <f t="shared" si="209"/>
        <v>0.65156743086113766</v>
      </c>
      <c r="X1388" s="160">
        <f t="shared" si="210"/>
        <v>7.8086510348329696E-4</v>
      </c>
      <c r="Y1388" s="160" t="str">
        <f t="shared" si="211"/>
        <v/>
      </c>
      <c r="Z1388" s="160" t="str">
        <f t="shared" si="212"/>
        <v/>
      </c>
    </row>
    <row r="1389" spans="14:26" ht="20.100000000000001" customHeight="1" x14ac:dyDescent="0.25">
      <c r="N1389" s="137">
        <v>786</v>
      </c>
      <c r="O1389" s="129">
        <f t="shared" si="214"/>
        <v>-0.85599999999999987</v>
      </c>
      <c r="P1389" s="162">
        <f t="shared" si="215"/>
        <v>0.27656579403807502</v>
      </c>
      <c r="Q1389" s="162">
        <f t="shared" si="216"/>
        <v>0.1959988897226882</v>
      </c>
      <c r="R1389" s="129" t="str">
        <f t="shared" si="217"/>
        <v/>
      </c>
      <c r="S1389" s="129">
        <f t="shared" si="218"/>
        <v>0.27656579403807502</v>
      </c>
      <c r="T1389" s="129" t="str">
        <f t="shared" si="219"/>
        <v/>
      </c>
      <c r="V1389" s="156">
        <f t="shared" si="213"/>
        <v>5.0752000000000796</v>
      </c>
      <c r="W1389" s="159">
        <f t="shared" si="209"/>
        <v>0.65078656575765437</v>
      </c>
      <c r="X1389" s="160">
        <f t="shared" si="210"/>
        <v>7.8082808040014218E-4</v>
      </c>
      <c r="Y1389" s="160" t="str">
        <f t="shared" si="211"/>
        <v/>
      </c>
      <c r="Z1389" s="160" t="str">
        <f t="shared" si="212"/>
        <v/>
      </c>
    </row>
    <row r="1390" spans="14:26" ht="20.100000000000001" customHeight="1" x14ac:dyDescent="0.25">
      <c r="N1390" s="137">
        <v>787</v>
      </c>
      <c r="O1390" s="129">
        <f t="shared" si="214"/>
        <v>-0.85199999999999987</v>
      </c>
      <c r="P1390" s="162">
        <f t="shared" si="215"/>
        <v>0.27751215826033615</v>
      </c>
      <c r="Q1390" s="162">
        <f t="shared" si="216"/>
        <v>0.1971070460272325</v>
      </c>
      <c r="R1390" s="129" t="str">
        <f t="shared" si="217"/>
        <v/>
      </c>
      <c r="S1390" s="129">
        <f t="shared" si="218"/>
        <v>0.27751215826033615</v>
      </c>
      <c r="T1390" s="129" t="str">
        <f t="shared" si="219"/>
        <v/>
      </c>
      <c r="V1390" s="156">
        <f t="shared" si="213"/>
        <v>5.0816000000000798</v>
      </c>
      <c r="W1390" s="159">
        <f t="shared" si="209"/>
        <v>0.65000573767725423</v>
      </c>
      <c r="X1390" s="160">
        <f t="shared" si="210"/>
        <v>7.8078795893843367E-4</v>
      </c>
      <c r="Y1390" s="160" t="str">
        <f t="shared" si="211"/>
        <v/>
      </c>
      <c r="Z1390" s="160" t="str">
        <f t="shared" si="212"/>
        <v/>
      </c>
    </row>
    <row r="1391" spans="14:26" ht="20.100000000000001" customHeight="1" x14ac:dyDescent="0.25">
      <c r="N1391" s="137">
        <v>788</v>
      </c>
      <c r="O1391" s="129">
        <f t="shared" si="214"/>
        <v>-0.84799999999999986</v>
      </c>
      <c r="P1391" s="162">
        <f t="shared" si="215"/>
        <v>0.27845730543813191</v>
      </c>
      <c r="Q1391" s="162">
        <f t="shared" si="216"/>
        <v>0.19821898536604757</v>
      </c>
      <c r="R1391" s="129" t="str">
        <f t="shared" si="217"/>
        <v/>
      </c>
      <c r="S1391" s="129">
        <f t="shared" si="218"/>
        <v>0.27845730543813191</v>
      </c>
      <c r="T1391" s="129" t="str">
        <f t="shared" si="219"/>
        <v/>
      </c>
      <c r="V1391" s="156">
        <f t="shared" si="213"/>
        <v>5.08800000000008</v>
      </c>
      <c r="W1391" s="159">
        <f t="shared" si="209"/>
        <v>0.64922494971831579</v>
      </c>
      <c r="X1391" s="160">
        <f t="shared" si="210"/>
        <v>7.8074474737466204E-4</v>
      </c>
      <c r="Y1391" s="160" t="str">
        <f t="shared" si="211"/>
        <v/>
      </c>
      <c r="Z1391" s="160" t="str">
        <f t="shared" si="212"/>
        <v/>
      </c>
    </row>
    <row r="1392" spans="14:26" ht="20.100000000000001" customHeight="1" x14ac:dyDescent="0.25">
      <c r="N1392" s="137">
        <v>789</v>
      </c>
      <c r="O1392" s="129">
        <f t="shared" si="214"/>
        <v>-0.84399999999999986</v>
      </c>
      <c r="P1392" s="162">
        <f t="shared" si="215"/>
        <v>0.27940120113049788</v>
      </c>
      <c r="Q1392" s="162">
        <f t="shared" si="216"/>
        <v>0.19933470280209292</v>
      </c>
      <c r="R1392" s="129" t="str">
        <f t="shared" si="217"/>
        <v/>
      </c>
      <c r="S1392" s="129">
        <f t="shared" si="218"/>
        <v>0.27940120113049788</v>
      </c>
      <c r="T1392" s="129" t="str">
        <f t="shared" si="219"/>
        <v/>
      </c>
      <c r="V1392" s="156">
        <f t="shared" si="213"/>
        <v>5.0944000000000802</v>
      </c>
      <c r="W1392" s="159">
        <f t="shared" si="209"/>
        <v>0.64844420497094113</v>
      </c>
      <c r="X1392" s="160">
        <f t="shared" si="210"/>
        <v>7.8069845398975879E-4</v>
      </c>
      <c r="Y1392" s="160" t="str">
        <f t="shared" si="211"/>
        <v/>
      </c>
      <c r="Z1392" s="160" t="str">
        <f t="shared" si="212"/>
        <v/>
      </c>
    </row>
    <row r="1393" spans="14:26" ht="20.100000000000001" customHeight="1" x14ac:dyDescent="0.25">
      <c r="N1393" s="137">
        <v>790</v>
      </c>
      <c r="O1393" s="129">
        <f t="shared" si="214"/>
        <v>-0.83999999999999986</v>
      </c>
      <c r="P1393" s="162">
        <f t="shared" si="215"/>
        <v>0.28034381083962062</v>
      </c>
      <c r="Q1393" s="162">
        <f t="shared" si="216"/>
        <v>0.20045419326044972</v>
      </c>
      <c r="R1393" s="129" t="str">
        <f t="shared" si="217"/>
        <v/>
      </c>
      <c r="S1393" s="129">
        <f t="shared" si="218"/>
        <v>0.28034381083962062</v>
      </c>
      <c r="T1393" s="129" t="str">
        <f t="shared" si="219"/>
        <v/>
      </c>
      <c r="V1393" s="156">
        <f t="shared" si="213"/>
        <v>5.1008000000000804</v>
      </c>
      <c r="W1393" s="159">
        <f t="shared" si="209"/>
        <v>0.64766350651695137</v>
      </c>
      <c r="X1393" s="160">
        <f t="shared" si="210"/>
        <v>7.8064908707287106E-4</v>
      </c>
      <c r="Y1393" s="160" t="str">
        <f t="shared" si="211"/>
        <v/>
      </c>
      <c r="Z1393" s="160" t="str">
        <f t="shared" si="212"/>
        <v/>
      </c>
    </row>
    <row r="1394" spans="14:26" ht="20.100000000000001" customHeight="1" x14ac:dyDescent="0.25">
      <c r="N1394" s="137">
        <v>791</v>
      </c>
      <c r="O1394" s="129">
        <f t="shared" si="214"/>
        <v>-0.83599999999999985</v>
      </c>
      <c r="P1394" s="162">
        <f t="shared" si="215"/>
        <v>0.28128510001285667</v>
      </c>
      <c r="Q1394" s="162">
        <f t="shared" si="216"/>
        <v>0.20157745152809775</v>
      </c>
      <c r="R1394" s="129" t="str">
        <f t="shared" si="217"/>
        <v/>
      </c>
      <c r="S1394" s="129">
        <f t="shared" si="218"/>
        <v>0.28128510001285667</v>
      </c>
      <c r="T1394" s="129" t="str">
        <f t="shared" si="219"/>
        <v/>
      </c>
      <c r="V1394" s="156">
        <f t="shared" si="213"/>
        <v>5.1072000000000806</v>
      </c>
      <c r="W1394" s="159">
        <f t="shared" si="209"/>
        <v>0.6468828574298785</v>
      </c>
      <c r="X1394" s="160">
        <f t="shared" si="210"/>
        <v>7.8059665491558849E-4</v>
      </c>
      <c r="Y1394" s="160" t="str">
        <f t="shared" si="211"/>
        <v/>
      </c>
      <c r="Z1394" s="160" t="str">
        <f t="shared" si="212"/>
        <v/>
      </c>
    </row>
    <row r="1395" spans="14:26" ht="20.100000000000001" customHeight="1" x14ac:dyDescent="0.25">
      <c r="N1395" s="137">
        <v>792</v>
      </c>
      <c r="O1395" s="129">
        <f t="shared" si="214"/>
        <v>-0.83199999999999985</v>
      </c>
      <c r="P1395" s="162">
        <f t="shared" si="215"/>
        <v>0.28222503404476257</v>
      </c>
      <c r="Q1395" s="162">
        <f t="shared" si="216"/>
        <v>0.20270447225369967</v>
      </c>
      <c r="R1395" s="129" t="str">
        <f t="shared" si="217"/>
        <v/>
      </c>
      <c r="S1395" s="129">
        <f t="shared" si="218"/>
        <v>0.28222503404476257</v>
      </c>
      <c r="T1395" s="129" t="str">
        <f t="shared" si="219"/>
        <v/>
      </c>
      <c r="V1395" s="156">
        <f t="shared" si="213"/>
        <v>5.1136000000000807</v>
      </c>
      <c r="W1395" s="159">
        <f t="shared" si="209"/>
        <v>0.64610226077496291</v>
      </c>
      <c r="X1395" s="160">
        <f t="shared" si="210"/>
        <v>7.8054116581660615E-4</v>
      </c>
      <c r="Y1395" s="160" t="str">
        <f t="shared" si="211"/>
        <v/>
      </c>
      <c r="Z1395" s="160" t="str">
        <f t="shared" si="212"/>
        <v/>
      </c>
    </row>
    <row r="1396" spans="14:26" ht="20.100000000000001" customHeight="1" x14ac:dyDescent="0.25">
      <c r="N1396" s="137">
        <v>793</v>
      </c>
      <c r="O1396" s="129">
        <f t="shared" si="214"/>
        <v>-0.82799999999999985</v>
      </c>
      <c r="P1396" s="162">
        <f t="shared" si="215"/>
        <v>0.28316357827913619</v>
      </c>
      <c r="Q1396" s="162">
        <f t="shared" si="216"/>
        <v>0.20383524994739455</v>
      </c>
      <c r="R1396" s="129" t="str">
        <f t="shared" si="217"/>
        <v/>
      </c>
      <c r="S1396" s="129">
        <f t="shared" si="218"/>
        <v>0.28316357827913619</v>
      </c>
      <c r="T1396" s="129" t="str">
        <f t="shared" si="219"/>
        <v/>
      </c>
      <c r="V1396" s="156">
        <f t="shared" si="213"/>
        <v>5.1200000000000809</v>
      </c>
      <c r="W1396" s="159">
        <f t="shared" si="209"/>
        <v>0.6453217196091463</v>
      </c>
      <c r="X1396" s="160">
        <f t="shared" si="210"/>
        <v>7.8048262807828284E-4</v>
      </c>
      <c r="Y1396" s="160" t="str">
        <f t="shared" si="211"/>
        <v/>
      </c>
      <c r="Z1396" s="160" t="str">
        <f t="shared" si="212"/>
        <v/>
      </c>
    </row>
    <row r="1397" spans="14:26" ht="20.100000000000001" customHeight="1" x14ac:dyDescent="0.25">
      <c r="N1397" s="137">
        <v>794</v>
      </c>
      <c r="O1397" s="129">
        <f t="shared" si="214"/>
        <v>-0.82399999999999984</v>
      </c>
      <c r="P1397" s="162">
        <f t="shared" si="215"/>
        <v>0.28410069801106874</v>
      </c>
      <c r="Q1397" s="162">
        <f t="shared" si="216"/>
        <v>0.20496977898059826</v>
      </c>
      <c r="R1397" s="129" t="str">
        <f t="shared" si="217"/>
        <v/>
      </c>
      <c r="S1397" s="129">
        <f t="shared" si="218"/>
        <v>0.28410069801106874</v>
      </c>
      <c r="T1397" s="129" t="str">
        <f t="shared" si="219"/>
        <v/>
      </c>
      <c r="V1397" s="156">
        <f t="shared" si="213"/>
        <v>5.1264000000000811</v>
      </c>
      <c r="W1397" s="159">
        <f t="shared" si="209"/>
        <v>0.64454123698106802</v>
      </c>
      <c r="X1397" s="160">
        <f t="shared" si="210"/>
        <v>7.8042105000941664E-4</v>
      </c>
      <c r="Y1397" s="160" t="str">
        <f t="shared" si="211"/>
        <v/>
      </c>
      <c r="Z1397" s="160" t="str">
        <f t="shared" si="212"/>
        <v/>
      </c>
    </row>
    <row r="1398" spans="14:26" ht="20.100000000000001" customHeight="1" x14ac:dyDescent="0.25">
      <c r="N1398" s="137">
        <v>795</v>
      </c>
      <c r="O1398" s="129">
        <f t="shared" si="214"/>
        <v>-0.81999999999999984</v>
      </c>
      <c r="P1398" s="162">
        <f t="shared" si="215"/>
        <v>0.28503635848900727</v>
      </c>
      <c r="Q1398" s="162">
        <f t="shared" si="216"/>
        <v>0.20610805358581313</v>
      </c>
      <c r="R1398" s="129" t="str">
        <f t="shared" si="217"/>
        <v/>
      </c>
      <c r="S1398" s="129">
        <f t="shared" si="218"/>
        <v>0.28503635848900727</v>
      </c>
      <c r="T1398" s="129" t="str">
        <f t="shared" si="219"/>
        <v/>
      </c>
      <c r="V1398" s="156">
        <f t="shared" si="213"/>
        <v>5.1328000000000813</v>
      </c>
      <c r="W1398" s="159">
        <f t="shared" si="209"/>
        <v>0.64376081593105861</v>
      </c>
      <c r="X1398" s="160">
        <f t="shared" si="210"/>
        <v>7.8035643992191428E-4</v>
      </c>
      <c r="Y1398" s="160" t="str">
        <f t="shared" si="211"/>
        <v/>
      </c>
      <c r="Z1398" s="160" t="str">
        <f t="shared" si="212"/>
        <v/>
      </c>
    </row>
    <row r="1399" spans="14:26" ht="20.100000000000001" customHeight="1" x14ac:dyDescent="0.25">
      <c r="N1399" s="137">
        <v>796</v>
      </c>
      <c r="O1399" s="129">
        <f t="shared" si="214"/>
        <v>-0.81599999999999984</v>
      </c>
      <c r="P1399" s="162">
        <f t="shared" si="215"/>
        <v>0.28597052491682845</v>
      </c>
      <c r="Q1399" s="162">
        <f t="shared" si="216"/>
        <v>0.2072500678564454</v>
      </c>
      <c r="R1399" s="129" t="str">
        <f t="shared" si="217"/>
        <v/>
      </c>
      <c r="S1399" s="129">
        <f t="shared" si="218"/>
        <v>0.28597052491682845</v>
      </c>
      <c r="T1399" s="129" t="str">
        <f t="shared" si="219"/>
        <v/>
      </c>
      <c r="V1399" s="156">
        <f t="shared" si="213"/>
        <v>5.1392000000000815</v>
      </c>
      <c r="W1399" s="159">
        <f t="shared" si="209"/>
        <v>0.64298045949113669</v>
      </c>
      <c r="X1399" s="160">
        <f t="shared" si="210"/>
        <v>7.8028880613223439E-4</v>
      </c>
      <c r="Y1399" s="160" t="str">
        <f t="shared" si="211"/>
        <v/>
      </c>
      <c r="Z1399" s="160" t="str">
        <f t="shared" si="212"/>
        <v/>
      </c>
    </row>
    <row r="1400" spans="14:26" ht="20.100000000000001" customHeight="1" x14ac:dyDescent="0.25">
      <c r="N1400" s="137">
        <v>797</v>
      </c>
      <c r="O1400" s="129">
        <f t="shared" si="214"/>
        <v>-0.81199999999999983</v>
      </c>
      <c r="P1400" s="162">
        <f t="shared" si="215"/>
        <v>0.28690316245592223</v>
      </c>
      <c r="Q1400" s="162">
        <f t="shared" si="216"/>
        <v>0.20839581574663121</v>
      </c>
      <c r="R1400" s="129" t="str">
        <f t="shared" si="217"/>
        <v/>
      </c>
      <c r="S1400" s="129">
        <f t="shared" si="218"/>
        <v>0.28690316245592223</v>
      </c>
      <c r="T1400" s="129" t="str">
        <f t="shared" si="219"/>
        <v/>
      </c>
      <c r="V1400" s="156">
        <f t="shared" si="213"/>
        <v>5.1456000000000817</v>
      </c>
      <c r="W1400" s="159">
        <f t="shared" si="209"/>
        <v>0.64220017068500446</v>
      </c>
      <c r="X1400" s="160">
        <f t="shared" si="210"/>
        <v>7.8021815696338592E-4</v>
      </c>
      <c r="Y1400" s="160" t="str">
        <f t="shared" si="211"/>
        <v/>
      </c>
      <c r="Z1400" s="160" t="str">
        <f t="shared" si="212"/>
        <v/>
      </c>
    </row>
    <row r="1401" spans="14:26" ht="20.100000000000001" customHeight="1" x14ac:dyDescent="0.25">
      <c r="N1401" s="137">
        <v>798</v>
      </c>
      <c r="O1401" s="129">
        <f t="shared" si="214"/>
        <v>-0.80799999999999983</v>
      </c>
      <c r="P1401" s="162">
        <f t="shared" si="215"/>
        <v>0.28783423622728582</v>
      </c>
      <c r="Q1401" s="162">
        <f t="shared" si="216"/>
        <v>0.20954529107107084</v>
      </c>
      <c r="R1401" s="129" t="str">
        <f t="shared" si="217"/>
        <v/>
      </c>
      <c r="S1401" s="129">
        <f t="shared" si="218"/>
        <v>0.28783423622728582</v>
      </c>
      <c r="T1401" s="129" t="str">
        <f t="shared" si="219"/>
        <v/>
      </c>
      <c r="V1401" s="156">
        <f t="shared" si="213"/>
        <v>5.1520000000000818</v>
      </c>
      <c r="W1401" s="159">
        <f t="shared" si="209"/>
        <v>0.64141995252804107</v>
      </c>
      <c r="X1401" s="160">
        <f t="shared" si="210"/>
        <v>7.8014450073871089E-4</v>
      </c>
      <c r="Y1401" s="160" t="str">
        <f t="shared" si="211"/>
        <v/>
      </c>
      <c r="Z1401" s="160" t="str">
        <f t="shared" si="212"/>
        <v/>
      </c>
    </row>
    <row r="1402" spans="14:26" ht="20.100000000000001" customHeight="1" x14ac:dyDescent="0.25">
      <c r="N1402" s="137">
        <v>799</v>
      </c>
      <c r="O1402" s="129">
        <f t="shared" si="214"/>
        <v>-0.80399999999999983</v>
      </c>
      <c r="P1402" s="162">
        <f t="shared" si="215"/>
        <v>0.28876371131362794</v>
      </c>
      <c r="Q1402" s="162">
        <f t="shared" si="216"/>
        <v>0.21069848750487113</v>
      </c>
      <c r="R1402" s="129" t="str">
        <f t="shared" si="217"/>
        <v/>
      </c>
      <c r="S1402" s="129">
        <f t="shared" si="218"/>
        <v>0.28876371131362794</v>
      </c>
      <c r="T1402" s="129" t="str">
        <f t="shared" si="219"/>
        <v/>
      </c>
      <c r="V1402" s="156">
        <f t="shared" si="213"/>
        <v>5.158400000000082</v>
      </c>
      <c r="W1402" s="159">
        <f t="shared" si="209"/>
        <v>0.64063980802730236</v>
      </c>
      <c r="X1402" s="160">
        <f t="shared" si="210"/>
        <v>7.8006784579076616E-4</v>
      </c>
      <c r="Y1402" s="160" t="str">
        <f t="shared" si="211"/>
        <v/>
      </c>
      <c r="Z1402" s="160" t="str">
        <f t="shared" si="212"/>
        <v/>
      </c>
    </row>
    <row r="1403" spans="14:26" ht="20.100000000000001" customHeight="1" x14ac:dyDescent="0.25">
      <c r="N1403" s="137">
        <v>800</v>
      </c>
      <c r="O1403" s="129">
        <f t="shared" si="214"/>
        <v>-0.79999999999999982</v>
      </c>
      <c r="P1403" s="162">
        <f t="shared" si="215"/>
        <v>0.28969155276148278</v>
      </c>
      <c r="Q1403" s="162">
        <f t="shared" si="216"/>
        <v>0.21185539858339672</v>
      </c>
      <c r="R1403" s="129" t="str">
        <f t="shared" si="217"/>
        <v/>
      </c>
      <c r="S1403" s="129">
        <f t="shared" si="218"/>
        <v>0.28969155276148278</v>
      </c>
      <c r="T1403" s="129" t="str">
        <f t="shared" si="219"/>
        <v/>
      </c>
      <c r="V1403" s="156">
        <f t="shared" si="213"/>
        <v>5.1648000000000822</v>
      </c>
      <c r="W1403" s="159">
        <f t="shared" si="209"/>
        <v>0.63985974018151159</v>
      </c>
      <c r="X1403" s="160">
        <f t="shared" si="210"/>
        <v>7.7998820045044326E-4</v>
      </c>
      <c r="Y1403" s="160" t="str">
        <f t="shared" si="211"/>
        <v/>
      </c>
      <c r="Z1403" s="160" t="str">
        <f t="shared" si="212"/>
        <v/>
      </c>
    </row>
    <row r="1404" spans="14:26" ht="20.100000000000001" customHeight="1" x14ac:dyDescent="0.25">
      <c r="N1404" s="137">
        <v>801</v>
      </c>
      <c r="O1404" s="129">
        <f t="shared" si="214"/>
        <v>-0.79599999999999982</v>
      </c>
      <c r="P1404" s="162">
        <f t="shared" si="215"/>
        <v>0.29061772558333382</v>
      </c>
      <c r="Q1404" s="162">
        <f t="shared" si="216"/>
        <v>0.21301601770212972</v>
      </c>
      <c r="R1404" s="129" t="str">
        <f t="shared" si="217"/>
        <v/>
      </c>
      <c r="S1404" s="129">
        <f t="shared" si="218"/>
        <v>0.29061772558333382</v>
      </c>
      <c r="T1404" s="129" t="str">
        <f t="shared" si="219"/>
        <v/>
      </c>
      <c r="V1404" s="156">
        <f t="shared" si="213"/>
        <v>5.1712000000000824</v>
      </c>
      <c r="W1404" s="159">
        <f t="shared" si="209"/>
        <v>0.63907975198106115</v>
      </c>
      <c r="X1404" s="160">
        <f t="shared" si="210"/>
        <v>7.7990557305618324E-4</v>
      </c>
      <c r="Y1404" s="160" t="str">
        <f t="shared" si="211"/>
        <v/>
      </c>
      <c r="Z1404" s="160" t="str">
        <f t="shared" si="212"/>
        <v/>
      </c>
    </row>
    <row r="1405" spans="14:26" ht="20.100000000000001" customHeight="1" x14ac:dyDescent="0.25">
      <c r="N1405" s="137">
        <v>802</v>
      </c>
      <c r="O1405" s="129">
        <f t="shared" si="214"/>
        <v>-0.79199999999999982</v>
      </c>
      <c r="P1405" s="162">
        <f t="shared" si="215"/>
        <v>0.29154219475974724</v>
      </c>
      <c r="Q1405" s="162">
        <f t="shared" si="216"/>
        <v>0.2141803381165375</v>
      </c>
      <c r="R1405" s="129" t="str">
        <f t="shared" si="217"/>
        <v/>
      </c>
      <c r="S1405" s="129">
        <f t="shared" si="218"/>
        <v>0.29154219475974724</v>
      </c>
      <c r="T1405" s="129" t="str">
        <f t="shared" si="219"/>
        <v/>
      </c>
      <c r="V1405" s="156">
        <f t="shared" si="213"/>
        <v>5.1776000000000826</v>
      </c>
      <c r="W1405" s="159">
        <f t="shared" si="209"/>
        <v>0.63829984640800497</v>
      </c>
      <c r="X1405" s="160">
        <f t="shared" si="210"/>
        <v>7.7981997194931374E-4</v>
      </c>
      <c r="Y1405" s="160" t="str">
        <f t="shared" si="211"/>
        <v/>
      </c>
      <c r="Z1405" s="160" t="str">
        <f t="shared" si="212"/>
        <v/>
      </c>
    </row>
    <row r="1406" spans="14:26" ht="20.100000000000001" customHeight="1" x14ac:dyDescent="0.25">
      <c r="N1406" s="137">
        <v>803</v>
      </c>
      <c r="O1406" s="129">
        <f t="shared" si="214"/>
        <v>-0.78799999999999981</v>
      </c>
      <c r="P1406" s="162">
        <f t="shared" si="215"/>
        <v>0.29246492524151457</v>
      </c>
      <c r="Q1406" s="162">
        <f t="shared" si="216"/>
        <v>0.21534835294194937</v>
      </c>
      <c r="R1406" s="129" t="str">
        <f t="shared" si="217"/>
        <v/>
      </c>
      <c r="S1406" s="129">
        <f t="shared" si="218"/>
        <v>0.29246492524151457</v>
      </c>
      <c r="T1406" s="129" t="str">
        <f t="shared" si="219"/>
        <v/>
      </c>
      <c r="V1406" s="156">
        <f t="shared" si="213"/>
        <v>5.1840000000000828</v>
      </c>
      <c r="W1406" s="159">
        <f t="shared" si="209"/>
        <v>0.63752002643605565</v>
      </c>
      <c r="X1406" s="160">
        <f t="shared" si="210"/>
        <v>7.7973140547371589E-4</v>
      </c>
      <c r="Y1406" s="160" t="str">
        <f t="shared" si="211"/>
        <v/>
      </c>
      <c r="Z1406" s="160" t="str">
        <f t="shared" si="212"/>
        <v/>
      </c>
    </row>
    <row r="1407" spans="14:26" ht="20.100000000000001" customHeight="1" x14ac:dyDescent="0.25">
      <c r="N1407" s="137">
        <v>804</v>
      </c>
      <c r="O1407" s="129">
        <f t="shared" si="214"/>
        <v>-0.78399999999999981</v>
      </c>
      <c r="P1407" s="162">
        <f t="shared" si="215"/>
        <v>0.29338588195180482</v>
      </c>
      <c r="Q1407" s="162">
        <f t="shared" si="216"/>
        <v>0.21652005515344208</v>
      </c>
      <c r="R1407" s="129" t="str">
        <f t="shared" si="217"/>
        <v/>
      </c>
      <c r="S1407" s="129">
        <f t="shared" si="218"/>
        <v>0.29338588195180482</v>
      </c>
      <c r="T1407" s="129" t="str">
        <f t="shared" si="219"/>
        <v/>
      </c>
      <c r="V1407" s="156">
        <f t="shared" si="213"/>
        <v>5.1904000000000829</v>
      </c>
      <c r="W1407" s="159">
        <f t="shared" si="209"/>
        <v>0.63674029503058194</v>
      </c>
      <c r="X1407" s="160">
        <f t="shared" si="210"/>
        <v>7.7963988197704559E-4</v>
      </c>
      <c r="Y1407" s="160" t="str">
        <f t="shared" si="211"/>
        <v/>
      </c>
      <c r="Z1407" s="160" t="str">
        <f t="shared" si="212"/>
        <v/>
      </c>
    </row>
    <row r="1408" spans="14:26" ht="20.100000000000001" customHeight="1" x14ac:dyDescent="0.25">
      <c r="N1408" s="137">
        <v>805</v>
      </c>
      <c r="O1408" s="129">
        <f t="shared" si="214"/>
        <v>-0.7799999999999998</v>
      </c>
      <c r="P1408" s="162">
        <f t="shared" si="215"/>
        <v>0.29430502978832518</v>
      </c>
      <c r="Q1408" s="162">
        <f t="shared" si="216"/>
        <v>0.21769543758573318</v>
      </c>
      <c r="R1408" s="129" t="str">
        <f t="shared" si="217"/>
        <v/>
      </c>
      <c r="S1408" s="129">
        <f t="shared" si="218"/>
        <v>0.29430502978832518</v>
      </c>
      <c r="T1408" s="129" t="str">
        <f t="shared" si="219"/>
        <v/>
      </c>
      <c r="V1408" s="156">
        <f t="shared" si="213"/>
        <v>5.1968000000000831</v>
      </c>
      <c r="W1408" s="159">
        <f t="shared" si="209"/>
        <v>0.63596065514860489</v>
      </c>
      <c r="X1408" s="160">
        <f t="shared" si="210"/>
        <v>7.7954540981017839E-4</v>
      </c>
      <c r="Y1408" s="160" t="str">
        <f t="shared" si="211"/>
        <v/>
      </c>
      <c r="Z1408" s="160" t="str">
        <f t="shared" si="212"/>
        <v/>
      </c>
    </row>
    <row r="1409" spans="14:26" ht="20.100000000000001" customHeight="1" x14ac:dyDescent="0.25">
      <c r="N1409" s="137">
        <v>806</v>
      </c>
      <c r="O1409" s="129">
        <f t="shared" si="214"/>
        <v>-0.7759999999999998</v>
      </c>
      <c r="P1409" s="162">
        <f t="shared" si="215"/>
        <v>0.29522233362549144</v>
      </c>
      <c r="Q1409" s="162">
        <f t="shared" si="216"/>
        <v>0.21887449293308381</v>
      </c>
      <c r="R1409" s="129" t="str">
        <f t="shared" si="217"/>
        <v/>
      </c>
      <c r="S1409" s="129">
        <f t="shared" si="218"/>
        <v>0.29522233362549144</v>
      </c>
      <c r="T1409" s="129" t="str">
        <f t="shared" si="219"/>
        <v/>
      </c>
      <c r="V1409" s="156">
        <f t="shared" si="213"/>
        <v>5.2032000000000833</v>
      </c>
      <c r="W1409" s="159">
        <f t="shared" si="209"/>
        <v>0.63518110973879471</v>
      </c>
      <c r="X1409" s="160">
        <f t="shared" si="210"/>
        <v>7.7944799732754255E-4</v>
      </c>
      <c r="Y1409" s="160" t="str">
        <f t="shared" si="211"/>
        <v/>
      </c>
      <c r="Z1409" s="160" t="str">
        <f t="shared" si="212"/>
        <v/>
      </c>
    </row>
    <row r="1410" spans="14:26" ht="20.100000000000001" customHeight="1" x14ac:dyDescent="0.25">
      <c r="N1410" s="137">
        <v>807</v>
      </c>
      <c r="O1410" s="129">
        <f t="shared" si="214"/>
        <v>-0.7719999999999998</v>
      </c>
      <c r="P1410" s="162">
        <f t="shared" si="215"/>
        <v>0.29613775831660594</v>
      </c>
      <c r="Q1410" s="162">
        <f t="shared" si="216"/>
        <v>0.22005721374920986</v>
      </c>
      <c r="R1410" s="129" t="str">
        <f t="shared" si="217"/>
        <v/>
      </c>
      <c r="S1410" s="129">
        <f t="shared" si="218"/>
        <v>0.29613775831660594</v>
      </c>
      <c r="T1410" s="129" t="str">
        <f t="shared" si="219"/>
        <v/>
      </c>
      <c r="V1410" s="156">
        <f t="shared" si="213"/>
        <v>5.2096000000000835</v>
      </c>
      <c r="W1410" s="159">
        <f t="shared" si="209"/>
        <v>0.63440166174146717</v>
      </c>
      <c r="X1410" s="160">
        <f t="shared" si="210"/>
        <v>7.7934765288500962E-4</v>
      </c>
      <c r="Y1410" s="160" t="str">
        <f t="shared" si="211"/>
        <v/>
      </c>
      <c r="Z1410" s="160" t="str">
        <f t="shared" si="212"/>
        <v/>
      </c>
    </row>
    <row r="1411" spans="14:26" ht="20.100000000000001" customHeight="1" x14ac:dyDescent="0.25">
      <c r="N1411" s="137">
        <v>808</v>
      </c>
      <c r="O1411" s="129">
        <f t="shared" si="214"/>
        <v>-0.76799999999999979</v>
      </c>
      <c r="P1411" s="162">
        <f t="shared" si="215"/>
        <v>0.2970512686960452</v>
      </c>
      <c r="Q1411" s="162">
        <f t="shared" si="216"/>
        <v>0.22124359244720193</v>
      </c>
      <c r="R1411" s="129" t="str">
        <f t="shared" si="217"/>
        <v/>
      </c>
      <c r="S1411" s="129">
        <f t="shared" si="218"/>
        <v>0.2970512686960452</v>
      </c>
      <c r="T1411" s="129" t="str">
        <f t="shared" si="219"/>
        <v/>
      </c>
      <c r="V1411" s="156">
        <f t="shared" si="213"/>
        <v>5.2160000000000837</v>
      </c>
      <c r="W1411" s="159">
        <f t="shared" si="209"/>
        <v>0.63362231408858216</v>
      </c>
      <c r="X1411" s="160">
        <f t="shared" si="210"/>
        <v>7.7924438484200387E-4</v>
      </c>
      <c r="Y1411" s="160" t="str">
        <f t="shared" si="211"/>
        <v/>
      </c>
      <c r="Z1411" s="160" t="str">
        <f t="shared" si="212"/>
        <v/>
      </c>
    </row>
    <row r="1412" spans="14:26" ht="20.100000000000001" customHeight="1" x14ac:dyDescent="0.25">
      <c r="N1412" s="137">
        <v>809</v>
      </c>
      <c r="O1412" s="129">
        <f t="shared" si="214"/>
        <v>-0.76399999999999979</v>
      </c>
      <c r="P1412" s="162">
        <f t="shared" si="215"/>
        <v>0.29796282958145465</v>
      </c>
      <c r="Q1412" s="162">
        <f t="shared" si="216"/>
        <v>0.22243362129945354</v>
      </c>
      <c r="R1412" s="129" t="str">
        <f t="shared" si="217"/>
        <v/>
      </c>
      <c r="S1412" s="129">
        <f t="shared" si="218"/>
        <v>0.29796282958145465</v>
      </c>
      <c r="T1412" s="129" t="str">
        <f t="shared" si="219"/>
        <v/>
      </c>
      <c r="V1412" s="156">
        <f t="shared" si="213"/>
        <v>5.2224000000000839</v>
      </c>
      <c r="W1412" s="159">
        <f t="shared" si="209"/>
        <v>0.63284306970374016</v>
      </c>
      <c r="X1412" s="160">
        <f t="shared" si="210"/>
        <v>7.7913820156205738E-4</v>
      </c>
      <c r="Y1412" s="160" t="str">
        <f t="shared" si="211"/>
        <v/>
      </c>
      <c r="Z1412" s="160" t="str">
        <f t="shared" si="212"/>
        <v/>
      </c>
    </row>
    <row r="1413" spans="14:26" ht="20.100000000000001" customHeight="1" x14ac:dyDescent="0.25">
      <c r="N1413" s="137">
        <v>810</v>
      </c>
      <c r="O1413" s="129">
        <f t="shared" si="214"/>
        <v>-0.75999999999999979</v>
      </c>
      <c r="P1413" s="162">
        <f t="shared" si="215"/>
        <v>0.29887240577595287</v>
      </c>
      <c r="Q1413" s="162">
        <f t="shared" si="216"/>
        <v>0.22362729243759949</v>
      </c>
      <c r="R1413" s="129" t="str">
        <f t="shared" si="217"/>
        <v/>
      </c>
      <c r="S1413" s="129">
        <f t="shared" si="218"/>
        <v>0.29887240577595287</v>
      </c>
      <c r="T1413" s="129" t="str">
        <f t="shared" si="219"/>
        <v/>
      </c>
      <c r="V1413" s="156">
        <f t="shared" si="213"/>
        <v>5.228800000000084</v>
      </c>
      <c r="W1413" s="159">
        <f t="shared" si="209"/>
        <v>0.6320639315021781</v>
      </c>
      <c r="X1413" s="160">
        <f t="shared" si="210"/>
        <v>7.7902911140759201E-4</v>
      </c>
      <c r="Y1413" s="160" t="str">
        <f t="shared" si="211"/>
        <v/>
      </c>
      <c r="Z1413" s="160" t="str">
        <f t="shared" si="212"/>
        <v/>
      </c>
    </row>
    <row r="1414" spans="14:26" ht="20.100000000000001" customHeight="1" x14ac:dyDescent="0.25">
      <c r="N1414" s="137">
        <v>811</v>
      </c>
      <c r="O1414" s="129">
        <f t="shared" si="214"/>
        <v>-0.75599999999999978</v>
      </c>
      <c r="P1414" s="162">
        <f t="shared" si="215"/>
        <v>0.29977996207034235</v>
      </c>
      <c r="Q1414" s="162">
        <f t="shared" si="216"/>
        <v>0.22482459785246145</v>
      </c>
      <c r="R1414" s="129" t="str">
        <f t="shared" si="217"/>
        <v/>
      </c>
      <c r="S1414" s="129">
        <f t="shared" si="218"/>
        <v>0.29977996207034235</v>
      </c>
      <c r="T1414" s="129" t="str">
        <f t="shared" si="219"/>
        <v/>
      </c>
      <c r="V1414" s="156">
        <f t="shared" si="213"/>
        <v>5.2352000000000842</v>
      </c>
      <c r="W1414" s="159">
        <f t="shared" si="209"/>
        <v>0.63128490239077051</v>
      </c>
      <c r="X1414" s="160">
        <f t="shared" si="210"/>
        <v>7.7891712274646974E-4</v>
      </c>
      <c r="Y1414" s="160" t="str">
        <f t="shared" si="211"/>
        <v/>
      </c>
      <c r="Z1414" s="160" t="str">
        <f t="shared" si="212"/>
        <v/>
      </c>
    </row>
    <row r="1415" spans="14:26" ht="20.100000000000001" customHeight="1" x14ac:dyDescent="0.25">
      <c r="N1415" s="137">
        <v>812</v>
      </c>
      <c r="O1415" s="129">
        <f t="shared" si="214"/>
        <v>-0.75199999999999978</v>
      </c>
      <c r="P1415" s="162">
        <f t="shared" si="215"/>
        <v>0.3006854632453293</v>
      </c>
      <c r="Q1415" s="162">
        <f t="shared" si="216"/>
        <v>0.22602552939400333</v>
      </c>
      <c r="R1415" s="129" t="str">
        <f t="shared" si="217"/>
        <v/>
      </c>
      <c r="S1415" s="129">
        <f t="shared" si="218"/>
        <v>0.3006854632453293</v>
      </c>
      <c r="T1415" s="129" t="str">
        <f t="shared" si="219"/>
        <v/>
      </c>
      <c r="V1415" s="156">
        <f t="shared" si="213"/>
        <v>5.2416000000000844</v>
      </c>
      <c r="W1415" s="159">
        <f t="shared" si="209"/>
        <v>0.63050598526802404</v>
      </c>
      <c r="X1415" s="160">
        <f t="shared" si="210"/>
        <v>7.7880224394710762E-4</v>
      </c>
      <c r="Y1415" s="160" t="str">
        <f t="shared" si="211"/>
        <v/>
      </c>
      <c r="Z1415" s="160" t="str">
        <f t="shared" si="212"/>
        <v/>
      </c>
    </row>
    <row r="1416" spans="14:26" ht="20.100000000000001" customHeight="1" x14ac:dyDescent="0.25">
      <c r="N1416" s="137">
        <v>813</v>
      </c>
      <c r="O1416" s="129">
        <f t="shared" si="214"/>
        <v>-0.74799999999999978</v>
      </c>
      <c r="P1416" s="162">
        <f t="shared" si="215"/>
        <v>0.30158887407374985</v>
      </c>
      <c r="Q1416" s="162">
        <f t="shared" si="216"/>
        <v>0.22723007877129556</v>
      </c>
      <c r="R1416" s="129" t="str">
        <f t="shared" si="217"/>
        <v/>
      </c>
      <c r="S1416" s="129">
        <f t="shared" si="218"/>
        <v>0.30158887407374985</v>
      </c>
      <c r="T1416" s="129" t="str">
        <f t="shared" si="219"/>
        <v/>
      </c>
      <c r="V1416" s="156">
        <f t="shared" si="213"/>
        <v>5.2480000000000846</v>
      </c>
      <c r="W1416" s="159">
        <f t="shared" si="209"/>
        <v>0.62972718302407693</v>
      </c>
      <c r="X1416" s="160">
        <f t="shared" si="210"/>
        <v>7.7868448338092033E-4</v>
      </c>
      <c r="Y1416" s="160" t="str">
        <f t="shared" si="211"/>
        <v/>
      </c>
      <c r="Z1416" s="160" t="str">
        <f t="shared" si="212"/>
        <v/>
      </c>
    </row>
    <row r="1417" spans="14:26" ht="20.100000000000001" customHeight="1" x14ac:dyDescent="0.25">
      <c r="N1417" s="137">
        <v>814</v>
      </c>
      <c r="O1417" s="129">
        <f t="shared" si="214"/>
        <v>-0.74399999999999977</v>
      </c>
      <c r="P1417" s="162">
        <f t="shared" si="215"/>
        <v>0.30249015932280471</v>
      </c>
      <c r="Q1417" s="162">
        <f t="shared" si="216"/>
        <v>0.22843823755248766</v>
      </c>
      <c r="R1417" s="129" t="str">
        <f t="shared" si="217"/>
        <v/>
      </c>
      <c r="S1417" s="129">
        <f t="shared" si="218"/>
        <v>0.30249015932280471</v>
      </c>
      <c r="T1417" s="129" t="str">
        <f t="shared" si="219"/>
        <v/>
      </c>
      <c r="V1417" s="156">
        <f t="shared" si="213"/>
        <v>5.2544000000000848</v>
      </c>
      <c r="W1417" s="159">
        <f t="shared" si="209"/>
        <v>0.62894849854069601</v>
      </c>
      <c r="X1417" s="160">
        <f t="shared" si="210"/>
        <v>7.7856384942009971E-4</v>
      </c>
      <c r="Y1417" s="160" t="str">
        <f t="shared" si="211"/>
        <v/>
      </c>
      <c r="Z1417" s="160" t="str">
        <f t="shared" si="212"/>
        <v/>
      </c>
    </row>
    <row r="1418" spans="14:26" ht="20.100000000000001" customHeight="1" x14ac:dyDescent="0.25">
      <c r="N1418" s="137">
        <v>815</v>
      </c>
      <c r="O1418" s="129">
        <f t="shared" si="214"/>
        <v>-0.73999999999999977</v>
      </c>
      <c r="P1418" s="162">
        <f t="shared" si="215"/>
        <v>0.3033892837563002</v>
      </c>
      <c r="Q1418" s="162">
        <f t="shared" si="216"/>
        <v>0.22964999716479059</v>
      </c>
      <c r="R1418" s="129" t="str">
        <f t="shared" si="217"/>
        <v/>
      </c>
      <c r="S1418" s="129">
        <f t="shared" si="218"/>
        <v>0.3033892837563002</v>
      </c>
      <c r="T1418" s="129" t="str">
        <f t="shared" si="219"/>
        <v/>
      </c>
      <c r="V1418" s="156">
        <f t="shared" si="213"/>
        <v>5.260800000000085</v>
      </c>
      <c r="W1418" s="159">
        <f t="shared" si="209"/>
        <v>0.62816993469127591</v>
      </c>
      <c r="X1418" s="160">
        <f t="shared" si="210"/>
        <v>7.7844035043894699E-4</v>
      </c>
      <c r="Y1418" s="160" t="str">
        <f t="shared" si="211"/>
        <v/>
      </c>
      <c r="Z1418" s="160" t="str">
        <f t="shared" si="212"/>
        <v/>
      </c>
    </row>
    <row r="1419" spans="14:26" ht="20.100000000000001" customHeight="1" x14ac:dyDescent="0.25">
      <c r="N1419" s="137">
        <v>816</v>
      </c>
      <c r="O1419" s="129">
        <f t="shared" si="214"/>
        <v>-0.73599999999999977</v>
      </c>
      <c r="P1419" s="162">
        <f t="shared" si="215"/>
        <v>0.30428621213689644</v>
      </c>
      <c r="Q1419" s="162">
        <f t="shared" si="216"/>
        <v>0.23086534889446758</v>
      </c>
      <c r="R1419" s="129" t="str">
        <f t="shared" si="217"/>
        <v/>
      </c>
      <c r="S1419" s="129">
        <f t="shared" si="218"/>
        <v>0.30428621213689644</v>
      </c>
      <c r="T1419" s="129" t="str">
        <f t="shared" si="219"/>
        <v/>
      </c>
      <c r="V1419" s="156">
        <f t="shared" si="213"/>
        <v>5.2672000000000851</v>
      </c>
      <c r="W1419" s="159">
        <f t="shared" si="209"/>
        <v>0.62739149434083696</v>
      </c>
      <c r="X1419" s="160">
        <f t="shared" si="210"/>
        <v>7.78313994814539E-4</v>
      </c>
      <c r="Y1419" s="160" t="str">
        <f t="shared" si="211"/>
        <v/>
      </c>
      <c r="Z1419" s="160" t="str">
        <f t="shared" si="212"/>
        <v/>
      </c>
    </row>
    <row r="1420" spans="14:26" ht="20.100000000000001" customHeight="1" x14ac:dyDescent="0.25">
      <c r="N1420" s="137">
        <v>817</v>
      </c>
      <c r="O1420" s="129">
        <f t="shared" si="214"/>
        <v>-0.73199999999999976</v>
      </c>
      <c r="P1420" s="162">
        <f t="shared" si="215"/>
        <v>0.30518090922836283</v>
      </c>
      <c r="Q1420" s="162">
        <f t="shared" si="216"/>
        <v>0.23208428388683353</v>
      </c>
      <c r="R1420" s="129" t="str">
        <f t="shared" si="217"/>
        <v/>
      </c>
      <c r="S1420" s="129">
        <f t="shared" si="218"/>
        <v>0.30518090922836283</v>
      </c>
      <c r="T1420" s="129" t="str">
        <f t="shared" si="219"/>
        <v/>
      </c>
      <c r="V1420" s="156">
        <f t="shared" si="213"/>
        <v>5.2736000000000853</v>
      </c>
      <c r="W1420" s="159">
        <f t="shared" si="209"/>
        <v>0.62661318034602242</v>
      </c>
      <c r="X1420" s="160">
        <f t="shared" si="210"/>
        <v>7.781847909227313E-4</v>
      </c>
      <c r="Y1420" s="160" t="str">
        <f t="shared" si="211"/>
        <v/>
      </c>
      <c r="Z1420" s="160" t="str">
        <f t="shared" si="212"/>
        <v/>
      </c>
    </row>
    <row r="1421" spans="14:26" ht="20.100000000000001" customHeight="1" x14ac:dyDescent="0.25">
      <c r="N1421" s="137">
        <v>818</v>
      </c>
      <c r="O1421" s="129">
        <f t="shared" si="214"/>
        <v>-0.72799999999999976</v>
      </c>
      <c r="P1421" s="162">
        <f t="shared" si="215"/>
        <v>0.30607333979783952</v>
      </c>
      <c r="Q1421" s="162">
        <f t="shared" si="216"/>
        <v>0.23330679314626487</v>
      </c>
      <c r="R1421" s="129" t="str">
        <f t="shared" si="217"/>
        <v/>
      </c>
      <c r="S1421" s="129">
        <f t="shared" si="218"/>
        <v>0.30607333979783952</v>
      </c>
      <c r="T1421" s="129" t="str">
        <f t="shared" si="219"/>
        <v/>
      </c>
      <c r="V1421" s="156">
        <f t="shared" si="213"/>
        <v>5.2800000000000855</v>
      </c>
      <c r="W1421" s="159">
        <f t="shared" si="209"/>
        <v>0.62583499555509969</v>
      </c>
      <c r="X1421" s="160">
        <f t="shared" si="210"/>
        <v>7.780527471441534E-4</v>
      </c>
      <c r="Y1421" s="160" t="str">
        <f t="shared" si="211"/>
        <v/>
      </c>
      <c r="Z1421" s="160" t="str">
        <f t="shared" si="212"/>
        <v/>
      </c>
    </row>
    <row r="1422" spans="14:26" ht="20.100000000000001" customHeight="1" x14ac:dyDescent="0.25">
      <c r="N1422" s="137">
        <v>819</v>
      </c>
      <c r="O1422" s="129">
        <f t="shared" si="214"/>
        <v>-0.72399999999999975</v>
      </c>
      <c r="P1422" s="162">
        <f t="shared" si="215"/>
        <v>0.30696346861810547</v>
      </c>
      <c r="Q1422" s="162">
        <f t="shared" si="216"/>
        <v>0.23453286753621694</v>
      </c>
      <c r="R1422" s="129" t="str">
        <f t="shared" si="217"/>
        <v/>
      </c>
      <c r="S1422" s="129">
        <f t="shared" si="218"/>
        <v>0.30696346861810547</v>
      </c>
      <c r="T1422" s="129" t="str">
        <f t="shared" si="219"/>
        <v/>
      </c>
      <c r="V1422" s="156">
        <f t="shared" si="213"/>
        <v>5.2864000000000857</v>
      </c>
      <c r="W1422" s="159">
        <f t="shared" si="209"/>
        <v>0.62505694280795554</v>
      </c>
      <c r="X1422" s="160">
        <f t="shared" si="210"/>
        <v>7.7791787185710337E-4</v>
      </c>
      <c r="Y1422" s="160" t="str">
        <f t="shared" si="211"/>
        <v/>
      </c>
      <c r="Z1422" s="160" t="str">
        <f t="shared" si="212"/>
        <v/>
      </c>
    </row>
    <row r="1423" spans="14:26" ht="20.100000000000001" customHeight="1" x14ac:dyDescent="0.25">
      <c r="N1423" s="137">
        <v>820</v>
      </c>
      <c r="O1423" s="129">
        <f t="shared" si="214"/>
        <v>-0.71999999999999975</v>
      </c>
      <c r="P1423" s="162">
        <f t="shared" si="215"/>
        <v>0.30785126046985301</v>
      </c>
      <c r="Q1423" s="162">
        <f t="shared" si="216"/>
        <v>0.23576249777925121</v>
      </c>
      <c r="R1423" s="129" t="str">
        <f t="shared" si="217"/>
        <v/>
      </c>
      <c r="S1423" s="129">
        <f t="shared" si="218"/>
        <v>0.30785126046985301</v>
      </c>
      <c r="T1423" s="129" t="str">
        <f t="shared" si="219"/>
        <v/>
      </c>
      <c r="V1423" s="156">
        <f t="shared" si="213"/>
        <v>5.2928000000000859</v>
      </c>
      <c r="W1423" s="159">
        <f t="shared" si="209"/>
        <v>0.62427902493609844</v>
      </c>
      <c r="X1423" s="160">
        <f t="shared" si="210"/>
        <v>7.77780173443543E-4</v>
      </c>
      <c r="Y1423" s="160" t="str">
        <f t="shared" si="211"/>
        <v/>
      </c>
      <c r="Z1423" s="160" t="str">
        <f t="shared" si="212"/>
        <v/>
      </c>
    </row>
    <row r="1424" spans="14:26" ht="20.100000000000001" customHeight="1" x14ac:dyDescent="0.25">
      <c r="N1424" s="137">
        <v>821</v>
      </c>
      <c r="O1424" s="129">
        <f t="shared" si="214"/>
        <v>-0.71599999999999975</v>
      </c>
      <c r="P1424" s="162">
        <f t="shared" si="215"/>
        <v>0.30873668014396771</v>
      </c>
      <c r="Q1424" s="162">
        <f t="shared" si="216"/>
        <v>0.2369956744570717</v>
      </c>
      <c r="R1424" s="129" t="str">
        <f t="shared" si="217"/>
        <v/>
      </c>
      <c r="S1424" s="129">
        <f t="shared" si="218"/>
        <v>0.30873668014396771</v>
      </c>
      <c r="T1424" s="129" t="str">
        <f t="shared" si="219"/>
        <v/>
      </c>
      <c r="V1424" s="156">
        <f t="shared" si="213"/>
        <v>5.2992000000000861</v>
      </c>
      <c r="W1424" s="159">
        <f t="shared" si="209"/>
        <v>0.62350124476265489</v>
      </c>
      <c r="X1424" s="160">
        <f t="shared" si="210"/>
        <v>7.7763966028510101E-4</v>
      </c>
      <c r="Y1424" s="160" t="str">
        <f t="shared" si="211"/>
        <v/>
      </c>
      <c r="Z1424" s="160" t="str">
        <f t="shared" si="212"/>
        <v/>
      </c>
    </row>
    <row r="1425" spans="14:26" ht="20.100000000000001" customHeight="1" x14ac:dyDescent="0.25">
      <c r="N1425" s="137">
        <v>822</v>
      </c>
      <c r="O1425" s="129">
        <f t="shared" si="214"/>
        <v>-0.71199999999999974</v>
      </c>
      <c r="P1425" s="162">
        <f t="shared" si="215"/>
        <v>0.30961969244381499</v>
      </c>
      <c r="Q1425" s="162">
        <f t="shared" si="216"/>
        <v>0.23823238801056992</v>
      </c>
      <c r="R1425" s="129" t="str">
        <f t="shared" si="217"/>
        <v/>
      </c>
      <c r="S1425" s="129">
        <f t="shared" si="218"/>
        <v>0.30961969244381499</v>
      </c>
      <c r="T1425" s="129" t="str">
        <f t="shared" si="219"/>
        <v/>
      </c>
      <c r="V1425" s="156">
        <f t="shared" si="213"/>
        <v>5.3056000000000862</v>
      </c>
      <c r="W1425" s="159">
        <f t="shared" si="209"/>
        <v>0.62272360510236979</v>
      </c>
      <c r="X1425" s="160">
        <f t="shared" si="210"/>
        <v>7.7749634076440532E-4</v>
      </c>
      <c r="Y1425" s="160" t="str">
        <f t="shared" si="211"/>
        <v/>
      </c>
      <c r="Z1425" s="160" t="str">
        <f t="shared" si="212"/>
        <v/>
      </c>
    </row>
    <row r="1426" spans="14:26" ht="20.100000000000001" customHeight="1" x14ac:dyDescent="0.25">
      <c r="N1426" s="137">
        <v>823</v>
      </c>
      <c r="O1426" s="129">
        <f t="shared" si="214"/>
        <v>-0.70799999999999974</v>
      </c>
      <c r="P1426" s="162">
        <f t="shared" si="215"/>
        <v>0.3105002621875313</v>
      </c>
      <c r="Q1426" s="162">
        <f t="shared" si="216"/>
        <v>0.23947262873987996</v>
      </c>
      <c r="R1426" s="129" t="str">
        <f t="shared" si="217"/>
        <v/>
      </c>
      <c r="S1426" s="129">
        <f t="shared" si="218"/>
        <v>0.3105002621875313</v>
      </c>
      <c r="T1426" s="129" t="str">
        <f t="shared" si="219"/>
        <v/>
      </c>
      <c r="V1426" s="156">
        <f t="shared" si="213"/>
        <v>5.3120000000000864</v>
      </c>
      <c r="W1426" s="159">
        <f t="shared" si="209"/>
        <v>0.62194610876160539</v>
      </c>
      <c r="X1426" s="160">
        <f t="shared" si="210"/>
        <v>7.7735022326463898E-4</v>
      </c>
      <c r="Y1426" s="160" t="str">
        <f t="shared" si="211"/>
        <v/>
      </c>
      <c r="Z1426" s="160" t="str">
        <f t="shared" si="212"/>
        <v/>
      </c>
    </row>
    <row r="1427" spans="14:26" ht="20.100000000000001" customHeight="1" x14ac:dyDescent="0.25">
      <c r="N1427" s="137">
        <v>824</v>
      </c>
      <c r="O1427" s="129">
        <f t="shared" si="214"/>
        <v>-0.70399999999999974</v>
      </c>
      <c r="P1427" s="162">
        <f t="shared" si="215"/>
        <v>0.31137835421032156</v>
      </c>
      <c r="Q1427" s="162">
        <f t="shared" si="216"/>
        <v>0.24071638680444141</v>
      </c>
      <c r="R1427" s="129" t="str">
        <f t="shared" si="217"/>
        <v/>
      </c>
      <c r="S1427" s="129">
        <f t="shared" si="218"/>
        <v>0.31137835421032156</v>
      </c>
      <c r="T1427" s="129" t="str">
        <f t="shared" si="219"/>
        <v/>
      </c>
      <c r="V1427" s="156">
        <f t="shared" si="213"/>
        <v>5.3184000000000866</v>
      </c>
      <c r="W1427" s="159">
        <f t="shared" si="209"/>
        <v>0.62116875853834075</v>
      </c>
      <c r="X1427" s="160">
        <f t="shared" si="210"/>
        <v>7.7720131616976218E-4</v>
      </c>
      <c r="Y1427" s="160" t="str">
        <f t="shared" si="211"/>
        <v/>
      </c>
      <c r="Z1427" s="160" t="str">
        <f t="shared" si="212"/>
        <v/>
      </c>
    </row>
    <row r="1428" spans="14:26" ht="20.100000000000001" customHeight="1" x14ac:dyDescent="0.25">
      <c r="N1428" s="137">
        <v>825</v>
      </c>
      <c r="O1428" s="129">
        <f t="shared" si="214"/>
        <v>-0.69999999999999973</v>
      </c>
      <c r="P1428" s="162">
        <f t="shared" si="215"/>
        <v>0.31225393336676138</v>
      </c>
      <c r="Q1428" s="162">
        <f t="shared" si="216"/>
        <v>0.24196365222307309</v>
      </c>
      <c r="R1428" s="129" t="str">
        <f t="shared" si="217"/>
        <v/>
      </c>
      <c r="S1428" s="129">
        <f t="shared" si="218"/>
        <v>0.31225393336676138</v>
      </c>
      <c r="T1428" s="129" t="str">
        <f t="shared" si="219"/>
        <v/>
      </c>
      <c r="V1428" s="156">
        <f t="shared" si="213"/>
        <v>5.3248000000000868</v>
      </c>
      <c r="W1428" s="159">
        <f t="shared" ref="W1428:W1491" si="220">_xlfn.CHISQ.DIST.RT(V1428,$U$593)</f>
        <v>0.62039155722217099</v>
      </c>
      <c r="X1428" s="160">
        <f t="shared" ref="X1428:X1491" si="221">W1428-W1429</f>
        <v>7.7704962786362408E-4</v>
      </c>
      <c r="Y1428" s="160" t="str">
        <f t="shared" ref="Y1428:Y1491" si="222">IF(W1428&lt;(1-$U$600),X1428,"")</f>
        <v/>
      </c>
      <c r="Z1428" s="160" t="str">
        <f t="shared" ref="Z1428:Z1491" si="223">IF(X1428&lt;(1-$U$606),Y1428,"")</f>
        <v/>
      </c>
    </row>
    <row r="1429" spans="14:26" ht="20.100000000000001" customHeight="1" x14ac:dyDescent="0.25">
      <c r="N1429" s="137">
        <v>826</v>
      </c>
      <c r="O1429" s="129">
        <f t="shared" si="214"/>
        <v>-0.69599999999999973</v>
      </c>
      <c r="P1429" s="162">
        <f t="shared" si="215"/>
        <v>0.3131269645331039</v>
      </c>
      <c r="Q1429" s="162">
        <f t="shared" si="216"/>
        <v>0.24321441487405426</v>
      </c>
      <c r="R1429" s="129" t="str">
        <f t="shared" si="217"/>
        <v/>
      </c>
      <c r="S1429" s="129">
        <f t="shared" si="218"/>
        <v>0.3131269645331039</v>
      </c>
      <c r="T1429" s="129" t="str">
        <f t="shared" si="219"/>
        <v/>
      </c>
      <c r="V1429" s="156">
        <f t="shared" ref="V1429:V1492" si="224">V1428+$Y$593</f>
        <v>5.331200000000087</v>
      </c>
      <c r="W1429" s="159">
        <f t="shared" si="220"/>
        <v>0.61961450759430736</v>
      </c>
      <c r="X1429" s="160">
        <f t="shared" si="221"/>
        <v>7.7689516673185022E-4</v>
      </c>
      <c r="Y1429" s="160" t="str">
        <f t="shared" si="222"/>
        <v/>
      </c>
      <c r="Z1429" s="160" t="str">
        <f t="shared" si="223"/>
        <v/>
      </c>
    </row>
    <row r="1430" spans="14:26" ht="20.100000000000001" customHeight="1" x14ac:dyDescent="0.25">
      <c r="N1430" s="137">
        <v>827</v>
      </c>
      <c r="O1430" s="129">
        <f t="shared" si="214"/>
        <v>-0.69199999999999973</v>
      </c>
      <c r="P1430" s="162">
        <f t="shared" si="215"/>
        <v>0.31399741260959252</v>
      </c>
      <c r="Q1430" s="162">
        <f t="shared" si="216"/>
        <v>0.24446866449521693</v>
      </c>
      <c r="R1430" s="129" t="str">
        <f t="shared" si="217"/>
        <v/>
      </c>
      <c r="S1430" s="129">
        <f t="shared" si="218"/>
        <v>0.31399741260959252</v>
      </c>
      <c r="T1430" s="129" t="str">
        <f t="shared" si="219"/>
        <v/>
      </c>
      <c r="V1430" s="156">
        <f t="shared" si="224"/>
        <v>5.3376000000000872</v>
      </c>
      <c r="W1430" s="159">
        <f t="shared" si="220"/>
        <v>0.61883761242757551</v>
      </c>
      <c r="X1430" s="160">
        <f t="shared" si="221"/>
        <v>7.7673794115640238E-4</v>
      </c>
      <c r="Y1430" s="160" t="str">
        <f t="shared" si="222"/>
        <v/>
      </c>
      <c r="Z1430" s="160" t="str">
        <f t="shared" si="223"/>
        <v/>
      </c>
    </row>
    <row r="1431" spans="14:26" ht="20.100000000000001" customHeight="1" x14ac:dyDescent="0.25">
      <c r="N1431" s="137">
        <v>828</v>
      </c>
      <c r="O1431" s="129">
        <f t="shared" si="214"/>
        <v>-0.68799999999999972</v>
      </c>
      <c r="P1431" s="162">
        <f t="shared" si="215"/>
        <v>0.31486524252277687</v>
      </c>
      <c r="Q1431" s="162">
        <f t="shared" si="216"/>
        <v>0.24572639068404534</v>
      </c>
      <c r="R1431" s="129" t="str">
        <f t="shared" si="217"/>
        <v/>
      </c>
      <c r="S1431" s="129">
        <f t="shared" si="218"/>
        <v>0.31486524252277687</v>
      </c>
      <c r="T1431" s="129" t="str">
        <f t="shared" si="219"/>
        <v/>
      </c>
      <c r="V1431" s="156">
        <f t="shared" si="224"/>
        <v>5.3440000000000873</v>
      </c>
      <c r="W1431" s="159">
        <f t="shared" si="220"/>
        <v>0.61806087448641911</v>
      </c>
      <c r="X1431" s="160">
        <f t="shared" si="221"/>
        <v>7.7657795952457143E-4</v>
      </c>
      <c r="Y1431" s="160" t="str">
        <f t="shared" si="222"/>
        <v/>
      </c>
      <c r="Z1431" s="160" t="str">
        <f t="shared" si="223"/>
        <v/>
      </c>
    </row>
    <row r="1432" spans="14:26" ht="20.100000000000001" customHeight="1" x14ac:dyDescent="0.25">
      <c r="N1432" s="137">
        <v>829</v>
      </c>
      <c r="O1432" s="129">
        <f t="shared" si="214"/>
        <v>-0.68399999999999972</v>
      </c>
      <c r="P1432" s="162">
        <f t="shared" si="215"/>
        <v>0.31573041922783385</v>
      </c>
      <c r="Q1432" s="162">
        <f t="shared" si="216"/>
        <v>0.24698758289778688</v>
      </c>
      <c r="R1432" s="129" t="str">
        <f t="shared" si="217"/>
        <v/>
      </c>
      <c r="S1432" s="129">
        <f t="shared" si="218"/>
        <v>0.31573041922783385</v>
      </c>
      <c r="T1432" s="129" t="str">
        <f t="shared" si="219"/>
        <v/>
      </c>
      <c r="V1432" s="156">
        <f t="shared" si="224"/>
        <v>5.3504000000000875</v>
      </c>
      <c r="W1432" s="159">
        <f t="shared" si="220"/>
        <v>0.61728429652689454</v>
      </c>
      <c r="X1432" s="160">
        <f t="shared" si="221"/>
        <v>7.7641523021898529E-4</v>
      </c>
      <c r="Y1432" s="160" t="str">
        <f t="shared" si="222"/>
        <v/>
      </c>
      <c r="Z1432" s="160" t="str">
        <f t="shared" si="223"/>
        <v/>
      </c>
    </row>
    <row r="1433" spans="14:26" ht="20.100000000000001" customHeight="1" x14ac:dyDescent="0.25">
      <c r="N1433" s="137">
        <v>830</v>
      </c>
      <c r="O1433" s="129">
        <f t="shared" si="214"/>
        <v>-0.67999999999999972</v>
      </c>
      <c r="P1433" s="162">
        <f t="shared" si="215"/>
        <v>0.31659290771089288</v>
      </c>
      <c r="Q1433" s="162">
        <f t="shared" si="216"/>
        <v>0.24825223045357059</v>
      </c>
      <c r="R1433" s="129" t="str">
        <f t="shared" si="217"/>
        <v/>
      </c>
      <c r="S1433" s="129">
        <f t="shared" si="218"/>
        <v>0.31659290771089288</v>
      </c>
      <c r="T1433" s="129" t="str">
        <f t="shared" si="219"/>
        <v/>
      </c>
      <c r="V1433" s="156">
        <f t="shared" si="224"/>
        <v>5.3568000000000877</v>
      </c>
      <c r="W1433" s="159">
        <f t="shared" si="220"/>
        <v>0.61650788129667555</v>
      </c>
      <c r="X1433" s="160">
        <f t="shared" si="221"/>
        <v>7.7624976162427028E-4</v>
      </c>
      <c r="Y1433" s="160" t="str">
        <f t="shared" si="222"/>
        <v/>
      </c>
      <c r="Z1433" s="160" t="str">
        <f t="shared" si="223"/>
        <v/>
      </c>
    </row>
    <row r="1434" spans="14:26" ht="20.100000000000001" customHeight="1" x14ac:dyDescent="0.25">
      <c r="N1434" s="137">
        <v>831</v>
      </c>
      <c r="O1434" s="129">
        <f t="shared" si="214"/>
        <v>-0.67599999999999971</v>
      </c>
      <c r="P1434" s="162">
        <f t="shared" si="215"/>
        <v>0.3174526729913647</v>
      </c>
      <c r="Q1434" s="162">
        <f t="shared" si="216"/>
        <v>0.24952032252853573</v>
      </c>
      <c r="R1434" s="129" t="str">
        <f t="shared" si="217"/>
        <v/>
      </c>
      <c r="S1434" s="129">
        <f t="shared" si="218"/>
        <v>0.3174526729913647</v>
      </c>
      <c r="T1434" s="129" t="str">
        <f t="shared" si="219"/>
        <v/>
      </c>
      <c r="V1434" s="156">
        <f t="shared" si="224"/>
        <v>5.3632000000000879</v>
      </c>
      <c r="W1434" s="159">
        <f t="shared" si="220"/>
        <v>0.61573163153505128</v>
      </c>
      <c r="X1434" s="160">
        <f t="shared" si="221"/>
        <v>7.7608156212372048E-4</v>
      </c>
      <c r="Y1434" s="160" t="str">
        <f t="shared" si="222"/>
        <v/>
      </c>
      <c r="Z1434" s="160" t="str">
        <f t="shared" si="223"/>
        <v/>
      </c>
    </row>
    <row r="1435" spans="14:26" ht="20.100000000000001" customHeight="1" x14ac:dyDescent="0.25">
      <c r="N1435" s="137">
        <v>832</v>
      </c>
      <c r="O1435" s="129">
        <f t="shared" ref="O1435:O1498" si="225">O$597+(N1435*O$600)</f>
        <v>-0.67199999999999971</v>
      </c>
      <c r="P1435" s="162">
        <f t="shared" ref="P1435:P1498" si="226">_xlfn.NORM.DIST(O1435,O$594,O$595,0)</f>
        <v>0.3183096801242743</v>
      </c>
      <c r="Q1435" s="162">
        <f t="shared" ref="Q1435:Q1498" si="227">_xlfn.NORM.DIST(O1435,O$594,O$595,1)</f>
        <v>0.25079184815996969</v>
      </c>
      <c r="R1435" s="129" t="str">
        <f t="shared" ref="R1435:R1498" si="228">IF(OR(Q1435&lt;$S$599,Q1435&gt;$S$600),P1435,"")</f>
        <v/>
      </c>
      <c r="S1435" s="129">
        <f t="shared" ref="S1435:S1498" si="229">IF(AND(Q1435&gt;$S$599,Q1435&lt;$S$600),P1435,"")</f>
        <v>0.3183096801242743</v>
      </c>
      <c r="T1435" s="129" t="str">
        <f t="shared" ref="T1435:T1498" si="230">IF(P1435=MAX(P$603:P$2603),P1435,"")</f>
        <v/>
      </c>
      <c r="V1435" s="156">
        <f t="shared" si="224"/>
        <v>5.3696000000000881</v>
      </c>
      <c r="W1435" s="159">
        <f t="shared" si="220"/>
        <v>0.61495554997292756</v>
      </c>
      <c r="X1435" s="160">
        <f t="shared" si="221"/>
        <v>7.7591064010085198E-4</v>
      </c>
      <c r="Y1435" s="160" t="str">
        <f t="shared" si="222"/>
        <v/>
      </c>
      <c r="Z1435" s="160" t="str">
        <f t="shared" si="223"/>
        <v/>
      </c>
    </row>
    <row r="1436" spans="14:26" ht="20.100000000000001" customHeight="1" x14ac:dyDescent="0.25">
      <c r="N1436" s="137">
        <v>833</v>
      </c>
      <c r="O1436" s="129">
        <f t="shared" si="225"/>
        <v>-0.66800000000000015</v>
      </c>
      <c r="P1436" s="162">
        <f t="shared" si="226"/>
        <v>0.31916389420259672</v>
      </c>
      <c r="Q1436" s="162">
        <f t="shared" si="227"/>
        <v>0.25206679624545525</v>
      </c>
      <c r="R1436" s="129" t="str">
        <f t="shared" si="228"/>
        <v/>
      </c>
      <c r="S1436" s="129">
        <f t="shared" si="229"/>
        <v>0.31916389420259672</v>
      </c>
      <c r="T1436" s="129" t="str">
        <f t="shared" si="230"/>
        <v/>
      </c>
      <c r="V1436" s="156">
        <f t="shared" si="224"/>
        <v>5.3760000000000883</v>
      </c>
      <c r="W1436" s="159">
        <f t="shared" si="220"/>
        <v>0.61417963933282671</v>
      </c>
      <c r="X1436" s="160">
        <f t="shared" si="221"/>
        <v>7.757370039382927E-4</v>
      </c>
      <c r="Y1436" s="160" t="str">
        <f t="shared" si="222"/>
        <v/>
      </c>
      <c r="Z1436" s="160" t="str">
        <f t="shared" si="223"/>
        <v/>
      </c>
    </row>
    <row r="1437" spans="14:26" ht="20.100000000000001" customHeight="1" x14ac:dyDescent="0.25">
      <c r="N1437" s="137">
        <v>834</v>
      </c>
      <c r="O1437" s="129">
        <f t="shared" si="225"/>
        <v>-0.66400000000000015</v>
      </c>
      <c r="P1437" s="162">
        <f t="shared" si="226"/>
        <v>0.32001528035959703</v>
      </c>
      <c r="Q1437" s="162">
        <f t="shared" si="227"/>
        <v>0.25334515554302672</v>
      </c>
      <c r="R1437" s="129" t="str">
        <f t="shared" si="228"/>
        <v/>
      </c>
      <c r="S1437" s="129">
        <f t="shared" si="229"/>
        <v>0.32001528035959703</v>
      </c>
      <c r="T1437" s="129" t="str">
        <f t="shared" si="230"/>
        <v/>
      </c>
      <c r="V1437" s="156">
        <f t="shared" si="224"/>
        <v>5.3824000000000884</v>
      </c>
      <c r="W1437" s="159">
        <f t="shared" si="220"/>
        <v>0.61340390232888842</v>
      </c>
      <c r="X1437" s="160">
        <f t="shared" si="221"/>
        <v>7.7556066201722729E-4</v>
      </c>
      <c r="Y1437" s="160" t="str">
        <f t="shared" si="222"/>
        <v/>
      </c>
      <c r="Z1437" s="160" t="str">
        <f t="shared" si="223"/>
        <v/>
      </c>
    </row>
    <row r="1438" spans="14:26" ht="20.100000000000001" customHeight="1" x14ac:dyDescent="0.25">
      <c r="N1438" s="137">
        <v>835</v>
      </c>
      <c r="O1438" s="129">
        <f t="shared" si="225"/>
        <v>-0.66000000000000014</v>
      </c>
      <c r="P1438" s="162">
        <f t="shared" si="226"/>
        <v>0.32086380377117246</v>
      </c>
      <c r="Q1438" s="162">
        <f t="shared" si="227"/>
        <v>0.25462691467133608</v>
      </c>
      <c r="R1438" s="129" t="str">
        <f t="shared" si="228"/>
        <v/>
      </c>
      <c r="S1438" s="129">
        <f t="shared" si="229"/>
        <v>0.32086380377117246</v>
      </c>
      <c r="T1438" s="129" t="str">
        <f t="shared" si="230"/>
        <v/>
      </c>
      <c r="V1438" s="156">
        <f t="shared" si="224"/>
        <v>5.3888000000000886</v>
      </c>
      <c r="W1438" s="159">
        <f t="shared" si="220"/>
        <v>0.61262834166687119</v>
      </c>
      <c r="X1438" s="160">
        <f t="shared" si="221"/>
        <v>7.753816227185073E-4</v>
      </c>
      <c r="Y1438" s="160" t="str">
        <f t="shared" si="222"/>
        <v/>
      </c>
      <c r="Z1438" s="160" t="str">
        <f t="shared" si="223"/>
        <v/>
      </c>
    </row>
    <row r="1439" spans="14:26" ht="20.100000000000001" customHeight="1" x14ac:dyDescent="0.25">
      <c r="N1439" s="137">
        <v>836</v>
      </c>
      <c r="O1439" s="129">
        <f t="shared" si="225"/>
        <v>-0.65600000000000014</v>
      </c>
      <c r="P1439" s="162">
        <f t="shared" si="226"/>
        <v>0.32170942965819821</v>
      </c>
      <c r="Q1439" s="162">
        <f t="shared" si="227"/>
        <v>0.25591206210982798</v>
      </c>
      <c r="R1439" s="129" t="str">
        <f t="shared" si="228"/>
        <v/>
      </c>
      <c r="S1439" s="129">
        <f t="shared" si="229"/>
        <v>0.32170942965819821</v>
      </c>
      <c r="T1439" s="129" t="str">
        <f t="shared" si="230"/>
        <v/>
      </c>
      <c r="V1439" s="156">
        <f t="shared" si="224"/>
        <v>5.3952000000000888</v>
      </c>
      <c r="W1439" s="159">
        <f t="shared" si="220"/>
        <v>0.61185296004415268</v>
      </c>
      <c r="X1439" s="160">
        <f t="shared" si="221"/>
        <v>7.7519989442231818E-4</v>
      </c>
      <c r="Y1439" s="160" t="str">
        <f t="shared" si="222"/>
        <v/>
      </c>
      <c r="Z1439" s="160" t="str">
        <f t="shared" si="223"/>
        <v/>
      </c>
    </row>
    <row r="1440" spans="14:26" ht="20.100000000000001" customHeight="1" x14ac:dyDescent="0.25">
      <c r="N1440" s="137">
        <v>837</v>
      </c>
      <c r="O1440" s="129">
        <f t="shared" si="225"/>
        <v>-0.65200000000000014</v>
      </c>
      <c r="P1440" s="162">
        <f t="shared" si="226"/>
        <v>0.32255212328887495</v>
      </c>
      <c r="Q1440" s="162">
        <f t="shared" si="227"/>
        <v>0.25720058619892433</v>
      </c>
      <c r="R1440" s="129" t="str">
        <f t="shared" si="228"/>
        <v/>
      </c>
      <c r="S1440" s="129">
        <f t="shared" si="229"/>
        <v>0.32255212328887495</v>
      </c>
      <c r="T1440" s="129" t="str">
        <f t="shared" si="230"/>
        <v/>
      </c>
      <c r="V1440" s="156">
        <f t="shared" si="224"/>
        <v>5.401600000000089</v>
      </c>
      <c r="W1440" s="159">
        <f t="shared" si="220"/>
        <v>0.61107776014973036</v>
      </c>
      <c r="X1440" s="160">
        <f t="shared" si="221"/>
        <v>7.7501548550718002E-4</v>
      </c>
      <c r="Y1440" s="160" t="str">
        <f t="shared" si="222"/>
        <v/>
      </c>
      <c r="Z1440" s="160" t="str">
        <f t="shared" si="223"/>
        <v/>
      </c>
    </row>
    <row r="1441" spans="14:26" ht="20.100000000000001" customHeight="1" x14ac:dyDescent="0.25">
      <c r="N1441" s="137">
        <v>838</v>
      </c>
      <c r="O1441" s="129">
        <f t="shared" si="225"/>
        <v>-0.64800000000000013</v>
      </c>
      <c r="P1441" s="162">
        <f t="shared" si="226"/>
        <v>0.32339184998107989</v>
      </c>
      <c r="Q1441" s="162">
        <f t="shared" si="227"/>
        <v>0.25849247514021867</v>
      </c>
      <c r="R1441" s="129" t="str">
        <f t="shared" si="228"/>
        <v/>
      </c>
      <c r="S1441" s="129">
        <f t="shared" si="229"/>
        <v>0.32339184998107989</v>
      </c>
      <c r="T1441" s="129" t="str">
        <f t="shared" si="230"/>
        <v/>
      </c>
      <c r="V1441" s="156">
        <f t="shared" si="224"/>
        <v>5.4080000000000892</v>
      </c>
      <c r="W1441" s="159">
        <f t="shared" si="220"/>
        <v>0.61030274466422318</v>
      </c>
      <c r="X1441" s="160">
        <f t="shared" si="221"/>
        <v>7.7482840435016964E-4</v>
      </c>
      <c r="Y1441" s="160" t="str">
        <f t="shared" si="222"/>
        <v/>
      </c>
      <c r="Z1441" s="160" t="str">
        <f t="shared" si="223"/>
        <v/>
      </c>
    </row>
    <row r="1442" spans="14:26" ht="20.100000000000001" customHeight="1" x14ac:dyDescent="0.25">
      <c r="N1442" s="137">
        <v>839</v>
      </c>
      <c r="O1442" s="129">
        <f t="shared" si="225"/>
        <v>-0.64400000000000013</v>
      </c>
      <c r="P1442" s="162">
        <f t="shared" si="226"/>
        <v>0.32422857510471909</v>
      </c>
      <c r="Q1442" s="162">
        <f t="shared" si="227"/>
        <v>0.25978771699667913</v>
      </c>
      <c r="R1442" s="129" t="str">
        <f t="shared" si="228"/>
        <v/>
      </c>
      <c r="S1442" s="129">
        <f t="shared" si="229"/>
        <v>0.32422857510471909</v>
      </c>
      <c r="T1442" s="129" t="str">
        <f t="shared" si="230"/>
        <v/>
      </c>
      <c r="V1442" s="156">
        <f t="shared" si="224"/>
        <v>5.4144000000000894</v>
      </c>
      <c r="W1442" s="159">
        <f t="shared" si="220"/>
        <v>0.60952791625987301</v>
      </c>
      <c r="X1442" s="160">
        <f t="shared" si="221"/>
        <v>7.7463865932747566E-4</v>
      </c>
      <c r="Y1442" s="160" t="str">
        <f t="shared" si="222"/>
        <v/>
      </c>
      <c r="Z1442" s="160" t="str">
        <f t="shared" si="223"/>
        <v/>
      </c>
    </row>
    <row r="1443" spans="14:26" ht="20.100000000000001" customHeight="1" x14ac:dyDescent="0.25">
      <c r="N1443" s="137">
        <v>840</v>
      </c>
      <c r="O1443" s="129">
        <f t="shared" si="225"/>
        <v>-0.64000000000000012</v>
      </c>
      <c r="P1443" s="162">
        <f t="shared" si="226"/>
        <v>0.32506226408408212</v>
      </c>
      <c r="Q1443" s="162">
        <f t="shared" si="227"/>
        <v>0.26108629969286151</v>
      </c>
      <c r="R1443" s="129" t="str">
        <f t="shared" si="228"/>
        <v/>
      </c>
      <c r="S1443" s="129">
        <f t="shared" si="229"/>
        <v>0.32506226408408212</v>
      </c>
      <c r="T1443" s="129" t="str">
        <f t="shared" si="230"/>
        <v/>
      </c>
      <c r="V1443" s="156">
        <f t="shared" si="224"/>
        <v>5.4208000000000895</v>
      </c>
      <c r="W1443" s="159">
        <f t="shared" si="220"/>
        <v>0.60875327760054554</v>
      </c>
      <c r="X1443" s="160">
        <f t="shared" si="221"/>
        <v>7.7444625881339935E-4</v>
      </c>
      <c r="Y1443" s="160" t="str">
        <f t="shared" si="222"/>
        <v/>
      </c>
      <c r="Z1443" s="160" t="str">
        <f t="shared" si="223"/>
        <v/>
      </c>
    </row>
    <row r="1444" spans="14:26" ht="20.100000000000001" customHeight="1" x14ac:dyDescent="0.25">
      <c r="N1444" s="137">
        <v>841</v>
      </c>
      <c r="O1444" s="129">
        <f t="shared" si="225"/>
        <v>-0.63600000000000012</v>
      </c>
      <c r="P1444" s="162">
        <f t="shared" si="226"/>
        <v>0.32589288240019854</v>
      </c>
      <c r="Q1444" s="162">
        <f t="shared" si="227"/>
        <v>0.26238821101513154</v>
      </c>
      <c r="R1444" s="129" t="str">
        <f t="shared" si="228"/>
        <v/>
      </c>
      <c r="S1444" s="129">
        <f t="shared" si="229"/>
        <v>0.32589288240019854</v>
      </c>
      <c r="T1444" s="129" t="str">
        <f t="shared" si="230"/>
        <v/>
      </c>
      <c r="V1444" s="156">
        <f t="shared" si="224"/>
        <v>5.4272000000000897</v>
      </c>
      <c r="W1444" s="159">
        <f t="shared" si="220"/>
        <v>0.60797883134173214</v>
      </c>
      <c r="X1444" s="160">
        <f t="shared" si="221"/>
        <v>7.7425121118068763E-4</v>
      </c>
      <c r="Y1444" s="160" t="str">
        <f t="shared" si="222"/>
        <v/>
      </c>
      <c r="Z1444" s="160" t="str">
        <f t="shared" si="223"/>
        <v/>
      </c>
    </row>
    <row r="1445" spans="14:26" ht="20.100000000000001" customHeight="1" x14ac:dyDescent="0.25">
      <c r="N1445" s="137">
        <v>842</v>
      </c>
      <c r="O1445" s="129">
        <f t="shared" si="225"/>
        <v>-0.63200000000000012</v>
      </c>
      <c r="P1445" s="162">
        <f t="shared" si="226"/>
        <v>0.32672039559319566</v>
      </c>
      <c r="Q1445" s="162">
        <f t="shared" si="227"/>
        <v>0.2636934386118962</v>
      </c>
      <c r="R1445" s="129" t="str">
        <f t="shared" si="228"/>
        <v/>
      </c>
      <c r="S1445" s="129">
        <f t="shared" si="229"/>
        <v>0.32672039559319566</v>
      </c>
      <c r="T1445" s="129" t="str">
        <f t="shared" si="230"/>
        <v/>
      </c>
      <c r="V1445" s="156">
        <f t="shared" si="224"/>
        <v>5.4336000000000899</v>
      </c>
      <c r="W1445" s="159">
        <f t="shared" si="220"/>
        <v>0.60720458013055145</v>
      </c>
      <c r="X1445" s="160">
        <f t="shared" si="221"/>
        <v>7.7405352480097722E-4</v>
      </c>
      <c r="Y1445" s="160" t="str">
        <f t="shared" si="222"/>
        <v/>
      </c>
      <c r="Z1445" s="160" t="str">
        <f t="shared" si="223"/>
        <v/>
      </c>
    </row>
    <row r="1446" spans="14:26" ht="20.100000000000001" customHeight="1" x14ac:dyDescent="0.25">
      <c r="N1446" s="137">
        <v>843</v>
      </c>
      <c r="O1446" s="129">
        <f t="shared" si="225"/>
        <v>-0.62800000000000011</v>
      </c>
      <c r="P1446" s="162">
        <f t="shared" si="226"/>
        <v>0.32754476926465803</v>
      </c>
      <c r="Q1446" s="162">
        <f t="shared" si="227"/>
        <v>0.26500196999384551</v>
      </c>
      <c r="R1446" s="129" t="str">
        <f t="shared" si="228"/>
        <v/>
      </c>
      <c r="S1446" s="129">
        <f t="shared" si="229"/>
        <v>0.32754476926465803</v>
      </c>
      <c r="T1446" s="129" t="str">
        <f t="shared" si="230"/>
        <v/>
      </c>
      <c r="V1446" s="156">
        <f t="shared" si="224"/>
        <v>5.4400000000000901</v>
      </c>
      <c r="W1446" s="159">
        <f t="shared" si="220"/>
        <v>0.60643052660575048</v>
      </c>
      <c r="X1446" s="160">
        <f t="shared" si="221"/>
        <v>7.7385320804335134E-4</v>
      </c>
      <c r="Y1446" s="160" t="str">
        <f t="shared" si="222"/>
        <v/>
      </c>
      <c r="Z1446" s="160" t="str">
        <f t="shared" si="223"/>
        <v/>
      </c>
    </row>
    <row r="1447" spans="14:26" ht="20.100000000000001" customHeight="1" x14ac:dyDescent="0.25">
      <c r="N1447" s="137">
        <v>844</v>
      </c>
      <c r="O1447" s="129">
        <f t="shared" si="225"/>
        <v>-0.62400000000000011</v>
      </c>
      <c r="P1447" s="162">
        <f t="shared" si="226"/>
        <v>0.32836596907998755</v>
      </c>
      <c r="Q1447" s="162">
        <f t="shared" si="227"/>
        <v>0.2663137925342024</v>
      </c>
      <c r="R1447" s="129" t="str">
        <f t="shared" si="228"/>
        <v/>
      </c>
      <c r="S1447" s="129">
        <f t="shared" si="229"/>
        <v>0.32836596907998755</v>
      </c>
      <c r="T1447" s="129" t="str">
        <f t="shared" si="230"/>
        <v/>
      </c>
      <c r="V1447" s="156">
        <f t="shared" si="224"/>
        <v>5.4464000000000903</v>
      </c>
      <c r="W1447" s="159">
        <f t="shared" si="220"/>
        <v>0.60565667339770712</v>
      </c>
      <c r="X1447" s="160">
        <f t="shared" si="221"/>
        <v>7.7365026927456171E-4</v>
      </c>
      <c r="Y1447" s="160" t="str">
        <f t="shared" si="222"/>
        <v/>
      </c>
      <c r="Z1447" s="160" t="str">
        <f t="shared" si="223"/>
        <v/>
      </c>
    </row>
    <row r="1448" spans="14:26" ht="20.100000000000001" customHeight="1" x14ac:dyDescent="0.25">
      <c r="N1448" s="137">
        <v>845</v>
      </c>
      <c r="O1448" s="129">
        <f t="shared" si="225"/>
        <v>-0.62000000000000011</v>
      </c>
      <c r="P1448" s="162">
        <f t="shared" si="226"/>
        <v>0.32918396077076478</v>
      </c>
      <c r="Q1448" s="162">
        <f t="shared" si="227"/>
        <v>0.267628893468983</v>
      </c>
      <c r="R1448" s="129" t="str">
        <f t="shared" si="228"/>
        <v/>
      </c>
      <c r="S1448" s="129">
        <f t="shared" si="229"/>
        <v>0.32918396077076478</v>
      </c>
      <c r="T1448" s="129" t="str">
        <f t="shared" si="230"/>
        <v/>
      </c>
      <c r="V1448" s="156">
        <f t="shared" si="224"/>
        <v>5.4528000000000905</v>
      </c>
      <c r="W1448" s="159">
        <f t="shared" si="220"/>
        <v>0.60488302312843256</v>
      </c>
      <c r="X1448" s="160">
        <f t="shared" si="221"/>
        <v>7.7344471685980576E-4</v>
      </c>
      <c r="Y1448" s="160" t="str">
        <f t="shared" si="222"/>
        <v/>
      </c>
      <c r="Z1448" s="160" t="str">
        <f t="shared" si="223"/>
        <v/>
      </c>
    </row>
    <row r="1449" spans="14:26" ht="20.100000000000001" customHeight="1" x14ac:dyDescent="0.25">
      <c r="N1449" s="137">
        <v>846</v>
      </c>
      <c r="O1449" s="129">
        <f t="shared" si="225"/>
        <v>-0.6160000000000001</v>
      </c>
      <c r="P1449" s="162">
        <f t="shared" si="226"/>
        <v>0.32999871013711052</v>
      </c>
      <c r="Q1449" s="162">
        <f t="shared" si="227"/>
        <v>0.26894725989726609</v>
      </c>
      <c r="R1449" s="129" t="str">
        <f t="shared" si="228"/>
        <v/>
      </c>
      <c r="S1449" s="129">
        <f t="shared" si="229"/>
        <v>0.32999871013711052</v>
      </c>
      <c r="T1449" s="129" t="str">
        <f t="shared" si="230"/>
        <v/>
      </c>
      <c r="V1449" s="156">
        <f t="shared" si="224"/>
        <v>5.4592000000000906</v>
      </c>
      <c r="W1449" s="159">
        <f t="shared" si="220"/>
        <v>0.60410957841157276</v>
      </c>
      <c r="X1449" s="160">
        <f t="shared" si="221"/>
        <v>7.732365591627266E-4</v>
      </c>
      <c r="Y1449" s="160" t="str">
        <f t="shared" si="222"/>
        <v/>
      </c>
      <c r="Z1449" s="160" t="str">
        <f t="shared" si="223"/>
        <v/>
      </c>
    </row>
    <row r="1450" spans="14:26" ht="20.100000000000001" customHeight="1" x14ac:dyDescent="0.25">
      <c r="N1450" s="137">
        <v>847</v>
      </c>
      <c r="O1450" s="129">
        <f t="shared" si="225"/>
        <v>-0.6120000000000001</v>
      </c>
      <c r="P1450" s="162">
        <f t="shared" si="226"/>
        <v>0.33081018305004833</v>
      </c>
      <c r="Q1450" s="162">
        <f t="shared" si="227"/>
        <v>0.2702688787814721</v>
      </c>
      <c r="R1450" s="129" t="str">
        <f t="shared" si="228"/>
        <v/>
      </c>
      <c r="S1450" s="129">
        <f t="shared" si="229"/>
        <v>0.33081018305004833</v>
      </c>
      <c r="T1450" s="129" t="str">
        <f t="shared" si="230"/>
        <v/>
      </c>
      <c r="V1450" s="156">
        <f t="shared" si="224"/>
        <v>5.4656000000000908</v>
      </c>
      <c r="W1450" s="159">
        <f t="shared" si="220"/>
        <v>0.60333634185241003</v>
      </c>
      <c r="X1450" s="160">
        <f t="shared" si="221"/>
        <v>7.7302580454352565E-4</v>
      </c>
      <c r="Y1450" s="160" t="str">
        <f t="shared" si="222"/>
        <v/>
      </c>
      <c r="Z1450" s="160" t="str">
        <f t="shared" si="223"/>
        <v/>
      </c>
    </row>
    <row r="1451" spans="14:26" ht="20.100000000000001" customHeight="1" x14ac:dyDescent="0.25">
      <c r="N1451" s="137">
        <v>848</v>
      </c>
      <c r="O1451" s="129">
        <f t="shared" si="225"/>
        <v>-0.6080000000000001</v>
      </c>
      <c r="P1451" s="162">
        <f t="shared" si="226"/>
        <v>0.33161834545386687</v>
      </c>
      <c r="Q1451" s="162">
        <f t="shared" si="227"/>
        <v>0.27159373694765093</v>
      </c>
      <c r="R1451" s="129" t="str">
        <f t="shared" si="228"/>
        <v/>
      </c>
      <c r="S1451" s="129">
        <f t="shared" si="229"/>
        <v>0.33161834545386687</v>
      </c>
      <c r="T1451" s="129" t="str">
        <f t="shared" si="230"/>
        <v/>
      </c>
      <c r="V1451" s="156">
        <f t="shared" si="224"/>
        <v>5.472000000000091</v>
      </c>
      <c r="W1451" s="159">
        <f t="shared" si="220"/>
        <v>0.6025633160478665</v>
      </c>
      <c r="X1451" s="160">
        <f t="shared" si="221"/>
        <v>7.7281246136018389E-4</v>
      </c>
      <c r="Y1451" s="160" t="str">
        <f t="shared" si="222"/>
        <v/>
      </c>
      <c r="Z1451" s="160" t="str">
        <f t="shared" si="223"/>
        <v/>
      </c>
    </row>
    <row r="1452" spans="14:26" ht="20.100000000000001" customHeight="1" x14ac:dyDescent="0.25">
      <c r="N1452" s="137">
        <v>849</v>
      </c>
      <c r="O1452" s="129">
        <f t="shared" si="225"/>
        <v>-0.60400000000000009</v>
      </c>
      <c r="P1452" s="162">
        <f t="shared" si="226"/>
        <v>0.3324231633684821</v>
      </c>
      <c r="Q1452" s="162">
        <f t="shared" si="227"/>
        <v>0.27292182108578056</v>
      </c>
      <c r="R1452" s="129" t="str">
        <f t="shared" si="228"/>
        <v/>
      </c>
      <c r="S1452" s="129">
        <f t="shared" si="229"/>
        <v>0.3324231633684821</v>
      </c>
      <c r="T1452" s="129" t="str">
        <f t="shared" si="230"/>
        <v/>
      </c>
      <c r="V1452" s="156">
        <f t="shared" si="224"/>
        <v>5.4784000000000912</v>
      </c>
      <c r="W1452" s="159">
        <f t="shared" si="220"/>
        <v>0.60179050358650632</v>
      </c>
      <c r="X1452" s="160">
        <f t="shared" si="221"/>
        <v>7.7259653796835082E-4</v>
      </c>
      <c r="Y1452" s="160" t="str">
        <f t="shared" si="222"/>
        <v/>
      </c>
      <c r="Z1452" s="160" t="str">
        <f t="shared" si="223"/>
        <v/>
      </c>
    </row>
    <row r="1453" spans="14:26" ht="20.100000000000001" customHeight="1" x14ac:dyDescent="0.25">
      <c r="N1453" s="137">
        <v>850</v>
      </c>
      <c r="O1453" s="129">
        <f t="shared" si="225"/>
        <v>-0.60000000000000009</v>
      </c>
      <c r="P1453" s="162">
        <f t="shared" si="226"/>
        <v>0.33322460289179967</v>
      </c>
      <c r="Q1453" s="162">
        <f t="shared" si="227"/>
        <v>0.27425311775007355</v>
      </c>
      <c r="R1453" s="129" t="str">
        <f t="shared" si="228"/>
        <v/>
      </c>
      <c r="S1453" s="129">
        <f t="shared" si="229"/>
        <v>0.33322460289179967</v>
      </c>
      <c r="T1453" s="129" t="str">
        <f t="shared" si="230"/>
        <v/>
      </c>
      <c r="V1453" s="156">
        <f t="shared" si="224"/>
        <v>5.4848000000000914</v>
      </c>
      <c r="W1453" s="159">
        <f t="shared" si="220"/>
        <v>0.60101790704853797</v>
      </c>
      <c r="X1453" s="160">
        <f t="shared" si="221"/>
        <v>7.7237804272178856E-4</v>
      </c>
      <c r="Y1453" s="160" t="str">
        <f t="shared" si="222"/>
        <v/>
      </c>
      <c r="Z1453" s="160" t="str">
        <f t="shared" si="223"/>
        <v/>
      </c>
    </row>
    <row r="1454" spans="14:26" ht="20.100000000000001" customHeight="1" x14ac:dyDescent="0.25">
      <c r="N1454" s="137">
        <v>851</v>
      </c>
      <c r="O1454" s="129">
        <f t="shared" si="225"/>
        <v>-0.59600000000000009</v>
      </c>
      <c r="P1454" s="162">
        <f t="shared" si="226"/>
        <v>0.33402263020207623</v>
      </c>
      <c r="Q1454" s="162">
        <f t="shared" si="227"/>
        <v>0.27558761335929394</v>
      </c>
      <c r="R1454" s="129" t="str">
        <f t="shared" si="228"/>
        <v/>
      </c>
      <c r="S1454" s="129">
        <f t="shared" si="229"/>
        <v>0.33402263020207623</v>
      </c>
      <c r="T1454" s="129" t="str">
        <f t="shared" si="230"/>
        <v/>
      </c>
      <c r="V1454" s="156">
        <f t="shared" si="224"/>
        <v>5.4912000000000916</v>
      </c>
      <c r="W1454" s="159">
        <f t="shared" si="220"/>
        <v>0.60024552900581618</v>
      </c>
      <c r="X1454" s="160">
        <f t="shared" si="221"/>
        <v>7.7215698396981836E-4</v>
      </c>
      <c r="Y1454" s="160" t="str">
        <f t="shared" si="222"/>
        <v/>
      </c>
      <c r="Z1454" s="160" t="str">
        <f t="shared" si="223"/>
        <v/>
      </c>
    </row>
    <row r="1455" spans="14:26" ht="20.100000000000001" customHeight="1" x14ac:dyDescent="0.25">
      <c r="N1455" s="137">
        <v>852</v>
      </c>
      <c r="O1455" s="129">
        <f t="shared" si="225"/>
        <v>-0.59200000000000008</v>
      </c>
      <c r="P1455" s="162">
        <f t="shared" si="226"/>
        <v>0.33481721156028077</v>
      </c>
      <c r="Q1455" s="162">
        <f t="shared" si="227"/>
        <v>0.27692529419708356</v>
      </c>
      <c r="R1455" s="129" t="str">
        <f t="shared" si="228"/>
        <v/>
      </c>
      <c r="S1455" s="129">
        <f t="shared" si="229"/>
        <v>0.33481721156028077</v>
      </c>
      <c r="T1455" s="129" t="str">
        <f t="shared" si="230"/>
        <v/>
      </c>
      <c r="V1455" s="156">
        <f t="shared" si="224"/>
        <v>5.4976000000000917</v>
      </c>
      <c r="W1455" s="159">
        <f t="shared" si="220"/>
        <v>0.59947337202184636</v>
      </c>
      <c r="X1455" s="160">
        <f t="shared" si="221"/>
        <v>7.7193337005987406E-4</v>
      </c>
      <c r="Y1455" s="160" t="str">
        <f t="shared" si="222"/>
        <v/>
      </c>
      <c r="Z1455" s="160" t="str">
        <f t="shared" si="223"/>
        <v/>
      </c>
    </row>
    <row r="1456" spans="14:26" ht="20.100000000000001" customHeight="1" x14ac:dyDescent="0.25">
      <c r="N1456" s="137">
        <v>853</v>
      </c>
      <c r="O1456" s="129">
        <f t="shared" si="225"/>
        <v>-0.58800000000000008</v>
      </c>
      <c r="P1456" s="162">
        <f t="shared" si="226"/>
        <v>0.33560831331245394</v>
      </c>
      <c r="Q1456" s="162">
        <f t="shared" si="227"/>
        <v>0.27826614641229752</v>
      </c>
      <c r="R1456" s="129" t="str">
        <f t="shared" si="228"/>
        <v/>
      </c>
      <c r="S1456" s="129">
        <f t="shared" si="229"/>
        <v>0.33560831331245394</v>
      </c>
      <c r="T1456" s="129" t="str">
        <f t="shared" si="230"/>
        <v/>
      </c>
      <c r="V1456" s="156">
        <f t="shared" si="224"/>
        <v>5.5040000000000919</v>
      </c>
      <c r="W1456" s="159">
        <f t="shared" si="220"/>
        <v>0.59870143865178649</v>
      </c>
      <c r="X1456" s="160">
        <f t="shared" si="221"/>
        <v>7.7170720933672499E-4</v>
      </c>
      <c r="Y1456" s="160" t="str">
        <f t="shared" si="222"/>
        <v/>
      </c>
      <c r="Z1456" s="160" t="str">
        <f t="shared" si="223"/>
        <v/>
      </c>
    </row>
    <row r="1457" spans="14:26" ht="20.100000000000001" customHeight="1" x14ac:dyDescent="0.25">
      <c r="N1457" s="137">
        <v>854</v>
      </c>
      <c r="O1457" s="129">
        <f t="shared" si="225"/>
        <v>-0.58400000000000007</v>
      </c>
      <c r="P1457" s="162">
        <f t="shared" si="226"/>
        <v>0.33639590189206731</v>
      </c>
      <c r="Q1457" s="162">
        <f t="shared" si="227"/>
        <v>0.27961015601934913</v>
      </c>
      <c r="R1457" s="129" t="str">
        <f t="shared" si="228"/>
        <v/>
      </c>
      <c r="S1457" s="129">
        <f t="shared" si="229"/>
        <v>0.33639590189206731</v>
      </c>
      <c r="T1457" s="129" t="str">
        <f t="shared" si="230"/>
        <v/>
      </c>
      <c r="V1457" s="156">
        <f t="shared" si="224"/>
        <v>5.5104000000000921</v>
      </c>
      <c r="W1457" s="159">
        <f t="shared" si="220"/>
        <v>0.59792973144244976</v>
      </c>
      <c r="X1457" s="160">
        <f t="shared" si="221"/>
        <v>7.7147851014103264E-4</v>
      </c>
      <c r="Y1457" s="160" t="str">
        <f t="shared" si="222"/>
        <v/>
      </c>
      <c r="Z1457" s="160" t="str">
        <f t="shared" si="223"/>
        <v/>
      </c>
    </row>
    <row r="1458" spans="14:26" ht="20.100000000000001" customHeight="1" x14ac:dyDescent="0.25">
      <c r="N1458" s="137">
        <v>855</v>
      </c>
      <c r="O1458" s="129">
        <f t="shared" si="225"/>
        <v>-0.58000000000000007</v>
      </c>
      <c r="P1458" s="162">
        <f t="shared" si="226"/>
        <v>0.33717994382238053</v>
      </c>
      <c r="Q1458" s="162">
        <f t="shared" si="227"/>
        <v>0.2809573088985643</v>
      </c>
      <c r="R1458" s="129" t="str">
        <f t="shared" si="228"/>
        <v/>
      </c>
      <c r="S1458" s="129">
        <f t="shared" si="229"/>
        <v>0.33717994382238053</v>
      </c>
      <c r="T1458" s="129" t="str">
        <f t="shared" si="230"/>
        <v/>
      </c>
      <c r="V1458" s="156">
        <f t="shared" si="224"/>
        <v>5.5168000000000923</v>
      </c>
      <c r="W1458" s="159">
        <f t="shared" si="220"/>
        <v>0.59715825293230873</v>
      </c>
      <c r="X1458" s="160">
        <f t="shared" si="221"/>
        <v>7.712472808114601E-4</v>
      </c>
      <c r="Y1458" s="160" t="str">
        <f t="shared" si="222"/>
        <v/>
      </c>
      <c r="Z1458" s="160" t="str">
        <f t="shared" si="223"/>
        <v/>
      </c>
    </row>
    <row r="1459" spans="14:26" ht="20.100000000000001" customHeight="1" x14ac:dyDescent="0.25">
      <c r="N1459" s="137">
        <v>856</v>
      </c>
      <c r="O1459" s="129">
        <f t="shared" si="225"/>
        <v>-0.57600000000000007</v>
      </c>
      <c r="P1459" s="162">
        <f t="shared" si="226"/>
        <v>0.3379604057187971</v>
      </c>
      <c r="Q1459" s="162">
        <f t="shared" si="227"/>
        <v>0.28230759079654544</v>
      </c>
      <c r="R1459" s="129" t="str">
        <f t="shared" si="228"/>
        <v/>
      </c>
      <c r="S1459" s="129">
        <f t="shared" si="229"/>
        <v>0.3379604057187971</v>
      </c>
      <c r="T1459" s="129" t="str">
        <f t="shared" si="230"/>
        <v/>
      </c>
      <c r="V1459" s="156">
        <f t="shared" si="224"/>
        <v>5.5232000000000925</v>
      </c>
      <c r="W1459" s="159">
        <f t="shared" si="220"/>
        <v>0.59638700565149727</v>
      </c>
      <c r="X1459" s="160">
        <f t="shared" si="221"/>
        <v>7.7101352968211856E-4</v>
      </c>
      <c r="Y1459" s="160" t="str">
        <f t="shared" si="222"/>
        <v/>
      </c>
      <c r="Z1459" s="160" t="str">
        <f t="shared" si="223"/>
        <v/>
      </c>
    </row>
    <row r="1460" spans="14:26" ht="20.100000000000001" customHeight="1" x14ac:dyDescent="0.25">
      <c r="N1460" s="137">
        <v>857</v>
      </c>
      <c r="O1460" s="129">
        <f t="shared" si="225"/>
        <v>-0.57200000000000006</v>
      </c>
      <c r="P1460" s="162">
        <f t="shared" si="226"/>
        <v>0.33873725429121798</v>
      </c>
      <c r="Q1460" s="162">
        <f t="shared" si="227"/>
        <v>0.28366098732654504</v>
      </c>
      <c r="R1460" s="129" t="str">
        <f t="shared" si="228"/>
        <v/>
      </c>
      <c r="S1460" s="129">
        <f t="shared" si="229"/>
        <v>0.33873725429121798</v>
      </c>
      <c r="T1460" s="129" t="str">
        <f t="shared" si="230"/>
        <v/>
      </c>
      <c r="V1460" s="156">
        <f t="shared" si="224"/>
        <v>5.5296000000000927</v>
      </c>
      <c r="W1460" s="159">
        <f t="shared" si="220"/>
        <v>0.59561599212181515</v>
      </c>
      <c r="X1460" s="160">
        <f t="shared" si="221"/>
        <v>7.7077726508445465E-4</v>
      </c>
      <c r="Y1460" s="160" t="str">
        <f t="shared" si="222"/>
        <v/>
      </c>
      <c r="Z1460" s="160" t="str">
        <f t="shared" si="223"/>
        <v/>
      </c>
    </row>
    <row r="1461" spans="14:26" ht="20.100000000000001" customHeight="1" x14ac:dyDescent="0.25">
      <c r="N1461" s="137">
        <v>858</v>
      </c>
      <c r="O1461" s="129">
        <f t="shared" si="225"/>
        <v>-0.56800000000000006</v>
      </c>
      <c r="P1461" s="162">
        <f t="shared" si="226"/>
        <v>0.33951045634639376</v>
      </c>
      <c r="Q1461" s="162">
        <f t="shared" si="227"/>
        <v>0.2850174839688478</v>
      </c>
      <c r="R1461" s="129" t="str">
        <f t="shared" si="228"/>
        <v/>
      </c>
      <c r="S1461" s="129">
        <f t="shared" si="229"/>
        <v>0.33951045634639376</v>
      </c>
      <c r="T1461" s="129" t="str">
        <f t="shared" si="230"/>
        <v/>
      </c>
      <c r="V1461" s="156">
        <f t="shared" si="224"/>
        <v>5.5360000000000928</v>
      </c>
      <c r="W1461" s="159">
        <f t="shared" si="220"/>
        <v>0.5948452148567307</v>
      </c>
      <c r="X1461" s="160">
        <f t="shared" si="221"/>
        <v>7.705384953462513E-4</v>
      </c>
      <c r="Y1461" s="160" t="str">
        <f t="shared" si="222"/>
        <v/>
      </c>
      <c r="Z1461" s="160" t="str">
        <f t="shared" si="223"/>
        <v/>
      </c>
    </row>
    <row r="1462" spans="14:26" ht="20.100000000000001" customHeight="1" x14ac:dyDescent="0.25">
      <c r="N1462" s="137">
        <v>859</v>
      </c>
      <c r="O1462" s="129">
        <f t="shared" si="225"/>
        <v>-0.56400000000000006</v>
      </c>
      <c r="P1462" s="162">
        <f t="shared" si="226"/>
        <v>0.34027997879027366</v>
      </c>
      <c r="Q1462" s="162">
        <f t="shared" si="227"/>
        <v>0.28637706607116326</v>
      </c>
      <c r="R1462" s="129" t="str">
        <f t="shared" si="228"/>
        <v/>
      </c>
      <c r="S1462" s="129">
        <f t="shared" si="229"/>
        <v>0.34027997879027366</v>
      </c>
      <c r="T1462" s="129" t="str">
        <f t="shared" si="230"/>
        <v/>
      </c>
      <c r="V1462" s="156">
        <f t="shared" si="224"/>
        <v>5.542400000000093</v>
      </c>
      <c r="W1462" s="159">
        <f t="shared" si="220"/>
        <v>0.59407467636138445</v>
      </c>
      <c r="X1462" s="160">
        <f t="shared" si="221"/>
        <v>7.7029722879118356E-4</v>
      </c>
      <c r="Y1462" s="160" t="str">
        <f t="shared" si="222"/>
        <v/>
      </c>
      <c r="Z1462" s="160" t="str">
        <f t="shared" si="223"/>
        <v/>
      </c>
    </row>
    <row r="1463" spans="14:26" ht="20.100000000000001" customHeight="1" x14ac:dyDescent="0.25">
      <c r="N1463" s="137">
        <v>860</v>
      </c>
      <c r="O1463" s="129">
        <f t="shared" si="225"/>
        <v>-0.56000000000000005</v>
      </c>
      <c r="P1463" s="162">
        <f t="shared" si="226"/>
        <v>0.34104578863035256</v>
      </c>
      <c r="Q1463" s="162">
        <f t="shared" si="227"/>
        <v>0.28773971884902705</v>
      </c>
      <c r="R1463" s="129" t="str">
        <f t="shared" si="228"/>
        <v/>
      </c>
      <c r="S1463" s="129">
        <f t="shared" si="229"/>
        <v>0.34104578863035256</v>
      </c>
      <c r="T1463" s="129" t="str">
        <f t="shared" si="230"/>
        <v/>
      </c>
      <c r="V1463" s="156">
        <f t="shared" si="224"/>
        <v>5.5488000000000932</v>
      </c>
      <c r="W1463" s="159">
        <f t="shared" si="220"/>
        <v>0.59330437913259326</v>
      </c>
      <c r="X1463" s="160">
        <f t="shared" si="221"/>
        <v>7.7005347374037303E-4</v>
      </c>
      <c r="Y1463" s="160" t="str">
        <f t="shared" si="222"/>
        <v/>
      </c>
      <c r="Z1463" s="160" t="str">
        <f t="shared" si="223"/>
        <v/>
      </c>
    </row>
    <row r="1464" spans="14:26" ht="20.100000000000001" customHeight="1" x14ac:dyDescent="0.25">
      <c r="N1464" s="137">
        <v>861</v>
      </c>
      <c r="O1464" s="129">
        <f t="shared" si="225"/>
        <v>-0.55600000000000005</v>
      </c>
      <c r="P1464" s="162">
        <f t="shared" si="226"/>
        <v>0.34180785297801497</v>
      </c>
      <c r="Q1464" s="162">
        <f t="shared" si="227"/>
        <v>0.28910542738621148</v>
      </c>
      <c r="R1464" s="129" t="str">
        <f t="shared" si="228"/>
        <v/>
      </c>
      <c r="S1464" s="129">
        <f t="shared" si="229"/>
        <v>0.34180785297801497</v>
      </c>
      <c r="T1464" s="129" t="str">
        <f t="shared" si="230"/>
        <v/>
      </c>
      <c r="V1464" s="156">
        <f t="shared" si="224"/>
        <v>5.5552000000000934</v>
      </c>
      <c r="W1464" s="159">
        <f t="shared" si="220"/>
        <v>0.59253432565885289</v>
      </c>
      <c r="X1464" s="160">
        <f t="shared" si="221"/>
        <v>7.6980723851005628E-4</v>
      </c>
      <c r="Y1464" s="160" t="str">
        <f t="shared" si="222"/>
        <v/>
      </c>
      <c r="Z1464" s="160" t="str">
        <f t="shared" si="223"/>
        <v/>
      </c>
    </row>
    <row r="1465" spans="14:26" ht="20.100000000000001" customHeight="1" x14ac:dyDescent="0.25">
      <c r="N1465" s="137">
        <v>862</v>
      </c>
      <c r="O1465" s="129">
        <f t="shared" si="225"/>
        <v>-0.55200000000000005</v>
      </c>
      <c r="P1465" s="162">
        <f t="shared" si="226"/>
        <v>0.34256613905087618</v>
      </c>
      <c r="Q1465" s="162">
        <f t="shared" si="227"/>
        <v>0.29047417663514652</v>
      </c>
      <c r="R1465" s="129" t="str">
        <f t="shared" si="228"/>
        <v/>
      </c>
      <c r="S1465" s="129">
        <f t="shared" si="229"/>
        <v>0.34256613905087618</v>
      </c>
      <c r="T1465" s="129" t="str">
        <f t="shared" si="230"/>
        <v/>
      </c>
      <c r="V1465" s="156">
        <f t="shared" si="224"/>
        <v>5.5616000000000936</v>
      </c>
      <c r="W1465" s="159">
        <f t="shared" si="220"/>
        <v>0.59176451842034283</v>
      </c>
      <c r="X1465" s="160">
        <f t="shared" si="221"/>
        <v>7.6955853141202901E-4</v>
      </c>
      <c r="Y1465" s="160" t="str">
        <f t="shared" si="222"/>
        <v/>
      </c>
      <c r="Z1465" s="160" t="str">
        <f t="shared" si="223"/>
        <v/>
      </c>
    </row>
    <row r="1466" spans="14:26" ht="20.100000000000001" customHeight="1" x14ac:dyDescent="0.25">
      <c r="N1466" s="137">
        <v>863</v>
      </c>
      <c r="O1466" s="129">
        <f t="shared" si="225"/>
        <v>-0.54800000000000004</v>
      </c>
      <c r="P1466" s="162">
        <f t="shared" si="226"/>
        <v>0.34332061417511983</v>
      </c>
      <c r="Q1466" s="162">
        <f t="shared" si="227"/>
        <v>0.2918459514173487</v>
      </c>
      <c r="R1466" s="129" t="str">
        <f t="shared" si="228"/>
        <v/>
      </c>
      <c r="S1466" s="129">
        <f t="shared" si="229"/>
        <v>0.34332061417511983</v>
      </c>
      <c r="T1466" s="129" t="str">
        <f t="shared" si="230"/>
        <v/>
      </c>
      <c r="V1466" s="156">
        <f t="shared" si="224"/>
        <v>5.5680000000000938</v>
      </c>
      <c r="W1466" s="159">
        <f t="shared" si="220"/>
        <v>0.5909949598889308</v>
      </c>
      <c r="X1466" s="160">
        <f t="shared" si="221"/>
        <v>7.693073607559775E-4</v>
      </c>
      <c r="Y1466" s="160" t="str">
        <f t="shared" si="222"/>
        <v/>
      </c>
      <c r="Z1466" s="160" t="str">
        <f t="shared" si="223"/>
        <v/>
      </c>
    </row>
    <row r="1467" spans="14:26" ht="20.100000000000001" customHeight="1" x14ac:dyDescent="0.25">
      <c r="N1467" s="137">
        <v>864</v>
      </c>
      <c r="O1467" s="129">
        <f t="shared" si="225"/>
        <v>-0.54400000000000004</v>
      </c>
      <c r="P1467" s="162">
        <f t="shared" si="226"/>
        <v>0.34407124578783232</v>
      </c>
      <c r="Q1467" s="162">
        <f t="shared" si="227"/>
        <v>0.29322073642386043</v>
      </c>
      <c r="R1467" s="129" t="str">
        <f t="shared" si="228"/>
        <v/>
      </c>
      <c r="S1467" s="129">
        <f t="shared" si="229"/>
        <v>0.34407124578783232</v>
      </c>
      <c r="T1467" s="129" t="str">
        <f t="shared" si="230"/>
        <v/>
      </c>
      <c r="V1467" s="156">
        <f t="shared" si="224"/>
        <v>5.5744000000000939</v>
      </c>
      <c r="W1467" s="159">
        <f t="shared" si="220"/>
        <v>0.59022565252817483</v>
      </c>
      <c r="X1467" s="160">
        <f t="shared" si="221"/>
        <v>7.6905373484514872E-4</v>
      </c>
      <c r="Y1467" s="160" t="str">
        <f t="shared" si="222"/>
        <v/>
      </c>
      <c r="Z1467" s="160" t="str">
        <f t="shared" si="223"/>
        <v/>
      </c>
    </row>
    <row r="1468" spans="14:26" ht="20.100000000000001" customHeight="1" x14ac:dyDescent="0.25">
      <c r="N1468" s="137">
        <v>865</v>
      </c>
      <c r="O1468" s="129">
        <f t="shared" si="225"/>
        <v>-0.54</v>
      </c>
      <c r="P1468" s="162">
        <f t="shared" si="226"/>
        <v>0.34481800143933333</v>
      </c>
      <c r="Q1468" s="162">
        <f t="shared" si="227"/>
        <v>0.29459851621569799</v>
      </c>
      <c r="R1468" s="129" t="str">
        <f t="shared" si="228"/>
        <v/>
      </c>
      <c r="S1468" s="129">
        <f t="shared" si="229"/>
        <v>0.34481800143933333</v>
      </c>
      <c r="T1468" s="129" t="str">
        <f t="shared" si="230"/>
        <v/>
      </c>
      <c r="V1468" s="156">
        <f t="shared" si="224"/>
        <v>5.5808000000000941</v>
      </c>
      <c r="W1468" s="159">
        <f t="shared" si="220"/>
        <v>0.58945659879332968</v>
      </c>
      <c r="X1468" s="160">
        <f t="shared" si="221"/>
        <v>7.6879766198023614E-4</v>
      </c>
      <c r="Y1468" s="160" t="str">
        <f t="shared" si="222"/>
        <v/>
      </c>
      <c r="Z1468" s="160" t="str">
        <f t="shared" si="223"/>
        <v/>
      </c>
    </row>
    <row r="1469" spans="14:26" ht="20.100000000000001" customHeight="1" x14ac:dyDescent="0.25">
      <c r="N1469" s="137">
        <v>866</v>
      </c>
      <c r="O1469" s="129">
        <f t="shared" si="225"/>
        <v>-0.53600000000000003</v>
      </c>
      <c r="P1469" s="162">
        <f t="shared" si="226"/>
        <v>0.34556084879550247</v>
      </c>
      <c r="Q1469" s="162">
        <f t="shared" si="227"/>
        <v>0.29597927522430945</v>
      </c>
      <c r="R1469" s="129" t="str">
        <f t="shared" si="228"/>
        <v/>
      </c>
      <c r="S1469" s="129">
        <f t="shared" si="229"/>
        <v>0.34556084879550247</v>
      </c>
      <c r="T1469" s="129" t="str">
        <f t="shared" si="230"/>
        <v/>
      </c>
      <c r="V1469" s="156">
        <f t="shared" si="224"/>
        <v>5.5872000000000943</v>
      </c>
      <c r="W1469" s="159">
        <f t="shared" si="220"/>
        <v>0.58868780113134944</v>
      </c>
      <c r="X1469" s="160">
        <f t="shared" si="221"/>
        <v>7.6853915045660415E-4</v>
      </c>
      <c r="Y1469" s="160" t="str">
        <f t="shared" si="222"/>
        <v/>
      </c>
      <c r="Z1469" s="160" t="str">
        <f t="shared" si="223"/>
        <v/>
      </c>
    </row>
    <row r="1470" spans="14:26" ht="20.100000000000001" customHeight="1" x14ac:dyDescent="0.25">
      <c r="N1470" s="137">
        <v>867</v>
      </c>
      <c r="O1470" s="129">
        <f t="shared" si="225"/>
        <v>-0.53200000000000003</v>
      </c>
      <c r="P1470" s="162">
        <f t="shared" si="226"/>
        <v>0.3462997556401014</v>
      </c>
      <c r="Q1470" s="162">
        <f t="shared" si="227"/>
        <v>0.29736299775204122</v>
      </c>
      <c r="R1470" s="129" t="str">
        <f t="shared" si="228"/>
        <v/>
      </c>
      <c r="S1470" s="129">
        <f t="shared" si="229"/>
        <v>0.3462997556401014</v>
      </c>
      <c r="T1470" s="129" t="str">
        <f t="shared" si="230"/>
        <v/>
      </c>
      <c r="V1470" s="156">
        <f t="shared" si="224"/>
        <v>5.5936000000000945</v>
      </c>
      <c r="W1470" s="159">
        <f t="shared" si="220"/>
        <v>0.58791926198089284</v>
      </c>
      <c r="X1470" s="160">
        <f t="shared" si="221"/>
        <v>7.6827820856628648E-4</v>
      </c>
      <c r="Y1470" s="160" t="str">
        <f t="shared" si="222"/>
        <v/>
      </c>
      <c r="Z1470" s="160" t="str">
        <f t="shared" si="223"/>
        <v/>
      </c>
    </row>
    <row r="1471" spans="14:26" ht="20.100000000000001" customHeight="1" x14ac:dyDescent="0.25">
      <c r="N1471" s="137">
        <v>868</v>
      </c>
      <c r="O1471" s="129">
        <f t="shared" si="225"/>
        <v>-0.52800000000000002</v>
      </c>
      <c r="P1471" s="162">
        <f t="shared" si="226"/>
        <v>0.34703468987709229</v>
      </c>
      <c r="Q1471" s="162">
        <f t="shared" si="227"/>
        <v>0.2987496679726146</v>
      </c>
      <c r="R1471" s="129" t="str">
        <f t="shared" si="228"/>
        <v/>
      </c>
      <c r="S1471" s="129">
        <f t="shared" si="229"/>
        <v>0.34703468987709229</v>
      </c>
      <c r="T1471" s="129" t="str">
        <f t="shared" si="230"/>
        <v/>
      </c>
      <c r="V1471" s="156">
        <f t="shared" si="224"/>
        <v>5.6000000000000947</v>
      </c>
      <c r="W1471" s="159">
        <f t="shared" si="220"/>
        <v>0.58715098377232655</v>
      </c>
      <c r="X1471" s="160">
        <f t="shared" si="221"/>
        <v>7.6801484459421143E-4</v>
      </c>
      <c r="Y1471" s="160" t="str">
        <f t="shared" si="222"/>
        <v/>
      </c>
      <c r="Z1471" s="160" t="str">
        <f t="shared" si="223"/>
        <v/>
      </c>
    </row>
    <row r="1472" spans="14:26" ht="20.100000000000001" customHeight="1" x14ac:dyDescent="0.25">
      <c r="N1472" s="137">
        <v>869</v>
      </c>
      <c r="O1472" s="129">
        <f t="shared" si="225"/>
        <v>-0.52400000000000002</v>
      </c>
      <c r="P1472" s="162">
        <f t="shared" si="226"/>
        <v>0.34776561953295076</v>
      </c>
      <c r="Q1472" s="162">
        <f t="shared" si="227"/>
        <v>0.30013926993161094</v>
      </c>
      <c r="R1472" s="129" t="str">
        <f t="shared" si="228"/>
        <v/>
      </c>
      <c r="S1472" s="129">
        <f t="shared" si="229"/>
        <v>0.34776561953295076</v>
      </c>
      <c r="T1472" s="129" t="str">
        <f t="shared" si="230"/>
        <v/>
      </c>
      <c r="V1472" s="156">
        <f t="shared" si="224"/>
        <v>5.6064000000000949</v>
      </c>
      <c r="W1472" s="159">
        <f t="shared" si="220"/>
        <v>0.58638296892773234</v>
      </c>
      <c r="X1472" s="160">
        <f t="shared" si="221"/>
        <v>7.6774906682486321E-4</v>
      </c>
      <c r="Y1472" s="160" t="str">
        <f t="shared" si="222"/>
        <v/>
      </c>
      <c r="Z1472" s="160" t="str">
        <f t="shared" si="223"/>
        <v/>
      </c>
    </row>
    <row r="1473" spans="14:26" ht="20.100000000000001" customHeight="1" x14ac:dyDescent="0.25">
      <c r="N1473" s="137">
        <v>870</v>
      </c>
      <c r="O1473" s="129">
        <f t="shared" si="225"/>
        <v>-0.52</v>
      </c>
      <c r="P1473" s="162">
        <f t="shared" si="226"/>
        <v>0.34849251275897447</v>
      </c>
      <c r="Q1473" s="162">
        <f t="shared" si="227"/>
        <v>0.30153178754696619</v>
      </c>
      <c r="R1473" s="129" t="str">
        <f t="shared" si="228"/>
        <v/>
      </c>
      <c r="S1473" s="129">
        <f t="shared" si="229"/>
        <v>0.34849251275897447</v>
      </c>
      <c r="T1473" s="129" t="str">
        <f t="shared" si="230"/>
        <v/>
      </c>
      <c r="V1473" s="156">
        <f t="shared" si="224"/>
        <v>5.612800000000095</v>
      </c>
      <c r="W1473" s="159">
        <f t="shared" si="220"/>
        <v>0.58561521986090748</v>
      </c>
      <c r="X1473" s="160">
        <f t="shared" si="221"/>
        <v>7.6748088353284505E-4</v>
      </c>
      <c r="Y1473" s="160" t="str">
        <f t="shared" si="222"/>
        <v/>
      </c>
      <c r="Z1473" s="160" t="str">
        <f t="shared" si="223"/>
        <v/>
      </c>
    </row>
    <row r="1474" spans="14:26" ht="20.100000000000001" customHeight="1" x14ac:dyDescent="0.25">
      <c r="N1474" s="137">
        <v>871</v>
      </c>
      <c r="O1474" s="129">
        <f t="shared" si="225"/>
        <v>-0.51600000000000001</v>
      </c>
      <c r="P1474" s="162">
        <f t="shared" si="226"/>
        <v>0.34921533783358666</v>
      </c>
      <c r="Q1474" s="162">
        <f t="shared" si="227"/>
        <v>0.30292720460947509</v>
      </c>
      <c r="R1474" s="129" t="str">
        <f t="shared" si="228"/>
        <v/>
      </c>
      <c r="S1474" s="129">
        <f t="shared" si="229"/>
        <v>0.34921533783358666</v>
      </c>
      <c r="T1474" s="129" t="str">
        <f t="shared" si="230"/>
        <v/>
      </c>
      <c r="V1474" s="156">
        <f t="shared" si="224"/>
        <v>5.6192000000000952</v>
      </c>
      <c r="W1474" s="159">
        <f t="shared" si="220"/>
        <v>0.58484773897737463</v>
      </c>
      <c r="X1474" s="160">
        <f t="shared" si="221"/>
        <v>7.6721030299331527E-4</v>
      </c>
      <c r="Y1474" s="160" t="str">
        <f t="shared" si="222"/>
        <v/>
      </c>
      <c r="Z1474" s="160" t="str">
        <f t="shared" si="223"/>
        <v/>
      </c>
    </row>
    <row r="1475" spans="14:26" ht="20.100000000000001" customHeight="1" x14ac:dyDescent="0.25">
      <c r="N1475" s="137">
        <v>872</v>
      </c>
      <c r="O1475" s="129">
        <f t="shared" si="225"/>
        <v>-0.51200000000000001</v>
      </c>
      <c r="P1475" s="162">
        <f t="shared" si="226"/>
        <v>0.34993406316463371</v>
      </c>
      <c r="Q1475" s="162">
        <f t="shared" si="227"/>
        <v>0.30432550478330422</v>
      </c>
      <c r="R1475" s="129" t="str">
        <f t="shared" si="228"/>
        <v/>
      </c>
      <c r="S1475" s="129">
        <f t="shared" si="229"/>
        <v>0.34993406316463371</v>
      </c>
      <c r="T1475" s="129" t="str">
        <f t="shared" si="230"/>
        <v/>
      </c>
      <c r="V1475" s="156">
        <f t="shared" si="224"/>
        <v>5.6256000000000954</v>
      </c>
      <c r="W1475" s="159">
        <f t="shared" si="220"/>
        <v>0.58408052867438132</v>
      </c>
      <c r="X1475" s="160">
        <f t="shared" si="221"/>
        <v>7.6693733347155124E-4</v>
      </c>
      <c r="Y1475" s="160" t="str">
        <f t="shared" si="222"/>
        <v/>
      </c>
      <c r="Z1475" s="160" t="str">
        <f t="shared" si="223"/>
        <v/>
      </c>
    </row>
    <row r="1476" spans="14:26" ht="20.100000000000001" customHeight="1" x14ac:dyDescent="0.25">
      <c r="N1476" s="137">
        <v>873</v>
      </c>
      <c r="O1476" s="129">
        <f t="shared" si="225"/>
        <v>-0.50800000000000001</v>
      </c>
      <c r="P1476" s="162">
        <f t="shared" si="226"/>
        <v>0.35064865729167793</v>
      </c>
      <c r="Q1476" s="162">
        <f t="shared" si="227"/>
        <v>0.30572667160651423</v>
      </c>
      <c r="R1476" s="129" t="str">
        <f t="shared" si="228"/>
        <v/>
      </c>
      <c r="S1476" s="129">
        <f t="shared" si="229"/>
        <v>0.35064865729167793</v>
      </c>
      <c r="T1476" s="129" t="str">
        <f t="shared" si="230"/>
        <v/>
      </c>
      <c r="V1476" s="156">
        <f t="shared" si="224"/>
        <v>5.6320000000000956</v>
      </c>
      <c r="W1476" s="159">
        <f t="shared" si="220"/>
        <v>0.58331359134090977</v>
      </c>
      <c r="X1476" s="160">
        <f t="shared" si="221"/>
        <v>7.6666198323116497E-4</v>
      </c>
      <c r="Y1476" s="160" t="str">
        <f t="shared" si="222"/>
        <v/>
      </c>
      <c r="Z1476" s="160" t="str">
        <f t="shared" si="223"/>
        <v/>
      </c>
    </row>
    <row r="1477" spans="14:26" ht="20.100000000000001" customHeight="1" x14ac:dyDescent="0.25">
      <c r="N1477" s="137">
        <v>874</v>
      </c>
      <c r="O1477" s="129">
        <f t="shared" si="225"/>
        <v>-0.504</v>
      </c>
      <c r="P1477" s="162">
        <f t="shared" si="226"/>
        <v>0.35135908888828399</v>
      </c>
      <c r="Q1477" s="162">
        <f t="shared" si="227"/>
        <v>0.30713068849159109</v>
      </c>
      <c r="R1477" s="129" t="str">
        <f t="shared" si="228"/>
        <v/>
      </c>
      <c r="S1477" s="129">
        <f t="shared" si="229"/>
        <v>0.35135908888828399</v>
      </c>
      <c r="T1477" s="129" t="str">
        <f t="shared" si="230"/>
        <v/>
      </c>
      <c r="V1477" s="156">
        <f t="shared" si="224"/>
        <v>5.6384000000000958</v>
      </c>
      <c r="W1477" s="159">
        <f t="shared" si="220"/>
        <v>0.5825469293576786</v>
      </c>
      <c r="X1477" s="160">
        <f t="shared" si="221"/>
        <v>7.6638426052866304E-4</v>
      </c>
      <c r="Y1477" s="160" t="str">
        <f t="shared" si="222"/>
        <v/>
      </c>
      <c r="Z1477" s="160" t="str">
        <f t="shared" si="223"/>
        <v/>
      </c>
    </row>
    <row r="1478" spans="14:26" ht="20.100000000000001" customHeight="1" x14ac:dyDescent="0.25">
      <c r="N1478" s="137">
        <v>875</v>
      </c>
      <c r="O1478" s="129">
        <f t="shared" si="225"/>
        <v>-0.5</v>
      </c>
      <c r="P1478" s="162">
        <f t="shared" si="226"/>
        <v>0.35206532676429952</v>
      </c>
      <c r="Q1478" s="162">
        <f t="shared" si="227"/>
        <v>0.30853753872598688</v>
      </c>
      <c r="R1478" s="129" t="str">
        <f t="shared" si="228"/>
        <v/>
      </c>
      <c r="S1478" s="129">
        <f t="shared" si="229"/>
        <v>0.35206532676429952</v>
      </c>
      <c r="T1478" s="129" t="str">
        <f t="shared" si="230"/>
        <v/>
      </c>
      <c r="V1478" s="156">
        <f t="shared" si="224"/>
        <v>5.644800000000096</v>
      </c>
      <c r="W1478" s="159">
        <f t="shared" si="220"/>
        <v>0.58178054509714994</v>
      </c>
      <c r="X1478" s="160">
        <f t="shared" si="221"/>
        <v>7.661041736167773E-4</v>
      </c>
      <c r="Y1478" s="160" t="str">
        <f t="shared" si="222"/>
        <v/>
      </c>
      <c r="Z1478" s="160" t="str">
        <f t="shared" si="223"/>
        <v/>
      </c>
    </row>
    <row r="1479" spans="14:26" ht="20.100000000000001" customHeight="1" x14ac:dyDescent="0.25">
      <c r="N1479" s="137">
        <v>876</v>
      </c>
      <c r="O1479" s="129">
        <f t="shared" si="225"/>
        <v>-0.496</v>
      </c>
      <c r="P1479" s="162">
        <f t="shared" si="226"/>
        <v>0.3527673398681293</v>
      </c>
      <c r="Q1479" s="162">
        <f t="shared" si="227"/>
        <v>0.30994720547266957</v>
      </c>
      <c r="R1479" s="129" t="str">
        <f t="shared" si="228"/>
        <v/>
      </c>
      <c r="S1479" s="129">
        <f t="shared" si="229"/>
        <v>0.3527673398681293</v>
      </c>
      <c r="T1479" s="129" t="str">
        <f t="shared" si="230"/>
        <v/>
      </c>
      <c r="V1479" s="156">
        <f t="shared" si="224"/>
        <v>5.6512000000000961</v>
      </c>
      <c r="W1479" s="159">
        <f t="shared" si="220"/>
        <v>0.58101444092353316</v>
      </c>
      <c r="X1479" s="160">
        <f t="shared" si="221"/>
        <v>7.658217307424664E-4</v>
      </c>
      <c r="Y1479" s="160" t="str">
        <f t="shared" si="222"/>
        <v/>
      </c>
      <c r="Z1479" s="160" t="str">
        <f t="shared" si="223"/>
        <v/>
      </c>
    </row>
    <row r="1480" spans="14:26" ht="20.100000000000001" customHeight="1" x14ac:dyDescent="0.25">
      <c r="N1480" s="137">
        <v>877</v>
      </c>
      <c r="O1480" s="129">
        <f t="shared" si="225"/>
        <v>-0.49199999999999999</v>
      </c>
      <c r="P1480" s="162">
        <f t="shared" si="226"/>
        <v>0.35346509728900333</v>
      </c>
      <c r="Q1480" s="162">
        <f t="shared" si="227"/>
        <v>0.31135967177068158</v>
      </c>
      <c r="R1480" s="129" t="str">
        <f t="shared" si="228"/>
        <v/>
      </c>
      <c r="S1480" s="129">
        <f t="shared" si="229"/>
        <v>0.35346509728900333</v>
      </c>
      <c r="T1480" s="129" t="str">
        <f t="shared" si="230"/>
        <v/>
      </c>
      <c r="V1480" s="156">
        <f t="shared" si="224"/>
        <v>5.6576000000000963</v>
      </c>
      <c r="W1480" s="159">
        <f t="shared" si="220"/>
        <v>0.58024861919279069</v>
      </c>
      <c r="X1480" s="160">
        <f t="shared" si="221"/>
        <v>7.655369401455836E-4</v>
      </c>
      <c r="Y1480" s="160" t="str">
        <f t="shared" si="222"/>
        <v/>
      </c>
      <c r="Z1480" s="160" t="str">
        <f t="shared" si="223"/>
        <v/>
      </c>
    </row>
    <row r="1481" spans="14:26" ht="20.100000000000001" customHeight="1" x14ac:dyDescent="0.25">
      <c r="N1481" s="137">
        <v>878</v>
      </c>
      <c r="O1481" s="129">
        <f t="shared" si="225"/>
        <v>-0.48799999999999999</v>
      </c>
      <c r="P1481" s="162">
        <f t="shared" si="226"/>
        <v>0.35415856825923747</v>
      </c>
      <c r="Q1481" s="162">
        <f t="shared" si="227"/>
        <v>0.31277492053570766</v>
      </c>
      <c r="R1481" s="129" t="str">
        <f t="shared" si="228"/>
        <v/>
      </c>
      <c r="S1481" s="129">
        <f t="shared" si="229"/>
        <v>0.35415856825923747</v>
      </c>
      <c r="T1481" s="129" t="str">
        <f t="shared" si="230"/>
        <v/>
      </c>
      <c r="V1481" s="156">
        <f t="shared" si="224"/>
        <v>5.6640000000000965</v>
      </c>
      <c r="W1481" s="159">
        <f t="shared" si="220"/>
        <v>0.57948308225264511</v>
      </c>
      <c r="X1481" s="160">
        <f t="shared" si="221"/>
        <v>7.6524981006376169E-4</v>
      </c>
      <c r="Y1481" s="160" t="str">
        <f t="shared" si="222"/>
        <v/>
      </c>
      <c r="Z1481" s="160" t="str">
        <f t="shared" si="223"/>
        <v/>
      </c>
    </row>
    <row r="1482" spans="14:26" ht="20.100000000000001" customHeight="1" x14ac:dyDescent="0.25">
      <c r="N1482" s="137">
        <v>879</v>
      </c>
      <c r="O1482" s="129">
        <f t="shared" si="225"/>
        <v>-0.48399999999999999</v>
      </c>
      <c r="P1482" s="162">
        <f t="shared" si="226"/>
        <v>0.35484772215648769</v>
      </c>
      <c r="Q1482" s="162">
        <f t="shared" si="227"/>
        <v>0.31419293456065167</v>
      </c>
      <c r="R1482" s="129" t="str">
        <f t="shared" si="228"/>
        <v/>
      </c>
      <c r="S1482" s="129">
        <f t="shared" si="229"/>
        <v>0.35484772215648769</v>
      </c>
      <c r="T1482" s="129" t="str">
        <f t="shared" si="230"/>
        <v/>
      </c>
      <c r="V1482" s="156">
        <f t="shared" si="224"/>
        <v>5.6704000000000967</v>
      </c>
      <c r="W1482" s="159">
        <f t="shared" si="220"/>
        <v>0.57871783244258135</v>
      </c>
      <c r="X1482" s="160">
        <f t="shared" si="221"/>
        <v>7.6496034872564067E-4</v>
      </c>
      <c r="Y1482" s="160" t="str">
        <f t="shared" si="222"/>
        <v/>
      </c>
      <c r="Z1482" s="160" t="str">
        <f t="shared" si="223"/>
        <v/>
      </c>
    </row>
    <row r="1483" spans="14:26" ht="20.100000000000001" customHeight="1" x14ac:dyDescent="0.25">
      <c r="N1483" s="137">
        <v>880</v>
      </c>
      <c r="O1483" s="129">
        <f t="shared" si="225"/>
        <v>-0.48</v>
      </c>
      <c r="P1483" s="162">
        <f t="shared" si="226"/>
        <v>0.35553252850599709</v>
      </c>
      <c r="Q1483" s="162">
        <f t="shared" si="227"/>
        <v>0.31561369651622256</v>
      </c>
      <c r="R1483" s="129" t="str">
        <f t="shared" si="228"/>
        <v/>
      </c>
      <c r="S1483" s="129">
        <f t="shared" si="229"/>
        <v>0.35553252850599709</v>
      </c>
      <c r="T1483" s="129" t="str">
        <f t="shared" si="230"/>
        <v/>
      </c>
      <c r="V1483" s="156">
        <f t="shared" si="224"/>
        <v>5.6768000000000969</v>
      </c>
      <c r="W1483" s="159">
        <f t="shared" si="220"/>
        <v>0.57795287209385571</v>
      </c>
      <c r="X1483" s="160">
        <f t="shared" si="221"/>
        <v>7.6466856435641883E-4</v>
      </c>
      <c r="Y1483" s="160" t="str">
        <f t="shared" si="222"/>
        <v/>
      </c>
      <c r="Z1483" s="160" t="str">
        <f t="shared" si="223"/>
        <v/>
      </c>
    </row>
    <row r="1484" spans="14:26" ht="20.100000000000001" customHeight="1" x14ac:dyDescent="0.25">
      <c r="N1484" s="137">
        <v>881</v>
      </c>
      <c r="O1484" s="129">
        <f t="shared" si="225"/>
        <v>-0.47599999999999998</v>
      </c>
      <c r="P1484" s="162">
        <f t="shared" si="226"/>
        <v>0.35621295698283506</v>
      </c>
      <c r="Q1484" s="162">
        <f t="shared" si="227"/>
        <v>0.31703718895152933</v>
      </c>
      <c r="R1484" s="129" t="str">
        <f t="shared" si="228"/>
        <v/>
      </c>
      <c r="S1484" s="129">
        <f t="shared" si="229"/>
        <v>0.35621295698283506</v>
      </c>
      <c r="T1484" s="129" t="str">
        <f t="shared" si="230"/>
        <v/>
      </c>
      <c r="V1484" s="156">
        <f t="shared" si="224"/>
        <v>5.6832000000000971</v>
      </c>
      <c r="W1484" s="159">
        <f t="shared" si="220"/>
        <v>0.57718820352949929</v>
      </c>
      <c r="X1484" s="160">
        <f t="shared" si="221"/>
        <v>7.6437446517507723E-4</v>
      </c>
      <c r="Y1484" s="160" t="str">
        <f t="shared" si="222"/>
        <v/>
      </c>
      <c r="Z1484" s="160" t="str">
        <f t="shared" si="223"/>
        <v/>
      </c>
    </row>
    <row r="1485" spans="14:26" ht="20.100000000000001" customHeight="1" x14ac:dyDescent="0.25">
      <c r="N1485" s="137">
        <v>882</v>
      </c>
      <c r="O1485" s="129">
        <f t="shared" si="225"/>
        <v>-0.47199999999999998</v>
      </c>
      <c r="P1485" s="162">
        <f t="shared" si="226"/>
        <v>0.35688897741412928</v>
      </c>
      <c r="Q1485" s="162">
        <f t="shared" si="227"/>
        <v>0.31846339429468434</v>
      </c>
      <c r="R1485" s="129" t="str">
        <f t="shared" si="228"/>
        <v/>
      </c>
      <c r="S1485" s="129">
        <f t="shared" si="229"/>
        <v>0.35688897741412928</v>
      </c>
      <c r="T1485" s="129" t="str">
        <f t="shared" si="230"/>
        <v/>
      </c>
      <c r="V1485" s="156">
        <f t="shared" si="224"/>
        <v>5.6896000000000972</v>
      </c>
      <c r="W1485" s="159">
        <f t="shared" si="220"/>
        <v>0.57642382906432421</v>
      </c>
      <c r="X1485" s="160">
        <f t="shared" si="221"/>
        <v>7.6407805939338047E-4</v>
      </c>
      <c r="Y1485" s="160" t="str">
        <f t="shared" si="222"/>
        <v/>
      </c>
      <c r="Z1485" s="160" t="str">
        <f t="shared" si="223"/>
        <v/>
      </c>
    </row>
    <row r="1486" spans="14:26" ht="20.100000000000001" customHeight="1" x14ac:dyDescent="0.25">
      <c r="N1486" s="137">
        <v>883</v>
      </c>
      <c r="O1486" s="129">
        <f t="shared" si="225"/>
        <v>-0.46799999999999997</v>
      </c>
      <c r="P1486" s="162">
        <f t="shared" si="226"/>
        <v>0.35756055978128964</v>
      </c>
      <c r="Q1486" s="162">
        <f t="shared" si="227"/>
        <v>0.31989229485341653</v>
      </c>
      <c r="R1486" s="129" t="str">
        <f t="shared" si="228"/>
        <v/>
      </c>
      <c r="S1486" s="129">
        <f t="shared" si="229"/>
        <v>0.35756055978128964</v>
      </c>
      <c r="T1486" s="129" t="str">
        <f t="shared" si="230"/>
        <v/>
      </c>
      <c r="V1486" s="156">
        <f t="shared" si="224"/>
        <v>5.6960000000000974</v>
      </c>
      <c r="W1486" s="159">
        <f t="shared" si="220"/>
        <v>0.57565975100493083</v>
      </c>
      <c r="X1486" s="160">
        <f t="shared" si="221"/>
        <v>7.6377935521954043E-4</v>
      </c>
      <c r="Y1486" s="160" t="str">
        <f t="shared" si="222"/>
        <v/>
      </c>
      <c r="Z1486" s="160" t="str">
        <f t="shared" si="223"/>
        <v/>
      </c>
    </row>
    <row r="1487" spans="14:26" ht="20.100000000000001" customHeight="1" x14ac:dyDescent="0.25">
      <c r="N1487" s="137">
        <v>884</v>
      </c>
      <c r="O1487" s="129">
        <f t="shared" si="225"/>
        <v>-0.46399999999999997</v>
      </c>
      <c r="P1487" s="162">
        <f t="shared" si="226"/>
        <v>0.35822767422222374</v>
      </c>
      <c r="Q1487" s="162">
        <f t="shared" si="227"/>
        <v>0.32132387281569263</v>
      </c>
      <c r="R1487" s="129" t="str">
        <f t="shared" si="228"/>
        <v/>
      </c>
      <c r="S1487" s="129">
        <f t="shared" si="229"/>
        <v>0.35822767422222374</v>
      </c>
      <c r="T1487" s="129" t="str">
        <f t="shared" si="230"/>
        <v/>
      </c>
      <c r="V1487" s="156">
        <f t="shared" si="224"/>
        <v>5.7024000000000976</v>
      </c>
      <c r="W1487" s="159">
        <f t="shared" si="220"/>
        <v>0.57489597164971129</v>
      </c>
      <c r="X1487" s="160">
        <f t="shared" si="221"/>
        <v>7.6347836085344234E-4</v>
      </c>
      <c r="Y1487" s="160" t="str">
        <f t="shared" si="222"/>
        <v/>
      </c>
      <c r="Z1487" s="160" t="str">
        <f t="shared" si="223"/>
        <v/>
      </c>
    </row>
    <row r="1488" spans="14:26" ht="20.100000000000001" customHeight="1" x14ac:dyDescent="0.25">
      <c r="N1488" s="137">
        <v>885</v>
      </c>
      <c r="O1488" s="129">
        <f t="shared" si="225"/>
        <v>-0.45999999999999996</v>
      </c>
      <c r="P1488" s="162">
        <f t="shared" si="226"/>
        <v>0.35889029103354464</v>
      </c>
      <c r="Q1488" s="162">
        <f t="shared" si="227"/>
        <v>0.32275811025034773</v>
      </c>
      <c r="R1488" s="129" t="str">
        <f t="shared" si="228"/>
        <v/>
      </c>
      <c r="S1488" s="129">
        <f t="shared" si="229"/>
        <v>0.35889029103354464</v>
      </c>
      <c r="T1488" s="129" t="str">
        <f t="shared" si="230"/>
        <v/>
      </c>
      <c r="V1488" s="156">
        <f t="shared" si="224"/>
        <v>5.7088000000000978</v>
      </c>
      <c r="W1488" s="159">
        <f t="shared" si="220"/>
        <v>0.57413249328885785</v>
      </c>
      <c r="X1488" s="160">
        <f t="shared" si="221"/>
        <v>7.6317508448964233E-4</v>
      </c>
      <c r="Y1488" s="160" t="str">
        <f t="shared" si="222"/>
        <v/>
      </c>
      <c r="Z1488" s="160" t="str">
        <f t="shared" si="223"/>
        <v/>
      </c>
    </row>
    <row r="1489" spans="14:26" ht="20.100000000000001" customHeight="1" x14ac:dyDescent="0.25">
      <c r="N1489" s="137">
        <v>886</v>
      </c>
      <c r="O1489" s="129">
        <f t="shared" si="225"/>
        <v>-0.45599999999999996</v>
      </c>
      <c r="P1489" s="162">
        <f t="shared" si="226"/>
        <v>0.35954838067276956</v>
      </c>
      <c r="Q1489" s="162">
        <f t="shared" si="227"/>
        <v>0.32419498910772426</v>
      </c>
      <c r="R1489" s="129" t="str">
        <f t="shared" si="228"/>
        <v/>
      </c>
      <c r="S1489" s="129">
        <f t="shared" si="229"/>
        <v>0.35954838067276956</v>
      </c>
      <c r="T1489" s="129" t="str">
        <f t="shared" si="230"/>
        <v/>
      </c>
      <c r="V1489" s="156">
        <f t="shared" si="224"/>
        <v>5.715200000000098</v>
      </c>
      <c r="W1489" s="159">
        <f t="shared" si="220"/>
        <v>0.57336931820436821</v>
      </c>
      <c r="X1489" s="160">
        <f t="shared" si="221"/>
        <v>7.6286953431692339E-4</v>
      </c>
      <c r="Y1489" s="160" t="str">
        <f t="shared" si="222"/>
        <v/>
      </c>
      <c r="Z1489" s="160" t="str">
        <f t="shared" si="223"/>
        <v/>
      </c>
    </row>
    <row r="1490" spans="14:26" ht="20.100000000000001" customHeight="1" x14ac:dyDescent="0.25">
      <c r="N1490" s="137">
        <v>887</v>
      </c>
      <c r="O1490" s="129">
        <f t="shared" si="225"/>
        <v>-0.45199999999999996</v>
      </c>
      <c r="P1490" s="162">
        <f t="shared" si="226"/>
        <v>0.3602019137605102</v>
      </c>
      <c r="Q1490" s="162">
        <f t="shared" si="227"/>
        <v>0.32563449122032057</v>
      </c>
      <c r="R1490" s="129" t="str">
        <f t="shared" si="228"/>
        <v/>
      </c>
      <c r="S1490" s="129">
        <f t="shared" si="229"/>
        <v>0.3602019137605102</v>
      </c>
      <c r="T1490" s="129" t="str">
        <f t="shared" si="230"/>
        <v/>
      </c>
      <c r="V1490" s="156">
        <f t="shared" si="224"/>
        <v>5.7216000000000982</v>
      </c>
      <c r="W1490" s="159">
        <f t="shared" si="220"/>
        <v>0.57260644867005128</v>
      </c>
      <c r="X1490" s="160">
        <f t="shared" si="221"/>
        <v>7.6256171851762922E-4</v>
      </c>
      <c r="Y1490" s="160" t="str">
        <f t="shared" si="222"/>
        <v/>
      </c>
      <c r="Z1490" s="160" t="str">
        <f t="shared" si="223"/>
        <v/>
      </c>
    </row>
    <row r="1491" spans="14:26" ht="20.100000000000001" customHeight="1" x14ac:dyDescent="0.25">
      <c r="N1491" s="137">
        <v>888</v>
      </c>
      <c r="O1491" s="129">
        <f t="shared" si="225"/>
        <v>-0.44799999999999995</v>
      </c>
      <c r="P1491" s="162">
        <f t="shared" si="226"/>
        <v>0.36085086108265324</v>
      </c>
      <c r="Q1491" s="162">
        <f t="shared" si="227"/>
        <v>0.32707659830344682</v>
      </c>
      <c r="R1491" s="129" t="str">
        <f t="shared" si="228"/>
        <v/>
      </c>
      <c r="S1491" s="129">
        <f t="shared" si="229"/>
        <v>0.36085086108265324</v>
      </c>
      <c r="T1491" s="129" t="str">
        <f t="shared" si="230"/>
        <v/>
      </c>
      <c r="V1491" s="156">
        <f t="shared" si="224"/>
        <v>5.7280000000000983</v>
      </c>
      <c r="W1491" s="159">
        <f t="shared" si="220"/>
        <v>0.57184388695153365</v>
      </c>
      <c r="X1491" s="160">
        <f t="shared" si="221"/>
        <v>7.6225164526588784E-4</v>
      </c>
      <c r="Y1491" s="160" t="str">
        <f t="shared" si="222"/>
        <v/>
      </c>
      <c r="Z1491" s="160" t="str">
        <f t="shared" si="223"/>
        <v/>
      </c>
    </row>
    <row r="1492" spans="14:26" ht="20.100000000000001" customHeight="1" x14ac:dyDescent="0.25">
      <c r="N1492" s="137">
        <v>889</v>
      </c>
      <c r="O1492" s="129">
        <f t="shared" si="225"/>
        <v>-0.44399999999999995</v>
      </c>
      <c r="P1492" s="162">
        <f t="shared" si="226"/>
        <v>0.36149519359253279</v>
      </c>
      <c r="Q1492" s="162">
        <f t="shared" si="227"/>
        <v>0.32852129195589119</v>
      </c>
      <c r="R1492" s="129" t="str">
        <f t="shared" si="228"/>
        <v/>
      </c>
      <c r="S1492" s="129">
        <f t="shared" si="229"/>
        <v>0.36149519359253279</v>
      </c>
      <c r="T1492" s="129" t="str">
        <f t="shared" si="230"/>
        <v/>
      </c>
      <c r="V1492" s="156">
        <f t="shared" si="224"/>
        <v>5.7344000000000985</v>
      </c>
      <c r="W1492" s="159">
        <f t="shared" ref="W1492:W1555" si="231">_xlfn.CHISQ.DIST.RT(V1492,$U$593)</f>
        <v>0.57108163530626777</v>
      </c>
      <c r="X1492" s="160">
        <f t="shared" ref="X1492:X1555" si="232">W1492-W1493</f>
        <v>7.6193932273316278E-4</v>
      </c>
      <c r="Y1492" s="160" t="str">
        <f t="shared" ref="Y1492:Y1555" si="233">IF(W1492&lt;(1-$U$600),X1492,"")</f>
        <v/>
      </c>
      <c r="Z1492" s="160" t="str">
        <f t="shared" ref="Z1492:Z1555" si="234">IF(X1492&lt;(1-$U$606),Y1492,"")</f>
        <v/>
      </c>
    </row>
    <row r="1493" spans="14:26" ht="20.100000000000001" customHeight="1" x14ac:dyDescent="0.25">
      <c r="N1493" s="137">
        <v>890</v>
      </c>
      <c r="O1493" s="129">
        <f t="shared" si="225"/>
        <v>-0.43999999999999995</v>
      </c>
      <c r="P1493" s="162">
        <f t="shared" si="226"/>
        <v>0.36213488241309222</v>
      </c>
      <c r="Q1493" s="162">
        <f t="shared" si="227"/>
        <v>0.32996855366059363</v>
      </c>
      <c r="R1493" s="129" t="str">
        <f t="shared" si="228"/>
        <v/>
      </c>
      <c r="S1493" s="129">
        <f t="shared" si="229"/>
        <v>0.36213488241309222</v>
      </c>
      <c r="T1493" s="129" t="str">
        <f t="shared" si="230"/>
        <v/>
      </c>
      <c r="V1493" s="156">
        <f t="shared" ref="V1493:V1556" si="235">V1492+$Y$593</f>
        <v>5.7408000000000987</v>
      </c>
      <c r="W1493" s="159">
        <f t="shared" si="231"/>
        <v>0.5703196959835346</v>
      </c>
      <c r="X1493" s="160">
        <f t="shared" si="232"/>
        <v>7.6162475908059246E-4</v>
      </c>
      <c r="Y1493" s="160" t="str">
        <f t="shared" si="233"/>
        <v/>
      </c>
      <c r="Z1493" s="160" t="str">
        <f t="shared" si="234"/>
        <v/>
      </c>
    </row>
    <row r="1494" spans="14:26" ht="20.100000000000001" customHeight="1" x14ac:dyDescent="0.25">
      <c r="N1494" s="137">
        <v>891</v>
      </c>
      <c r="O1494" s="129">
        <f t="shared" si="225"/>
        <v>-0.43599999999999994</v>
      </c>
      <c r="P1494" s="162">
        <f t="shared" si="226"/>
        <v>0.36276989883903699</v>
      </c>
      <c r="Q1494" s="162">
        <f t="shared" si="227"/>
        <v>0.33141836478532871</v>
      </c>
      <c r="R1494" s="129" t="str">
        <f t="shared" si="228"/>
        <v/>
      </c>
      <c r="S1494" s="129">
        <f t="shared" si="229"/>
        <v>0.36276989883903699</v>
      </c>
      <c r="T1494" s="129" t="str">
        <f t="shared" si="230"/>
        <v/>
      </c>
      <c r="V1494" s="156">
        <f t="shared" si="235"/>
        <v>5.7472000000000989</v>
      </c>
      <c r="W1494" s="159">
        <f t="shared" si="231"/>
        <v>0.56955807122445401</v>
      </c>
      <c r="X1494" s="160">
        <f t="shared" si="232"/>
        <v>7.6130796246420829E-4</v>
      </c>
      <c r="Y1494" s="160" t="str">
        <f t="shared" si="233"/>
        <v/>
      </c>
      <c r="Z1494" s="160" t="str">
        <f t="shared" si="234"/>
        <v/>
      </c>
    </row>
    <row r="1495" spans="14:26" ht="20.100000000000001" customHeight="1" x14ac:dyDescent="0.25">
      <c r="N1495" s="137">
        <v>892</v>
      </c>
      <c r="O1495" s="129">
        <f t="shared" si="225"/>
        <v>-0.43199999999999994</v>
      </c>
      <c r="P1495" s="162">
        <f t="shared" si="226"/>
        <v>0.36340021433897723</v>
      </c>
      <c r="Q1495" s="162">
        <f t="shared" si="227"/>
        <v>0.33287070658339679</v>
      </c>
      <c r="R1495" s="129" t="str">
        <f t="shared" si="228"/>
        <v/>
      </c>
      <c r="S1495" s="129">
        <f t="shared" si="229"/>
        <v>0.36340021433897723</v>
      </c>
      <c r="T1495" s="129" t="str">
        <f t="shared" si="230"/>
        <v/>
      </c>
      <c r="V1495" s="156">
        <f t="shared" si="235"/>
        <v>5.7536000000000991</v>
      </c>
      <c r="W1495" s="159">
        <f t="shared" si="231"/>
        <v>0.5687967632619898</v>
      </c>
      <c r="X1495" s="160">
        <f t="shared" si="232"/>
        <v>7.609889410337134E-4</v>
      </c>
      <c r="Y1495" s="160" t="str">
        <f t="shared" si="233"/>
        <v/>
      </c>
      <c r="Z1495" s="160" t="str">
        <f t="shared" si="234"/>
        <v/>
      </c>
    </row>
    <row r="1496" spans="14:26" ht="20.100000000000001" customHeight="1" x14ac:dyDescent="0.25">
      <c r="N1496" s="137">
        <v>893</v>
      </c>
      <c r="O1496" s="129">
        <f t="shared" si="225"/>
        <v>-0.42799999999999994</v>
      </c>
      <c r="P1496" s="162">
        <f t="shared" si="226"/>
        <v>0.3640258005575604</v>
      </c>
      <c r="Q1496" s="162">
        <f t="shared" si="227"/>
        <v>0.33432556019432413</v>
      </c>
      <c r="R1496" s="129" t="str">
        <f t="shared" si="228"/>
        <v/>
      </c>
      <c r="S1496" s="129">
        <f t="shared" si="229"/>
        <v>0.3640258005575604</v>
      </c>
      <c r="T1496" s="129" t="str">
        <f t="shared" si="230"/>
        <v/>
      </c>
      <c r="V1496" s="156">
        <f t="shared" si="235"/>
        <v>5.7600000000000993</v>
      </c>
      <c r="W1496" s="159">
        <f t="shared" si="231"/>
        <v>0.56803577432095609</v>
      </c>
      <c r="X1496" s="160">
        <f t="shared" si="232"/>
        <v>7.6066770293137242E-4</v>
      </c>
      <c r="Y1496" s="160" t="str">
        <f t="shared" si="233"/>
        <v/>
      </c>
      <c r="Z1496" s="160" t="str">
        <f t="shared" si="234"/>
        <v/>
      </c>
    </row>
    <row r="1497" spans="14:26" ht="20.100000000000001" customHeight="1" x14ac:dyDescent="0.25">
      <c r="N1497" s="137">
        <v>894</v>
      </c>
      <c r="O1497" s="129">
        <f t="shared" si="225"/>
        <v>-0.42399999999999993</v>
      </c>
      <c r="P1497" s="162">
        <f t="shared" si="226"/>
        <v>0.36464662931759334</v>
      </c>
      <c r="Q1497" s="162">
        <f t="shared" si="227"/>
        <v>0.33578290664457122</v>
      </c>
      <c r="R1497" s="129" t="str">
        <f t="shared" si="228"/>
        <v/>
      </c>
      <c r="S1497" s="129">
        <f t="shared" si="229"/>
        <v>0.36464662931759334</v>
      </c>
      <c r="T1497" s="129" t="str">
        <f t="shared" si="230"/>
        <v/>
      </c>
      <c r="V1497" s="156">
        <f t="shared" si="235"/>
        <v>5.7664000000000994</v>
      </c>
      <c r="W1497" s="159">
        <f t="shared" si="231"/>
        <v>0.56727510661802472</v>
      </c>
      <c r="X1497" s="160">
        <f t="shared" si="232"/>
        <v>7.603442562919005E-4</v>
      </c>
      <c r="Y1497" s="160" t="str">
        <f t="shared" si="233"/>
        <v/>
      </c>
      <c r="Z1497" s="160" t="str">
        <f t="shared" si="234"/>
        <v/>
      </c>
    </row>
    <row r="1498" spans="14:26" ht="20.100000000000001" customHeight="1" x14ac:dyDescent="0.25">
      <c r="N1498" s="137">
        <v>895</v>
      </c>
      <c r="O1498" s="129">
        <f t="shared" si="225"/>
        <v>-0.41999999999999993</v>
      </c>
      <c r="P1498" s="162">
        <f t="shared" si="226"/>
        <v>0.36526267262215389</v>
      </c>
      <c r="Q1498" s="162">
        <f t="shared" si="227"/>
        <v>0.33724272684824952</v>
      </c>
      <c r="R1498" s="129" t="str">
        <f t="shared" si="228"/>
        <v/>
      </c>
      <c r="S1498" s="129">
        <f t="shared" si="229"/>
        <v>0.36526267262215389</v>
      </c>
      <c r="T1498" s="129" t="str">
        <f t="shared" si="230"/>
        <v/>
      </c>
      <c r="V1498" s="156">
        <f t="shared" si="235"/>
        <v>5.7728000000000996</v>
      </c>
      <c r="W1498" s="159">
        <f t="shared" si="231"/>
        <v>0.56651476236173282</v>
      </c>
      <c r="X1498" s="160">
        <f t="shared" si="232"/>
        <v>7.6001860924490572E-4</v>
      </c>
      <c r="Y1498" s="160" t="str">
        <f t="shared" si="233"/>
        <v/>
      </c>
      <c r="Z1498" s="160" t="str">
        <f t="shared" si="234"/>
        <v/>
      </c>
    </row>
    <row r="1499" spans="14:26" ht="20.100000000000001" customHeight="1" x14ac:dyDescent="0.25">
      <c r="N1499" s="137">
        <v>896</v>
      </c>
      <c r="O1499" s="129">
        <f t="shared" ref="O1499:O1562" si="236">O$597+(N1499*O$600)</f>
        <v>-0.41599999999999993</v>
      </c>
      <c r="P1499" s="162">
        <f t="shared" ref="P1499:P1562" si="237">_xlfn.NORM.DIST(O1499,O$594,O$595,0)</f>
        <v>0.36587390265669162</v>
      </c>
      <c r="Q1499" s="162">
        <f t="shared" ref="Q1499:Q1562" si="238">_xlfn.NORM.DIST(O1499,O$594,O$595,1)</f>
        <v>0.33870500160784689</v>
      </c>
      <c r="R1499" s="129" t="str">
        <f t="shared" ref="R1499:R1562" si="239">IF(OR(Q1499&lt;$S$599,Q1499&gt;$S$600),P1499,"")</f>
        <v/>
      </c>
      <c r="S1499" s="129">
        <f t="shared" ref="S1499:S1562" si="240">IF(AND(Q1499&gt;$S$599,Q1499&lt;$S$600),P1499,"")</f>
        <v>0.36587390265669162</v>
      </c>
      <c r="T1499" s="129" t="str">
        <f t="shared" ref="T1499:T1562" si="241">IF(P1499=MAX(P$603:P$2603),P1499,"")</f>
        <v/>
      </c>
      <c r="V1499" s="156">
        <f t="shared" si="235"/>
        <v>5.7792000000000998</v>
      </c>
      <c r="W1499" s="159">
        <f t="shared" si="231"/>
        <v>0.56575474375248791</v>
      </c>
      <c r="X1499" s="160">
        <f t="shared" si="232"/>
        <v>7.5969076991089235E-4</v>
      </c>
      <c r="Y1499" s="160" t="str">
        <f t="shared" si="233"/>
        <v/>
      </c>
      <c r="Z1499" s="160" t="str">
        <f t="shared" si="234"/>
        <v/>
      </c>
    </row>
    <row r="1500" spans="14:26" ht="20.100000000000001" customHeight="1" x14ac:dyDescent="0.25">
      <c r="N1500" s="137">
        <v>897</v>
      </c>
      <c r="O1500" s="129">
        <f t="shared" si="236"/>
        <v>-0.41199999999999992</v>
      </c>
      <c r="P1500" s="162">
        <f t="shared" si="237"/>
        <v>0.36648029179111752</v>
      </c>
      <c r="Q1500" s="162">
        <f t="shared" si="238"/>
        <v>0.34016971161496123</v>
      </c>
      <c r="R1500" s="129" t="str">
        <f t="shared" si="239"/>
        <v/>
      </c>
      <c r="S1500" s="129">
        <f t="shared" si="240"/>
        <v>0.36648029179111752</v>
      </c>
      <c r="T1500" s="129" t="str">
        <f t="shared" si="241"/>
        <v/>
      </c>
      <c r="V1500" s="156">
        <f t="shared" si="235"/>
        <v>5.7856000000001</v>
      </c>
      <c r="W1500" s="159">
        <f t="shared" si="231"/>
        <v>0.56499505298257702</v>
      </c>
      <c r="X1500" s="160">
        <f t="shared" si="232"/>
        <v>7.593607464045915E-4</v>
      </c>
      <c r="Y1500" s="160" t="str">
        <f t="shared" si="233"/>
        <v/>
      </c>
      <c r="Z1500" s="160" t="str">
        <f t="shared" si="234"/>
        <v/>
      </c>
    </row>
    <row r="1501" spans="14:26" ht="20.100000000000001" customHeight="1" x14ac:dyDescent="0.25">
      <c r="N1501" s="137">
        <v>898</v>
      </c>
      <c r="O1501" s="129">
        <f t="shared" si="236"/>
        <v>-0.40799999999999992</v>
      </c>
      <c r="P1501" s="162">
        <f t="shared" si="237"/>
        <v>0.36708181258188249</v>
      </c>
      <c r="Q1501" s="162">
        <f t="shared" si="238"/>
        <v>0.34163683745104256</v>
      </c>
      <c r="R1501" s="129" t="str">
        <f t="shared" si="239"/>
        <v/>
      </c>
      <c r="S1501" s="129">
        <f t="shared" si="240"/>
        <v>0.36708181258188249</v>
      </c>
      <c r="T1501" s="129" t="str">
        <f t="shared" si="241"/>
        <v/>
      </c>
      <c r="V1501" s="156">
        <f t="shared" si="235"/>
        <v>5.7920000000001002</v>
      </c>
      <c r="W1501" s="159">
        <f t="shared" si="231"/>
        <v>0.56423569223617243</v>
      </c>
      <c r="X1501" s="160">
        <f t="shared" si="232"/>
        <v>7.5902854683240761E-4</v>
      </c>
      <c r="Y1501" s="160" t="str">
        <f t="shared" si="233"/>
        <v/>
      </c>
      <c r="Z1501" s="160" t="str">
        <f t="shared" si="234"/>
        <v/>
      </c>
    </row>
    <row r="1502" spans="14:26" ht="20.100000000000001" customHeight="1" x14ac:dyDescent="0.25">
      <c r="N1502" s="137">
        <v>899</v>
      </c>
      <c r="O1502" s="129">
        <f t="shared" si="236"/>
        <v>-0.40399999999999991</v>
      </c>
      <c r="P1502" s="162">
        <f t="shared" si="237"/>
        <v>0.36767843777404446</v>
      </c>
      <c r="Q1502" s="162">
        <f t="shared" si="238"/>
        <v>0.34310635958814306</v>
      </c>
      <c r="R1502" s="129" t="str">
        <f t="shared" si="239"/>
        <v/>
      </c>
      <c r="S1502" s="129">
        <f t="shared" si="240"/>
        <v>0.36767843777404446</v>
      </c>
      <c r="T1502" s="129" t="str">
        <f t="shared" si="241"/>
        <v/>
      </c>
      <c r="V1502" s="156">
        <f t="shared" si="235"/>
        <v>5.7984000000001004</v>
      </c>
      <c r="W1502" s="159">
        <f t="shared" si="231"/>
        <v>0.56347666368934002</v>
      </c>
      <c r="X1502" s="160">
        <f t="shared" si="232"/>
        <v>7.5869417929474992E-4</v>
      </c>
      <c r="Y1502" s="160" t="str">
        <f t="shared" si="233"/>
        <v/>
      </c>
      <c r="Z1502" s="160" t="str">
        <f t="shared" si="234"/>
        <v/>
      </c>
    </row>
    <row r="1503" spans="14:26" ht="20.100000000000001" customHeight="1" x14ac:dyDescent="0.25">
      <c r="N1503" s="137">
        <v>900</v>
      </c>
      <c r="O1503" s="129">
        <f t="shared" si="236"/>
        <v>-0.39999999999999991</v>
      </c>
      <c r="P1503" s="162">
        <f t="shared" si="237"/>
        <v>0.36827014030332339</v>
      </c>
      <c r="Q1503" s="162">
        <f t="shared" si="238"/>
        <v>0.34457825838967582</v>
      </c>
      <c r="R1503" s="129" t="str">
        <f t="shared" si="239"/>
        <v/>
      </c>
      <c r="S1503" s="129">
        <f t="shared" si="240"/>
        <v>0.36827014030332339</v>
      </c>
      <c r="T1503" s="129" t="str">
        <f t="shared" si="241"/>
        <v/>
      </c>
      <c r="V1503" s="156">
        <f t="shared" si="235"/>
        <v>5.8048000000001005</v>
      </c>
      <c r="W1503" s="159">
        <f t="shared" si="231"/>
        <v>0.56271796951004527</v>
      </c>
      <c r="X1503" s="160">
        <f t="shared" si="232"/>
        <v>7.5835765188392301E-4</v>
      </c>
      <c r="Y1503" s="160" t="str">
        <f t="shared" si="233"/>
        <v/>
      </c>
      <c r="Z1503" s="160" t="str">
        <f t="shared" si="234"/>
        <v/>
      </c>
    </row>
    <row r="1504" spans="14:26" ht="20.100000000000001" customHeight="1" x14ac:dyDescent="0.25">
      <c r="N1504" s="137">
        <v>901</v>
      </c>
      <c r="O1504" s="129">
        <f t="shared" si="236"/>
        <v>-0.39599999999999991</v>
      </c>
      <c r="P1504" s="162">
        <f t="shared" si="237"/>
        <v>0.36885689329814475</v>
      </c>
      <c r="Q1504" s="162">
        <f t="shared" si="238"/>
        <v>0.34605251411118171</v>
      </c>
      <c r="R1504" s="129" t="str">
        <f t="shared" si="239"/>
        <v/>
      </c>
      <c r="S1504" s="129">
        <f t="shared" si="240"/>
        <v>0.36885689329814475</v>
      </c>
      <c r="T1504" s="129" t="str">
        <f t="shared" si="241"/>
        <v/>
      </c>
      <c r="V1504" s="156">
        <f t="shared" si="235"/>
        <v>5.8112000000001007</v>
      </c>
      <c r="W1504" s="159">
        <f t="shared" si="231"/>
        <v>0.56195961185816135</v>
      </c>
      <c r="X1504" s="160">
        <f t="shared" si="232"/>
        <v>7.5801897268368279E-4</v>
      </c>
      <c r="Y1504" s="160" t="str">
        <f t="shared" si="233"/>
        <v/>
      </c>
      <c r="Z1504" s="160" t="str">
        <f t="shared" si="234"/>
        <v/>
      </c>
    </row>
    <row r="1505" spans="14:26" ht="20.100000000000001" customHeight="1" x14ac:dyDescent="0.25">
      <c r="N1505" s="137">
        <v>902</v>
      </c>
      <c r="O1505" s="129">
        <f t="shared" si="236"/>
        <v>-0.3919999999999999</v>
      </c>
      <c r="P1505" s="162">
        <f t="shared" si="237"/>
        <v>0.36943867008167114</v>
      </c>
      <c r="Q1505" s="162">
        <f t="shared" si="238"/>
        <v>0.34752910690110383</v>
      </c>
      <c r="R1505" s="129" t="str">
        <f t="shared" si="239"/>
        <v/>
      </c>
      <c r="S1505" s="129">
        <f t="shared" si="240"/>
        <v>0.36943867008167114</v>
      </c>
      <c r="T1505" s="129" t="str">
        <f t="shared" si="241"/>
        <v/>
      </c>
      <c r="V1505" s="156">
        <f t="shared" si="235"/>
        <v>5.8176000000001009</v>
      </c>
      <c r="W1505" s="159">
        <f t="shared" si="231"/>
        <v>0.56120159288547766</v>
      </c>
      <c r="X1505" s="160">
        <f t="shared" si="232"/>
        <v>7.5767814977267811E-4</v>
      </c>
      <c r="Y1505" s="160" t="str">
        <f t="shared" si="233"/>
        <v/>
      </c>
      <c r="Z1505" s="160" t="str">
        <f t="shared" si="234"/>
        <v/>
      </c>
    </row>
    <row r="1506" spans="14:26" ht="20.100000000000001" customHeight="1" x14ac:dyDescent="0.25">
      <c r="N1506" s="137">
        <v>903</v>
      </c>
      <c r="O1506" s="129">
        <f t="shared" si="236"/>
        <v>-0.3879999999999999</v>
      </c>
      <c r="P1506" s="162">
        <f t="shared" si="237"/>
        <v>0.3700154441738206</v>
      </c>
      <c r="Q1506" s="162">
        <f t="shared" si="238"/>
        <v>0.34900801680157106</v>
      </c>
      <c r="R1506" s="129" t="str">
        <f t="shared" si="239"/>
        <v/>
      </c>
      <c r="S1506" s="129">
        <f t="shared" si="240"/>
        <v>0.3700154441738206</v>
      </c>
      <c r="T1506" s="129" t="str">
        <f t="shared" si="241"/>
        <v/>
      </c>
      <c r="V1506" s="156">
        <f t="shared" si="235"/>
        <v>5.8240000000001011</v>
      </c>
      <c r="W1506" s="159">
        <f t="shared" si="231"/>
        <v>0.56044391473570498</v>
      </c>
      <c r="X1506" s="160">
        <f t="shared" si="232"/>
        <v>7.5733519121978787E-4</v>
      </c>
      <c r="Y1506" s="160" t="str">
        <f t="shared" si="233"/>
        <v/>
      </c>
      <c r="Z1506" s="160" t="str">
        <f t="shared" si="234"/>
        <v/>
      </c>
    </row>
    <row r="1507" spans="14:26" ht="20.100000000000001" customHeight="1" x14ac:dyDescent="0.25">
      <c r="N1507" s="137">
        <v>904</v>
      </c>
      <c r="O1507" s="129">
        <f t="shared" si="236"/>
        <v>-0.3839999999999999</v>
      </c>
      <c r="P1507" s="162">
        <f t="shared" si="237"/>
        <v>0.37058718929327361</v>
      </c>
      <c r="Q1507" s="162">
        <f t="shared" si="238"/>
        <v>0.35048922374918862</v>
      </c>
      <c r="R1507" s="129" t="str">
        <f t="shared" si="239"/>
        <v/>
      </c>
      <c r="S1507" s="129">
        <f t="shared" si="240"/>
        <v>0.37058718929327361</v>
      </c>
      <c r="T1507" s="129" t="str">
        <f t="shared" si="241"/>
        <v/>
      </c>
      <c r="V1507" s="156">
        <f t="shared" si="235"/>
        <v>5.8304000000001013</v>
      </c>
      <c r="W1507" s="159">
        <f t="shared" si="231"/>
        <v>0.5596865795444852</v>
      </c>
      <c r="X1507" s="160">
        <f t="shared" si="232"/>
        <v>7.5699010508645248E-4</v>
      </c>
      <c r="Y1507" s="160" t="str">
        <f t="shared" si="233"/>
        <v/>
      </c>
      <c r="Z1507" s="160" t="str">
        <f t="shared" si="234"/>
        <v/>
      </c>
    </row>
    <row r="1508" spans="14:26" ht="20.100000000000001" customHeight="1" x14ac:dyDescent="0.25">
      <c r="N1508" s="137">
        <v>905</v>
      </c>
      <c r="O1508" s="129">
        <f t="shared" si="236"/>
        <v>-0.37999999999999989</v>
      </c>
      <c r="P1508" s="162">
        <f t="shared" si="237"/>
        <v>0.37115387935946603</v>
      </c>
      <c r="Q1508" s="162">
        <f t="shared" si="238"/>
        <v>0.35197270757583721</v>
      </c>
      <c r="R1508" s="129" t="str">
        <f t="shared" si="239"/>
        <v/>
      </c>
      <c r="S1508" s="129">
        <f t="shared" si="240"/>
        <v>0.37115387935946603</v>
      </c>
      <c r="T1508" s="129" t="str">
        <f t="shared" si="241"/>
        <v/>
      </c>
      <c r="V1508" s="156">
        <f t="shared" si="235"/>
        <v>5.8368000000001015</v>
      </c>
      <c r="W1508" s="159">
        <f t="shared" si="231"/>
        <v>0.55892958943939874</v>
      </c>
      <c r="X1508" s="160">
        <f t="shared" si="232"/>
        <v>7.566428994284502E-4</v>
      </c>
      <c r="Y1508" s="160" t="str">
        <f t="shared" si="233"/>
        <v/>
      </c>
      <c r="Z1508" s="160" t="str">
        <f t="shared" si="234"/>
        <v/>
      </c>
    </row>
    <row r="1509" spans="14:26" ht="20.100000000000001" customHeight="1" x14ac:dyDescent="0.25">
      <c r="N1509" s="137">
        <v>906</v>
      </c>
      <c r="O1509" s="129">
        <f t="shared" si="236"/>
        <v>-0.37599999999999989</v>
      </c>
      <c r="P1509" s="162">
        <f t="shared" si="237"/>
        <v>0.37171548849457042</v>
      </c>
      <c r="Q1509" s="162">
        <f t="shared" si="238"/>
        <v>0.35345844800948045</v>
      </c>
      <c r="R1509" s="129" t="str">
        <f t="shared" si="239"/>
        <v/>
      </c>
      <c r="S1509" s="129">
        <f t="shared" si="240"/>
        <v>0.37171548849457042</v>
      </c>
      <c r="T1509" s="129" t="str">
        <f t="shared" si="241"/>
        <v/>
      </c>
      <c r="V1509" s="156">
        <f t="shared" si="235"/>
        <v>5.8432000000001016</v>
      </c>
      <c r="W1509" s="159">
        <f t="shared" si="231"/>
        <v>0.55817294653997029</v>
      </c>
      <c r="X1509" s="160">
        <f t="shared" si="232"/>
        <v>7.5629358229023502E-4</v>
      </c>
      <c r="Y1509" s="160" t="str">
        <f t="shared" si="233"/>
        <v/>
      </c>
      <c r="Z1509" s="160" t="str">
        <f t="shared" si="234"/>
        <v/>
      </c>
    </row>
    <row r="1510" spans="14:26" ht="20.100000000000001" customHeight="1" x14ac:dyDescent="0.25">
      <c r="N1510" s="137">
        <v>907</v>
      </c>
      <c r="O1510" s="129">
        <f t="shared" si="236"/>
        <v>-0.37199999999999989</v>
      </c>
      <c r="P1510" s="162">
        <f t="shared" si="237"/>
        <v>0.37227199102546293</v>
      </c>
      <c r="Q1510" s="162">
        <f t="shared" si="238"/>
        <v>0.35494642467497894</v>
      </c>
      <c r="R1510" s="129" t="str">
        <f t="shared" si="239"/>
        <v/>
      </c>
      <c r="S1510" s="129">
        <f t="shared" si="240"/>
        <v>0.37227199102546293</v>
      </c>
      <c r="T1510" s="129" t="str">
        <f t="shared" si="241"/>
        <v/>
      </c>
      <c r="V1510" s="156">
        <f t="shared" si="235"/>
        <v>5.8496000000001018</v>
      </c>
      <c r="W1510" s="159">
        <f t="shared" si="231"/>
        <v>0.55741665295768006</v>
      </c>
      <c r="X1510" s="160">
        <f t="shared" si="232"/>
        <v>7.5594216171182005E-4</v>
      </c>
      <c r="Y1510" s="160" t="str">
        <f t="shared" si="233"/>
        <v/>
      </c>
      <c r="Z1510" s="160" t="str">
        <f t="shared" si="234"/>
        <v/>
      </c>
    </row>
    <row r="1511" spans="14:26" ht="20.100000000000001" customHeight="1" x14ac:dyDescent="0.25">
      <c r="N1511" s="137">
        <v>908</v>
      </c>
      <c r="O1511" s="129">
        <f t="shared" si="236"/>
        <v>-0.36799999999999988</v>
      </c>
      <c r="P1511" s="162">
        <f t="shared" si="237"/>
        <v>0.37282336148567768</v>
      </c>
      <c r="Q1511" s="162">
        <f t="shared" si="238"/>
        <v>0.35643661709491398</v>
      </c>
      <c r="R1511" s="129" t="str">
        <f t="shared" si="239"/>
        <v/>
      </c>
      <c r="S1511" s="129">
        <f t="shared" si="240"/>
        <v>0.37282336148567768</v>
      </c>
      <c r="T1511" s="129" t="str">
        <f t="shared" si="241"/>
        <v/>
      </c>
      <c r="V1511" s="156">
        <f t="shared" si="235"/>
        <v>5.856000000000102</v>
      </c>
      <c r="W1511" s="159">
        <f t="shared" si="231"/>
        <v>0.55666071079596824</v>
      </c>
      <c r="X1511" s="160">
        <f t="shared" si="232"/>
        <v>7.5558864572178308E-4</v>
      </c>
      <c r="Y1511" s="160" t="str">
        <f t="shared" si="233"/>
        <v/>
      </c>
      <c r="Z1511" s="160" t="str">
        <f t="shared" si="234"/>
        <v/>
      </c>
    </row>
    <row r="1512" spans="14:26" ht="20.100000000000001" customHeight="1" x14ac:dyDescent="0.25">
      <c r="N1512" s="137">
        <v>909</v>
      </c>
      <c r="O1512" s="129">
        <f t="shared" si="236"/>
        <v>-0.36399999999999988</v>
      </c>
      <c r="P1512" s="162">
        <f t="shared" si="237"/>
        <v>0.37336957461734704</v>
      </c>
      <c r="Q1512" s="162">
        <f t="shared" si="238"/>
        <v>0.357929004690417</v>
      </c>
      <c r="R1512" s="129" t="str">
        <f t="shared" si="239"/>
        <v/>
      </c>
      <c r="S1512" s="129">
        <f t="shared" si="240"/>
        <v>0.37336957461734704</v>
      </c>
      <c r="T1512" s="129" t="str">
        <f t="shared" si="241"/>
        <v/>
      </c>
      <c r="V1512" s="156">
        <f t="shared" si="235"/>
        <v>5.8624000000001022</v>
      </c>
      <c r="W1512" s="159">
        <f t="shared" si="231"/>
        <v>0.55590512215024646</v>
      </c>
      <c r="X1512" s="160">
        <f t="shared" si="232"/>
        <v>7.5523304234481614E-4</v>
      </c>
      <c r="Y1512" s="160" t="str">
        <f t="shared" si="233"/>
        <v/>
      </c>
      <c r="Z1512" s="160" t="str">
        <f t="shared" si="234"/>
        <v/>
      </c>
    </row>
    <row r="1513" spans="14:26" ht="20.100000000000001" customHeight="1" x14ac:dyDescent="0.25">
      <c r="N1513" s="137">
        <v>910</v>
      </c>
      <c r="O1513" s="129">
        <f t="shared" si="236"/>
        <v>-0.35999999999999988</v>
      </c>
      <c r="P1513" s="162">
        <f t="shared" si="237"/>
        <v>0.37391060537312842</v>
      </c>
      <c r="Q1513" s="162">
        <f t="shared" si="238"/>
        <v>0.35942356678200882</v>
      </c>
      <c r="R1513" s="129" t="str">
        <f t="shared" si="239"/>
        <v/>
      </c>
      <c r="S1513" s="129">
        <f t="shared" si="240"/>
        <v>0.37391060537312842</v>
      </c>
      <c r="T1513" s="129" t="str">
        <f t="shared" si="241"/>
        <v/>
      </c>
      <c r="V1513" s="156">
        <f t="shared" si="235"/>
        <v>5.8688000000001024</v>
      </c>
      <c r="W1513" s="159">
        <f t="shared" si="231"/>
        <v>0.55514988910790164</v>
      </c>
      <c r="X1513" s="160">
        <f t="shared" si="232"/>
        <v>7.5487535959273266E-4</v>
      </c>
      <c r="Y1513" s="160" t="str">
        <f t="shared" si="233"/>
        <v/>
      </c>
      <c r="Z1513" s="160" t="str">
        <f t="shared" si="234"/>
        <v/>
      </c>
    </row>
    <row r="1514" spans="14:26" ht="20.100000000000001" customHeight="1" x14ac:dyDescent="0.25">
      <c r="N1514" s="137">
        <v>911</v>
      </c>
      <c r="O1514" s="129">
        <f t="shared" si="236"/>
        <v>-0.35599999999999987</v>
      </c>
      <c r="P1514" s="162">
        <f t="shared" si="237"/>
        <v>0.37444642891811658</v>
      </c>
      <c r="Q1514" s="162">
        <f t="shared" si="238"/>
        <v>0.36092028259044479</v>
      </c>
      <c r="R1514" s="129" t="str">
        <f t="shared" si="239"/>
        <v/>
      </c>
      <c r="S1514" s="129">
        <f t="shared" si="240"/>
        <v>0.37444642891811658</v>
      </c>
      <c r="T1514" s="129" t="str">
        <f t="shared" si="241"/>
        <v/>
      </c>
      <c r="V1514" s="156">
        <f t="shared" si="235"/>
        <v>5.8752000000001026</v>
      </c>
      <c r="W1514" s="159">
        <f t="shared" si="231"/>
        <v>0.55439501374830891</v>
      </c>
      <c r="X1514" s="160">
        <f t="shared" si="232"/>
        <v>7.5451560547290519E-4</v>
      </c>
      <c r="Y1514" s="160" t="str">
        <f t="shared" si="233"/>
        <v/>
      </c>
      <c r="Z1514" s="160" t="str">
        <f t="shared" si="234"/>
        <v/>
      </c>
    </row>
    <row r="1515" spans="14:26" ht="20.100000000000001" customHeight="1" x14ac:dyDescent="0.25">
      <c r="N1515" s="137">
        <v>912</v>
      </c>
      <c r="O1515" s="129">
        <f t="shared" si="236"/>
        <v>-0.35199999999999987</v>
      </c>
      <c r="P1515" s="162">
        <f t="shared" si="237"/>
        <v>0.37497702063174237</v>
      </c>
      <c r="Q1515" s="162">
        <f t="shared" si="238"/>
        <v>0.36241913123756897</v>
      </c>
      <c r="R1515" s="129" t="str">
        <f t="shared" si="239"/>
        <v/>
      </c>
      <c r="S1515" s="129">
        <f t="shared" si="240"/>
        <v>0.37497702063174237</v>
      </c>
      <c r="T1515" s="129" t="str">
        <f t="shared" si="241"/>
        <v/>
      </c>
      <c r="V1515" s="156">
        <f t="shared" si="235"/>
        <v>5.8816000000001027</v>
      </c>
      <c r="W1515" s="159">
        <f t="shared" si="231"/>
        <v>0.553640498142836</v>
      </c>
      <c r="X1515" s="160">
        <f t="shared" si="232"/>
        <v>7.5415378798260324E-4</v>
      </c>
      <c r="Y1515" s="160" t="str">
        <f t="shared" si="233"/>
        <v/>
      </c>
      <c r="Z1515" s="160" t="str">
        <f t="shared" si="234"/>
        <v/>
      </c>
    </row>
    <row r="1516" spans="14:26" ht="20.100000000000001" customHeight="1" x14ac:dyDescent="0.25">
      <c r="N1516" s="137">
        <v>913</v>
      </c>
      <c r="O1516" s="129">
        <f t="shared" si="236"/>
        <v>-0.34799999999999986</v>
      </c>
      <c r="P1516" s="162">
        <f t="shared" si="237"/>
        <v>0.37550235610965654</v>
      </c>
      <c r="Q1516" s="162">
        <f t="shared" si="238"/>
        <v>0.36392009174717477</v>
      </c>
      <c r="R1516" s="129" t="str">
        <f t="shared" si="239"/>
        <v/>
      </c>
      <c r="S1516" s="129">
        <f t="shared" si="240"/>
        <v>0.37550235610965654</v>
      </c>
      <c r="T1516" s="129" t="str">
        <f t="shared" si="241"/>
        <v/>
      </c>
      <c r="V1516" s="156">
        <f t="shared" si="235"/>
        <v>5.8880000000001029</v>
      </c>
      <c r="W1516" s="159">
        <f t="shared" si="231"/>
        <v>0.5528863443548534</v>
      </c>
      <c r="X1516" s="160">
        <f t="shared" si="232"/>
        <v>7.5378991511065863E-4</v>
      </c>
      <c r="Y1516" s="160" t="str">
        <f t="shared" si="233"/>
        <v/>
      </c>
      <c r="Z1516" s="160" t="str">
        <f t="shared" si="234"/>
        <v/>
      </c>
    </row>
    <row r="1517" spans="14:26" ht="20.100000000000001" customHeight="1" x14ac:dyDescent="0.25">
      <c r="N1517" s="137">
        <v>914</v>
      </c>
      <c r="O1517" s="129">
        <f t="shared" si="236"/>
        <v>-0.34399999999999986</v>
      </c>
      <c r="P1517" s="162">
        <f t="shared" si="237"/>
        <v>0.37602241116559915</v>
      </c>
      <c r="Q1517" s="162">
        <f t="shared" si="238"/>
        <v>0.36542314304587381</v>
      </c>
      <c r="R1517" s="129" t="str">
        <f t="shared" si="239"/>
        <v/>
      </c>
      <c r="S1517" s="129">
        <f t="shared" si="240"/>
        <v>0.37602241116559915</v>
      </c>
      <c r="T1517" s="129" t="str">
        <f t="shared" si="241"/>
        <v/>
      </c>
      <c r="V1517" s="156">
        <f t="shared" si="235"/>
        <v>5.8944000000001031</v>
      </c>
      <c r="W1517" s="159">
        <f t="shared" si="231"/>
        <v>0.55213255443974274</v>
      </c>
      <c r="X1517" s="160">
        <f t="shared" si="232"/>
        <v>7.5342399483824263E-4</v>
      </c>
      <c r="Y1517" s="160" t="str">
        <f t="shared" si="233"/>
        <v/>
      </c>
      <c r="Z1517" s="160" t="str">
        <f t="shared" si="234"/>
        <v/>
      </c>
    </row>
    <row r="1518" spans="14:26" ht="20.100000000000001" customHeight="1" x14ac:dyDescent="0.25">
      <c r="N1518" s="137">
        <v>915</v>
      </c>
      <c r="O1518" s="129">
        <f t="shared" si="236"/>
        <v>-0.33999999999999986</v>
      </c>
      <c r="P1518" s="162">
        <f t="shared" si="237"/>
        <v>0.37653716183325397</v>
      </c>
      <c r="Q1518" s="162">
        <f t="shared" si="238"/>
        <v>0.36692826396397193</v>
      </c>
      <c r="R1518" s="129" t="str">
        <f t="shared" si="239"/>
        <v/>
      </c>
      <c r="S1518" s="129">
        <f t="shared" si="240"/>
        <v>0.37653716183325397</v>
      </c>
      <c r="T1518" s="129" t="str">
        <f t="shared" si="241"/>
        <v/>
      </c>
      <c r="V1518" s="156">
        <f t="shared" si="235"/>
        <v>5.9008000000001033</v>
      </c>
      <c r="W1518" s="159">
        <f t="shared" si="231"/>
        <v>0.5513791304449045</v>
      </c>
      <c r="X1518" s="160">
        <f t="shared" si="232"/>
        <v>7.5305603513808883E-4</v>
      </c>
      <c r="Y1518" s="160" t="str">
        <f t="shared" si="233"/>
        <v/>
      </c>
      <c r="Z1518" s="160" t="str">
        <f t="shared" si="234"/>
        <v/>
      </c>
    </row>
    <row r="1519" spans="14:26" ht="20.100000000000001" customHeight="1" x14ac:dyDescent="0.25">
      <c r="N1519" s="137">
        <v>916</v>
      </c>
      <c r="O1519" s="129">
        <f t="shared" si="236"/>
        <v>-0.33599999999999985</v>
      </c>
      <c r="P1519" s="162">
        <f t="shared" si="237"/>
        <v>0.37704658436808813</v>
      </c>
      <c r="Q1519" s="162">
        <f t="shared" si="238"/>
        <v>0.36843543323635281</v>
      </c>
      <c r="R1519" s="129" t="str">
        <f t="shared" si="239"/>
        <v/>
      </c>
      <c r="S1519" s="129">
        <f t="shared" si="240"/>
        <v>0.37704658436808813</v>
      </c>
      <c r="T1519" s="129" t="str">
        <f t="shared" si="241"/>
        <v/>
      </c>
      <c r="V1519" s="156">
        <f t="shared" si="235"/>
        <v>5.9072000000001035</v>
      </c>
      <c r="W1519" s="159">
        <f t="shared" si="231"/>
        <v>0.55062607440976641</v>
      </c>
      <c r="X1519" s="160">
        <f t="shared" si="232"/>
        <v>7.5268604397360495E-4</v>
      </c>
      <c r="Y1519" s="160" t="str">
        <f t="shared" si="233"/>
        <v/>
      </c>
      <c r="Z1519" s="160" t="str">
        <f t="shared" si="234"/>
        <v/>
      </c>
    </row>
    <row r="1520" spans="14:26" ht="20.100000000000001" customHeight="1" x14ac:dyDescent="0.25">
      <c r="N1520" s="137">
        <v>917</v>
      </c>
      <c r="O1520" s="129">
        <f t="shared" si="236"/>
        <v>-0.33199999999999985</v>
      </c>
      <c r="P1520" s="162">
        <f t="shared" si="237"/>
        <v>0.37755065524917625</v>
      </c>
      <c r="Q1520" s="162">
        <f t="shared" si="238"/>
        <v>0.36994462950336837</v>
      </c>
      <c r="R1520" s="129" t="str">
        <f t="shared" si="239"/>
        <v/>
      </c>
      <c r="S1520" s="129">
        <f t="shared" si="240"/>
        <v>0.37755065524917625</v>
      </c>
      <c r="T1520" s="129" t="str">
        <f t="shared" si="241"/>
        <v/>
      </c>
      <c r="V1520" s="156">
        <f t="shared" si="235"/>
        <v>5.9136000000001037</v>
      </c>
      <c r="W1520" s="159">
        <f t="shared" si="231"/>
        <v>0.5498733883657928</v>
      </c>
      <c r="X1520" s="160">
        <f t="shared" si="232"/>
        <v>7.5231402929964997E-4</v>
      </c>
      <c r="Y1520" s="160" t="str">
        <f t="shared" si="233"/>
        <v/>
      </c>
      <c r="Z1520" s="160" t="str">
        <f t="shared" si="234"/>
        <v/>
      </c>
    </row>
    <row r="1521" spans="14:26" ht="20.100000000000001" customHeight="1" x14ac:dyDescent="0.25">
      <c r="N1521" s="137">
        <v>918</v>
      </c>
      <c r="O1521" s="129">
        <f t="shared" si="236"/>
        <v>-0.32799999999999985</v>
      </c>
      <c r="P1521" s="162">
        <f t="shared" si="237"/>
        <v>0.37804935118100952</v>
      </c>
      <c r="Q1521" s="162">
        <f t="shared" si="238"/>
        <v>0.37145583131173709</v>
      </c>
      <c r="R1521" s="129" t="str">
        <f t="shared" si="239"/>
        <v/>
      </c>
      <c r="S1521" s="129">
        <f t="shared" si="240"/>
        <v>0.37804935118100952</v>
      </c>
      <c r="T1521" s="129" t="str">
        <f t="shared" si="241"/>
        <v/>
      </c>
      <c r="V1521" s="156">
        <f t="shared" si="235"/>
        <v>5.9200000000001038</v>
      </c>
      <c r="W1521" s="159">
        <f t="shared" si="231"/>
        <v>0.54912107433649315</v>
      </c>
      <c r="X1521" s="160">
        <f t="shared" si="232"/>
        <v>7.5193999906297826E-4</v>
      </c>
      <c r="Y1521" s="160" t="str">
        <f t="shared" si="233"/>
        <v/>
      </c>
      <c r="Z1521" s="160" t="str">
        <f t="shared" si="234"/>
        <v/>
      </c>
    </row>
    <row r="1522" spans="14:26" ht="20.100000000000001" customHeight="1" x14ac:dyDescent="0.25">
      <c r="N1522" s="137">
        <v>919</v>
      </c>
      <c r="O1522" s="129">
        <f t="shared" si="236"/>
        <v>-0.32399999999999984</v>
      </c>
      <c r="P1522" s="162">
        <f t="shared" si="237"/>
        <v>0.37854264909528873</v>
      </c>
      <c r="Q1522" s="162">
        <f t="shared" si="238"/>
        <v>0.3729690171154495</v>
      </c>
      <c r="R1522" s="129" t="str">
        <f t="shared" si="239"/>
        <v/>
      </c>
      <c r="S1522" s="129">
        <f t="shared" si="240"/>
        <v>0.37854264909528873</v>
      </c>
      <c r="T1522" s="129" t="str">
        <f t="shared" si="241"/>
        <v/>
      </c>
      <c r="V1522" s="156">
        <f t="shared" si="235"/>
        <v>5.926400000000104</v>
      </c>
      <c r="W1522" s="159">
        <f t="shared" si="231"/>
        <v>0.54836913433743018</v>
      </c>
      <c r="X1522" s="160">
        <f t="shared" si="232"/>
        <v>7.5156396120124036E-4</v>
      </c>
      <c r="Y1522" s="160" t="str">
        <f t="shared" si="233"/>
        <v/>
      </c>
      <c r="Z1522" s="160" t="str">
        <f t="shared" si="234"/>
        <v/>
      </c>
    </row>
    <row r="1523" spans="14:26" ht="20.100000000000001" customHeight="1" x14ac:dyDescent="0.25">
      <c r="N1523" s="137">
        <v>920</v>
      </c>
      <c r="O1523" s="129">
        <f t="shared" si="236"/>
        <v>-0.31999999999999984</v>
      </c>
      <c r="P1523" s="162">
        <f t="shared" si="237"/>
        <v>0.37903052615270172</v>
      </c>
      <c r="Q1523" s="162">
        <f t="shared" si="238"/>
        <v>0.37448416527668005</v>
      </c>
      <c r="R1523" s="129" t="str">
        <f t="shared" si="239"/>
        <v/>
      </c>
      <c r="S1523" s="129">
        <f t="shared" si="240"/>
        <v>0.37903052615270172</v>
      </c>
      <c r="T1523" s="129" t="str">
        <f t="shared" si="241"/>
        <v/>
      </c>
      <c r="V1523" s="156">
        <f t="shared" si="235"/>
        <v>5.9328000000001042</v>
      </c>
      <c r="W1523" s="159">
        <f t="shared" si="231"/>
        <v>0.54761757037622893</v>
      </c>
      <c r="X1523" s="160">
        <f t="shared" si="232"/>
        <v>7.5118592364320502E-4</v>
      </c>
      <c r="Y1523" s="160" t="str">
        <f t="shared" si="233"/>
        <v/>
      </c>
      <c r="Z1523" s="160" t="str">
        <f t="shared" si="234"/>
        <v/>
      </c>
    </row>
    <row r="1524" spans="14:26" ht="20.100000000000001" customHeight="1" x14ac:dyDescent="0.25">
      <c r="N1524" s="137">
        <v>921</v>
      </c>
      <c r="O1524" s="129">
        <f t="shared" si="236"/>
        <v>-0.31599999999999984</v>
      </c>
      <c r="P1524" s="162">
        <f t="shared" si="237"/>
        <v>0.37951295974468496</v>
      </c>
      <c r="Q1524" s="162">
        <f t="shared" si="238"/>
        <v>0.37600125406670687</v>
      </c>
      <c r="R1524" s="129" t="str">
        <f t="shared" si="239"/>
        <v/>
      </c>
      <c r="S1524" s="129">
        <f t="shared" si="240"/>
        <v>0.37951295974468496</v>
      </c>
      <c r="T1524" s="129" t="str">
        <f t="shared" si="241"/>
        <v/>
      </c>
      <c r="V1524" s="156">
        <f t="shared" si="235"/>
        <v>5.9392000000001044</v>
      </c>
      <c r="W1524" s="159">
        <f t="shared" si="231"/>
        <v>0.54686638445258573</v>
      </c>
      <c r="X1524" s="160">
        <f t="shared" si="232"/>
        <v>7.508058943082041E-4</v>
      </c>
      <c r="Y1524" s="160" t="str">
        <f t="shared" si="233"/>
        <v/>
      </c>
      <c r="Z1524" s="160" t="str">
        <f t="shared" si="234"/>
        <v/>
      </c>
    </row>
    <row r="1525" spans="14:26" ht="20.100000000000001" customHeight="1" x14ac:dyDescent="0.25">
      <c r="N1525" s="137">
        <v>922</v>
      </c>
      <c r="O1525" s="129">
        <f t="shared" si="236"/>
        <v>-0.31199999999999983</v>
      </c>
      <c r="P1525" s="162">
        <f t="shared" si="237"/>
        <v>0.3799899274951688</v>
      </c>
      <c r="Q1525" s="162">
        <f t="shared" si="238"/>
        <v>0.37752026166683844</v>
      </c>
      <c r="R1525" s="129" t="str">
        <f t="shared" si="239"/>
        <v/>
      </c>
      <c r="S1525" s="129">
        <f t="shared" si="240"/>
        <v>0.3799899274951688</v>
      </c>
      <c r="T1525" s="129" t="str">
        <f t="shared" si="241"/>
        <v/>
      </c>
      <c r="V1525" s="156">
        <f t="shared" si="235"/>
        <v>5.9456000000001046</v>
      </c>
      <c r="W1525" s="159">
        <f t="shared" si="231"/>
        <v>0.54611557855827753</v>
      </c>
      <c r="X1525" s="160">
        <f t="shared" si="232"/>
        <v>7.5042388110768687E-4</v>
      </c>
      <c r="Y1525" s="160" t="str">
        <f t="shared" si="233"/>
        <v/>
      </c>
      <c r="Z1525" s="160" t="str">
        <f t="shared" si="234"/>
        <v/>
      </c>
    </row>
    <row r="1526" spans="14:26" ht="20.100000000000001" customHeight="1" x14ac:dyDescent="0.25">
      <c r="N1526" s="137">
        <v>923</v>
      </c>
      <c r="O1526" s="129">
        <f t="shared" si="236"/>
        <v>-0.30799999999999983</v>
      </c>
      <c r="P1526" s="162">
        <f t="shared" si="237"/>
        <v>0.38046140726230615</v>
      </c>
      <c r="Q1526" s="162">
        <f t="shared" si="238"/>
        <v>0.37904116616934663</v>
      </c>
      <c r="R1526" s="129" t="str">
        <f t="shared" si="239"/>
        <v/>
      </c>
      <c r="S1526" s="129">
        <f t="shared" si="240"/>
        <v>0.38046140726230615</v>
      </c>
      <c r="T1526" s="129" t="str">
        <f t="shared" si="241"/>
        <v/>
      </c>
      <c r="V1526" s="156">
        <f t="shared" si="235"/>
        <v>5.9520000000001048</v>
      </c>
      <c r="W1526" s="159">
        <f t="shared" si="231"/>
        <v>0.54536515467716984</v>
      </c>
      <c r="X1526" s="160">
        <f t="shared" si="232"/>
        <v>7.5003989194388776E-4</v>
      </c>
      <c r="Y1526" s="160" t="str">
        <f t="shared" si="233"/>
        <v/>
      </c>
      <c r="Z1526" s="160" t="str">
        <f t="shared" si="234"/>
        <v/>
      </c>
    </row>
    <row r="1527" spans="14:26" ht="20.100000000000001" customHeight="1" x14ac:dyDescent="0.25">
      <c r="N1527" s="137">
        <v>924</v>
      </c>
      <c r="O1527" s="129">
        <f t="shared" si="236"/>
        <v>-0.30399999999999983</v>
      </c>
      <c r="P1527" s="162">
        <f t="shared" si="237"/>
        <v>0.38092737714018504</v>
      </c>
      <c r="Q1527" s="162">
        <f t="shared" si="238"/>
        <v>0.38056394557840734</v>
      </c>
      <c r="R1527" s="129" t="str">
        <f t="shared" si="239"/>
        <v/>
      </c>
      <c r="S1527" s="129">
        <f t="shared" si="240"/>
        <v>0.38092737714018504</v>
      </c>
      <c r="T1527" s="129" t="str">
        <f t="shared" si="241"/>
        <v/>
      </c>
      <c r="V1527" s="156">
        <f t="shared" si="235"/>
        <v>5.9584000000001049</v>
      </c>
      <c r="W1527" s="159">
        <f t="shared" si="231"/>
        <v>0.54461511478522595</v>
      </c>
      <c r="X1527" s="160">
        <f t="shared" si="232"/>
        <v>7.4965393470793895E-4</v>
      </c>
      <c r="Y1527" s="160" t="str">
        <f t="shared" si="233"/>
        <v/>
      </c>
      <c r="Z1527" s="160" t="str">
        <f t="shared" si="234"/>
        <v/>
      </c>
    </row>
    <row r="1528" spans="14:26" ht="20.100000000000001" customHeight="1" x14ac:dyDescent="0.25">
      <c r="N1528" s="137">
        <v>925</v>
      </c>
      <c r="O1528" s="129">
        <f t="shared" si="236"/>
        <v>-0.29999999999999982</v>
      </c>
      <c r="P1528" s="162">
        <f t="shared" si="237"/>
        <v>0.38138781546052414</v>
      </c>
      <c r="Q1528" s="162">
        <f t="shared" si="238"/>
        <v>0.38208857781104744</v>
      </c>
      <c r="R1528" s="129" t="str">
        <f t="shared" si="239"/>
        <v/>
      </c>
      <c r="S1528" s="129">
        <f t="shared" si="240"/>
        <v>0.38138781546052414</v>
      </c>
      <c r="T1528" s="129" t="str">
        <f t="shared" si="241"/>
        <v/>
      </c>
      <c r="V1528" s="156">
        <f t="shared" si="235"/>
        <v>5.9648000000001051</v>
      </c>
      <c r="W1528" s="159">
        <f t="shared" si="231"/>
        <v>0.54386546085051801</v>
      </c>
      <c r="X1528" s="160">
        <f t="shared" si="232"/>
        <v>7.4926601728542153E-4</v>
      </c>
      <c r="Y1528" s="160" t="str">
        <f t="shared" si="233"/>
        <v/>
      </c>
      <c r="Z1528" s="160" t="str">
        <f t="shared" si="234"/>
        <v/>
      </c>
    </row>
    <row r="1529" spans="14:26" ht="20.100000000000001" customHeight="1" x14ac:dyDescent="0.25">
      <c r="N1529" s="137">
        <v>926</v>
      </c>
      <c r="O1529" s="129">
        <f t="shared" si="236"/>
        <v>-0.29599999999999982</v>
      </c>
      <c r="P1529" s="162">
        <f t="shared" si="237"/>
        <v>0.38184270079435123</v>
      </c>
      <c r="Q1529" s="162">
        <f t="shared" si="238"/>
        <v>0.38361504069809876</v>
      </c>
      <c r="R1529" s="129" t="str">
        <f t="shared" si="239"/>
        <v/>
      </c>
      <c r="S1529" s="129">
        <f t="shared" si="240"/>
        <v>0.38184270079435123</v>
      </c>
      <c r="T1529" s="129" t="str">
        <f t="shared" si="241"/>
        <v/>
      </c>
      <c r="V1529" s="156">
        <f t="shared" si="235"/>
        <v>5.9712000000001053</v>
      </c>
      <c r="W1529" s="159">
        <f t="shared" si="231"/>
        <v>0.54311619483323259</v>
      </c>
      <c r="X1529" s="160">
        <f t="shared" si="232"/>
        <v>7.4887614754937104E-4</v>
      </c>
      <c r="Y1529" s="160" t="str">
        <f t="shared" si="233"/>
        <v/>
      </c>
      <c r="Z1529" s="160" t="str">
        <f t="shared" si="234"/>
        <v/>
      </c>
    </row>
    <row r="1530" spans="14:26" ht="20.100000000000001" customHeight="1" x14ac:dyDescent="0.25">
      <c r="N1530" s="137">
        <v>927</v>
      </c>
      <c r="O1530" s="129">
        <f t="shared" si="236"/>
        <v>-0.29199999999999982</v>
      </c>
      <c r="P1530" s="162">
        <f t="shared" si="237"/>
        <v>0.3822920119536648</v>
      </c>
      <c r="Q1530" s="162">
        <f t="shared" si="238"/>
        <v>0.38514331198515878</v>
      </c>
      <c r="R1530" s="129" t="str">
        <f t="shared" si="239"/>
        <v/>
      </c>
      <c r="S1530" s="129">
        <f t="shared" si="240"/>
        <v>0.3822920119536648</v>
      </c>
      <c r="T1530" s="129" t="str">
        <f t="shared" si="241"/>
        <v/>
      </c>
      <c r="V1530" s="156">
        <f t="shared" si="235"/>
        <v>5.9776000000001055</v>
      </c>
      <c r="W1530" s="159">
        <f t="shared" si="231"/>
        <v>0.54236731868568322</v>
      </c>
      <c r="X1530" s="160">
        <f t="shared" si="232"/>
        <v>7.4848433336494047E-4</v>
      </c>
      <c r="Y1530" s="160" t="str">
        <f t="shared" si="233"/>
        <v/>
      </c>
      <c r="Z1530" s="160" t="str">
        <f t="shared" si="234"/>
        <v/>
      </c>
    </row>
    <row r="1531" spans="14:26" ht="20.100000000000001" customHeight="1" x14ac:dyDescent="0.25">
      <c r="N1531" s="137">
        <v>928</v>
      </c>
      <c r="O1531" s="129">
        <f t="shared" si="236"/>
        <v>-0.28799999999999981</v>
      </c>
      <c r="P1531" s="162">
        <f t="shared" si="237"/>
        <v>0.38273572799307853</v>
      </c>
      <c r="Q1531" s="162">
        <f t="shared" si="238"/>
        <v>0.38667336933355739</v>
      </c>
      <c r="R1531" s="129" t="str">
        <f t="shared" si="239"/>
        <v/>
      </c>
      <c r="S1531" s="129">
        <f t="shared" si="240"/>
        <v>0.38273572799307853</v>
      </c>
      <c r="T1531" s="129" t="str">
        <f t="shared" si="241"/>
        <v/>
      </c>
      <c r="V1531" s="156">
        <f t="shared" si="235"/>
        <v>5.9840000000001057</v>
      </c>
      <c r="W1531" s="159">
        <f t="shared" si="231"/>
        <v>0.54161883435231828</v>
      </c>
      <c r="X1531" s="160">
        <f t="shared" si="232"/>
        <v>7.4809058258784589E-4</v>
      </c>
      <c r="Y1531" s="160" t="str">
        <f t="shared" si="233"/>
        <v/>
      </c>
      <c r="Z1531" s="160" t="str">
        <f t="shared" si="234"/>
        <v/>
      </c>
    </row>
    <row r="1532" spans="14:26" ht="20.100000000000001" customHeight="1" x14ac:dyDescent="0.25">
      <c r="N1532" s="137">
        <v>929</v>
      </c>
      <c r="O1532" s="129">
        <f t="shared" si="236"/>
        <v>-0.28399999999999981</v>
      </c>
      <c r="P1532" s="162">
        <f t="shared" si="237"/>
        <v>0.38317382821144774</v>
      </c>
      <c r="Q1532" s="162">
        <f t="shared" si="238"/>
        <v>0.38820519032133105</v>
      </c>
      <c r="R1532" s="129" t="str">
        <f t="shared" si="239"/>
        <v/>
      </c>
      <c r="S1532" s="129">
        <f t="shared" si="240"/>
        <v>0.38317382821144774</v>
      </c>
      <c r="T1532" s="129" t="str">
        <f t="shared" si="241"/>
        <v/>
      </c>
      <c r="V1532" s="156">
        <f t="shared" si="235"/>
        <v>5.9904000000001059</v>
      </c>
      <c r="W1532" s="159">
        <f t="shared" si="231"/>
        <v>0.54087074376973043</v>
      </c>
      <c r="X1532" s="160">
        <f t="shared" si="232"/>
        <v>7.476949030644775E-4</v>
      </c>
      <c r="Y1532" s="160" t="str">
        <f t="shared" si="233"/>
        <v/>
      </c>
      <c r="Z1532" s="160" t="str">
        <f t="shared" si="234"/>
        <v/>
      </c>
    </row>
    <row r="1533" spans="14:26" ht="20.100000000000001" customHeight="1" x14ac:dyDescent="0.25">
      <c r="N1533" s="137">
        <v>930</v>
      </c>
      <c r="O1533" s="129">
        <f t="shared" si="236"/>
        <v>-0.2799999999999998</v>
      </c>
      <c r="P1533" s="162">
        <f t="shared" si="237"/>
        <v>0.38360629215347858</v>
      </c>
      <c r="Q1533" s="162">
        <f t="shared" si="238"/>
        <v>0.38973875244420286</v>
      </c>
      <c r="R1533" s="129" t="str">
        <f t="shared" si="239"/>
        <v/>
      </c>
      <c r="S1533" s="129">
        <f t="shared" si="240"/>
        <v>0.38360629215347858</v>
      </c>
      <c r="T1533" s="129" t="str">
        <f t="shared" si="241"/>
        <v/>
      </c>
      <c r="V1533" s="156">
        <f t="shared" si="235"/>
        <v>5.996800000000106</v>
      </c>
      <c r="W1533" s="159">
        <f t="shared" si="231"/>
        <v>0.54012304886666596</v>
      </c>
      <c r="X1533" s="160">
        <f t="shared" si="232"/>
        <v>7.4729730263189964E-4</v>
      </c>
      <c r="Y1533" s="160" t="str">
        <f t="shared" si="233"/>
        <v/>
      </c>
      <c r="Z1533" s="160" t="str">
        <f t="shared" si="234"/>
        <v/>
      </c>
    </row>
    <row r="1534" spans="14:26" ht="20.100000000000001" customHeight="1" x14ac:dyDescent="0.25">
      <c r="N1534" s="137">
        <v>931</v>
      </c>
      <c r="O1534" s="129">
        <f t="shared" si="236"/>
        <v>-0.2759999999999998</v>
      </c>
      <c r="P1534" s="162">
        <f t="shared" si="237"/>
        <v>0.38403309961131932</v>
      </c>
      <c r="Q1534" s="162">
        <f t="shared" si="238"/>
        <v>0.39127403311656889</v>
      </c>
      <c r="R1534" s="129" t="str">
        <f t="shared" si="239"/>
        <v/>
      </c>
      <c r="S1534" s="129">
        <f t="shared" si="240"/>
        <v>0.38403309961131932</v>
      </c>
      <c r="T1534" s="129" t="str">
        <f t="shared" si="241"/>
        <v/>
      </c>
      <c r="V1534" s="156">
        <f t="shared" si="235"/>
        <v>6.0032000000001062</v>
      </c>
      <c r="W1534" s="159">
        <f t="shared" si="231"/>
        <v>0.53937575156403406</v>
      </c>
      <c r="X1534" s="160">
        <f t="shared" si="232"/>
        <v>7.4689778911563032E-4</v>
      </c>
      <c r="Y1534" s="160" t="str">
        <f t="shared" si="233"/>
        <v/>
      </c>
      <c r="Z1534" s="160" t="str">
        <f t="shared" si="234"/>
        <v/>
      </c>
    </row>
    <row r="1535" spans="14:26" ht="20.100000000000001" customHeight="1" x14ac:dyDescent="0.25">
      <c r="N1535" s="137">
        <v>932</v>
      </c>
      <c r="O1535" s="129">
        <f t="shared" si="236"/>
        <v>-0.2719999999999998</v>
      </c>
      <c r="P1535" s="162">
        <f t="shared" si="237"/>
        <v>0.38445423062613365</v>
      </c>
      <c r="Q1535" s="162">
        <f t="shared" si="238"/>
        <v>0.39281100967249155</v>
      </c>
      <c r="R1535" s="129" t="str">
        <f t="shared" si="239"/>
        <v/>
      </c>
      <c r="S1535" s="129">
        <f t="shared" si="240"/>
        <v>0.38445423062613365</v>
      </c>
      <c r="T1535" s="129" t="str">
        <f t="shared" si="241"/>
        <v/>
      </c>
      <c r="V1535" s="156">
        <f t="shared" si="235"/>
        <v>6.0096000000001064</v>
      </c>
      <c r="W1535" s="159">
        <f t="shared" si="231"/>
        <v>0.53862885377491843</v>
      </c>
      <c r="X1535" s="160">
        <f t="shared" si="232"/>
        <v>7.4649637033585847E-4</v>
      </c>
      <c r="Y1535" s="160" t="str">
        <f t="shared" si="233"/>
        <v/>
      </c>
      <c r="Z1535" s="160" t="str">
        <f t="shared" si="234"/>
        <v/>
      </c>
    </row>
    <row r="1536" spans="14:26" ht="20.100000000000001" customHeight="1" x14ac:dyDescent="0.25">
      <c r="N1536" s="137">
        <v>933</v>
      </c>
      <c r="O1536" s="129">
        <f t="shared" si="236"/>
        <v>-0.26799999999999979</v>
      </c>
      <c r="P1536" s="162">
        <f t="shared" si="237"/>
        <v>0.38486966548965584</v>
      </c>
      <c r="Q1536" s="162">
        <f t="shared" si="238"/>
        <v>0.39434965936669841</v>
      </c>
      <c r="R1536" s="129" t="str">
        <f t="shared" si="239"/>
        <v/>
      </c>
      <c r="S1536" s="129">
        <f t="shared" si="240"/>
        <v>0.38486966548965584</v>
      </c>
      <c r="T1536" s="129" t="str">
        <f t="shared" si="241"/>
        <v/>
      </c>
      <c r="V1536" s="156">
        <f t="shared" si="235"/>
        <v>6.0160000000001066</v>
      </c>
      <c r="W1536" s="159">
        <f t="shared" si="231"/>
        <v>0.53788235740458257</v>
      </c>
      <c r="X1536" s="160">
        <f t="shared" si="232"/>
        <v>7.460930540981181E-4</v>
      </c>
      <c r="Y1536" s="160" t="str">
        <f t="shared" si="233"/>
        <v/>
      </c>
      <c r="Z1536" s="160" t="str">
        <f t="shared" si="234"/>
        <v/>
      </c>
    </row>
    <row r="1537" spans="14:26" ht="20.100000000000001" customHeight="1" x14ac:dyDescent="0.25">
      <c r="N1537" s="137">
        <v>934</v>
      </c>
      <c r="O1537" s="129">
        <f t="shared" si="236"/>
        <v>-0.26399999999999979</v>
      </c>
      <c r="P1537" s="162">
        <f t="shared" si="237"/>
        <v>0.38527938474572765</v>
      </c>
      <c r="Q1537" s="162">
        <f t="shared" si="238"/>
        <v>0.39588995937558757</v>
      </c>
      <c r="R1537" s="129" t="str">
        <f t="shared" si="239"/>
        <v/>
      </c>
      <c r="S1537" s="129">
        <f t="shared" si="240"/>
        <v>0.38527938474572765</v>
      </c>
      <c r="T1537" s="129" t="str">
        <f t="shared" si="241"/>
        <v/>
      </c>
      <c r="V1537" s="156">
        <f t="shared" si="235"/>
        <v>6.0224000000001068</v>
      </c>
      <c r="W1537" s="159">
        <f t="shared" si="231"/>
        <v>0.53713626435048445</v>
      </c>
      <c r="X1537" s="160">
        <f t="shared" si="232"/>
        <v>7.4568784820183698E-4</v>
      </c>
      <c r="Y1537" s="160" t="str">
        <f t="shared" si="233"/>
        <v/>
      </c>
      <c r="Z1537" s="160" t="str">
        <f t="shared" si="234"/>
        <v/>
      </c>
    </row>
    <row r="1538" spans="14:26" ht="20.100000000000001" customHeight="1" x14ac:dyDescent="0.25">
      <c r="N1538" s="137">
        <v>935</v>
      </c>
      <c r="O1538" s="129">
        <f t="shared" si="236"/>
        <v>-0.25999999999999979</v>
      </c>
      <c r="P1538" s="162">
        <f t="shared" si="237"/>
        <v>0.38568336919181612</v>
      </c>
      <c r="Q1538" s="162">
        <f t="shared" si="238"/>
        <v>0.3974318867982396</v>
      </c>
      <c r="R1538" s="129" t="str">
        <f t="shared" si="239"/>
        <v/>
      </c>
      <c r="S1538" s="129">
        <f t="shared" si="240"/>
        <v>0.38568336919181612</v>
      </c>
      <c r="T1538" s="129" t="str">
        <f t="shared" si="241"/>
        <v/>
      </c>
      <c r="V1538" s="156">
        <f t="shared" si="235"/>
        <v>6.028800000000107</v>
      </c>
      <c r="W1538" s="159">
        <f t="shared" si="231"/>
        <v>0.53639057650228261</v>
      </c>
      <c r="X1538" s="160">
        <f t="shared" si="232"/>
        <v>7.4528076043445246E-4</v>
      </c>
      <c r="Y1538" s="160" t="str">
        <f t="shared" si="233"/>
        <v/>
      </c>
      <c r="Z1538" s="160" t="str">
        <f t="shared" si="234"/>
        <v/>
      </c>
    </row>
    <row r="1539" spans="14:26" ht="20.100000000000001" customHeight="1" x14ac:dyDescent="0.25">
      <c r="N1539" s="137">
        <v>936</v>
      </c>
      <c r="O1539" s="129">
        <f t="shared" si="236"/>
        <v>-0.25599999999999978</v>
      </c>
      <c r="P1539" s="162">
        <f t="shared" si="237"/>
        <v>0.38608159988051366</v>
      </c>
      <c r="Q1539" s="162">
        <f t="shared" si="238"/>
        <v>0.39897541865743424</v>
      </c>
      <c r="R1539" s="129" t="str">
        <f t="shared" si="239"/>
        <v/>
      </c>
      <c r="S1539" s="129">
        <f t="shared" si="240"/>
        <v>0.38608159988051366</v>
      </c>
      <c r="T1539" s="129" t="str">
        <f t="shared" si="241"/>
        <v/>
      </c>
      <c r="V1539" s="156">
        <f t="shared" si="235"/>
        <v>6.0352000000001071</v>
      </c>
      <c r="W1539" s="159">
        <f t="shared" si="231"/>
        <v>0.53564529574184816</v>
      </c>
      <c r="X1539" s="160">
        <f t="shared" si="232"/>
        <v>7.4487179857529728E-4</v>
      </c>
      <c r="Y1539" s="160" t="str">
        <f t="shared" si="233"/>
        <v/>
      </c>
      <c r="Z1539" s="160" t="str">
        <f t="shared" si="234"/>
        <v/>
      </c>
    </row>
    <row r="1540" spans="14:26" ht="20.100000000000001" customHeight="1" x14ac:dyDescent="0.25">
      <c r="N1540" s="137">
        <v>937</v>
      </c>
      <c r="O1540" s="129">
        <f t="shared" si="236"/>
        <v>-0.25199999999999978</v>
      </c>
      <c r="P1540" s="162">
        <f t="shared" si="237"/>
        <v>0.38647405812101865</v>
      </c>
      <c r="Q1540" s="162">
        <f t="shared" si="238"/>
        <v>0.4005205319006746</v>
      </c>
      <c r="R1540" s="129" t="str">
        <f t="shared" si="239"/>
        <v/>
      </c>
      <c r="S1540" s="129">
        <f t="shared" si="240"/>
        <v>0.38647405812101865</v>
      </c>
      <c r="T1540" s="129" t="str">
        <f t="shared" si="241"/>
        <v/>
      </c>
      <c r="V1540" s="156">
        <f t="shared" si="235"/>
        <v>6.0416000000001073</v>
      </c>
      <c r="W1540" s="159">
        <f t="shared" si="231"/>
        <v>0.53490042394327286</v>
      </c>
      <c r="X1540" s="160">
        <f t="shared" si="232"/>
        <v>7.4446097039293502E-4</v>
      </c>
      <c r="Y1540" s="160" t="str">
        <f t="shared" si="233"/>
        <v/>
      </c>
      <c r="Z1540" s="160" t="str">
        <f t="shared" si="234"/>
        <v/>
      </c>
    </row>
    <row r="1541" spans="14:26" ht="20.100000000000001" customHeight="1" x14ac:dyDescent="0.25">
      <c r="N1541" s="137">
        <v>938</v>
      </c>
      <c r="O1541" s="129">
        <f t="shared" si="236"/>
        <v>-0.24799999999999978</v>
      </c>
      <c r="P1541" s="162">
        <f t="shared" si="237"/>
        <v>0.38686072548059719</v>
      </c>
      <c r="Q1541" s="162">
        <f t="shared" si="238"/>
        <v>0.40206720340121627</v>
      </c>
      <c r="R1541" s="129" t="str">
        <f t="shared" si="239"/>
        <v/>
      </c>
      <c r="S1541" s="129">
        <f t="shared" si="240"/>
        <v>0.38686072548059719</v>
      </c>
      <c r="T1541" s="129" t="str">
        <f t="shared" si="241"/>
        <v/>
      </c>
      <c r="V1541" s="156">
        <f t="shared" si="235"/>
        <v>6.0480000000001075</v>
      </c>
      <c r="W1541" s="159">
        <f t="shared" si="231"/>
        <v>0.53415596297287993</v>
      </c>
      <c r="X1541" s="160">
        <f t="shared" si="232"/>
        <v>7.4404828364549314E-4</v>
      </c>
      <c r="Y1541" s="160" t="str">
        <f t="shared" si="233"/>
        <v/>
      </c>
      <c r="Z1541" s="160" t="str">
        <f t="shared" si="234"/>
        <v/>
      </c>
    </row>
    <row r="1542" spans="14:26" ht="20.100000000000001" customHeight="1" x14ac:dyDescent="0.25">
      <c r="N1542" s="137">
        <v>939</v>
      </c>
      <c r="O1542" s="129">
        <f t="shared" si="236"/>
        <v>-0.24399999999999977</v>
      </c>
      <c r="P1542" s="162">
        <f t="shared" si="237"/>
        <v>0.38724158378602569</v>
      </c>
      <c r="Q1542" s="162">
        <f t="shared" si="238"/>
        <v>0.40361540995910228</v>
      </c>
      <c r="R1542" s="129" t="str">
        <f t="shared" si="239"/>
        <v/>
      </c>
      <c r="S1542" s="129">
        <f t="shared" si="240"/>
        <v>0.38724158378602569</v>
      </c>
      <c r="T1542" s="129" t="str">
        <f t="shared" si="241"/>
        <v/>
      </c>
      <c r="V1542" s="156">
        <f t="shared" si="235"/>
        <v>6.0544000000001077</v>
      </c>
      <c r="W1542" s="159">
        <f t="shared" si="231"/>
        <v>0.53341191468923443</v>
      </c>
      <c r="X1542" s="160">
        <f t="shared" si="232"/>
        <v>7.4363374608221733E-4</v>
      </c>
      <c r="Y1542" s="160" t="str">
        <f t="shared" si="233"/>
        <v/>
      </c>
      <c r="Z1542" s="160" t="str">
        <f t="shared" si="234"/>
        <v/>
      </c>
    </row>
    <row r="1543" spans="14:26" ht="20.100000000000001" customHeight="1" x14ac:dyDescent="0.25">
      <c r="N1543" s="137">
        <v>940</v>
      </c>
      <c r="O1543" s="129">
        <f t="shared" si="236"/>
        <v>-0.23999999999999977</v>
      </c>
      <c r="P1543" s="162">
        <f t="shared" si="237"/>
        <v>0.38761661512501416</v>
      </c>
      <c r="Q1543" s="162">
        <f t="shared" si="238"/>
        <v>0.40516512830220419</v>
      </c>
      <c r="R1543" s="129" t="str">
        <f t="shared" si="239"/>
        <v/>
      </c>
      <c r="S1543" s="129">
        <f t="shared" si="240"/>
        <v>0.38761661512501416</v>
      </c>
      <c r="T1543" s="129" t="str">
        <f t="shared" si="241"/>
        <v/>
      </c>
      <c r="V1543" s="156">
        <f t="shared" si="235"/>
        <v>6.0608000000001079</v>
      </c>
      <c r="W1543" s="159">
        <f t="shared" si="231"/>
        <v>0.53266828094315222</v>
      </c>
      <c r="X1543" s="160">
        <f t="shared" si="232"/>
        <v>7.4321736544002981E-4</v>
      </c>
      <c r="Y1543" s="160" t="str">
        <f t="shared" si="233"/>
        <v/>
      </c>
      <c r="Z1543" s="160" t="str">
        <f t="shared" si="234"/>
        <v/>
      </c>
    </row>
    <row r="1544" spans="14:26" ht="20.100000000000001" customHeight="1" x14ac:dyDescent="0.25">
      <c r="N1544" s="137">
        <v>941</v>
      </c>
      <c r="O1544" s="129">
        <f t="shared" si="236"/>
        <v>-0.23599999999999977</v>
      </c>
      <c r="P1544" s="162">
        <f t="shared" si="237"/>
        <v>0.38798580184761022</v>
      </c>
      <c r="Q1544" s="162">
        <f t="shared" si="238"/>
        <v>0.40671633508726879</v>
      </c>
      <c r="R1544" s="129" t="str">
        <f t="shared" si="239"/>
        <v/>
      </c>
      <c r="S1544" s="129">
        <f t="shared" si="240"/>
        <v>0.38798580184761022</v>
      </c>
      <c r="T1544" s="129" t="str">
        <f t="shared" si="241"/>
        <v/>
      </c>
      <c r="V1544" s="156">
        <f t="shared" si="235"/>
        <v>6.0672000000001081</v>
      </c>
      <c r="W1544" s="159">
        <f t="shared" si="231"/>
        <v>0.53192506357771219</v>
      </c>
      <c r="X1544" s="160">
        <f t="shared" si="232"/>
        <v>7.4279914944974657E-4</v>
      </c>
      <c r="Y1544" s="160" t="str">
        <f t="shared" si="233"/>
        <v/>
      </c>
      <c r="Z1544" s="160" t="str">
        <f t="shared" si="234"/>
        <v/>
      </c>
    </row>
    <row r="1545" spans="14:26" ht="20.100000000000001" customHeight="1" x14ac:dyDescent="0.25">
      <c r="N1545" s="137">
        <v>942</v>
      </c>
      <c r="O1545" s="129">
        <f t="shared" si="236"/>
        <v>-0.23199999999999976</v>
      </c>
      <c r="P1545" s="162">
        <f t="shared" si="237"/>
        <v>0.38834912656758291</v>
      </c>
      <c r="Q1545" s="162">
        <f t="shared" si="238"/>
        <v>0.40826900690096984</v>
      </c>
      <c r="R1545" s="129" t="str">
        <f t="shared" si="239"/>
        <v/>
      </c>
      <c r="S1545" s="129">
        <f t="shared" si="240"/>
        <v>0.38834912656758291</v>
      </c>
      <c r="T1545" s="129" t="str">
        <f t="shared" si="241"/>
        <v/>
      </c>
      <c r="V1545" s="156">
        <f t="shared" si="235"/>
        <v>6.0736000000001082</v>
      </c>
      <c r="W1545" s="159">
        <f t="shared" si="231"/>
        <v>0.53118226442826244</v>
      </c>
      <c r="X1545" s="160">
        <f t="shared" si="232"/>
        <v>7.423791058273066E-4</v>
      </c>
      <c r="Y1545" s="160" t="str">
        <f t="shared" si="233"/>
        <v/>
      </c>
      <c r="Z1545" s="160" t="str">
        <f t="shared" si="234"/>
        <v/>
      </c>
    </row>
    <row r="1546" spans="14:26" ht="20.100000000000001" customHeight="1" x14ac:dyDescent="0.25">
      <c r="N1546" s="137">
        <v>943</v>
      </c>
      <c r="O1546" s="129">
        <f t="shared" si="236"/>
        <v>-0.22799999999999976</v>
      </c>
      <c r="P1546" s="162">
        <f t="shared" si="237"/>
        <v>0.38870657216378751</v>
      </c>
      <c r="Q1546" s="162">
        <f t="shared" si="238"/>
        <v>0.40982312026096596</v>
      </c>
      <c r="R1546" s="129" t="str">
        <f t="shared" si="239"/>
        <v/>
      </c>
      <c r="S1546" s="129">
        <f t="shared" si="240"/>
        <v>0.38870657216378751</v>
      </c>
      <c r="T1546" s="129" t="str">
        <f t="shared" si="241"/>
        <v/>
      </c>
      <c r="V1546" s="156">
        <f t="shared" si="235"/>
        <v>6.0800000000001084</v>
      </c>
      <c r="W1546" s="159">
        <f t="shared" si="231"/>
        <v>0.53043988532243513</v>
      </c>
      <c r="X1546" s="160">
        <f t="shared" si="232"/>
        <v>7.4195724228209858E-4</v>
      </c>
      <c r="Y1546" s="160" t="str">
        <f t="shared" si="233"/>
        <v/>
      </c>
      <c r="Z1546" s="160" t="str">
        <f t="shared" si="234"/>
        <v/>
      </c>
    </row>
    <row r="1547" spans="14:26" ht="20.100000000000001" customHeight="1" x14ac:dyDescent="0.25">
      <c r="N1547" s="137">
        <v>944</v>
      </c>
      <c r="O1547" s="129">
        <f t="shared" si="236"/>
        <v>-0.22399999999999975</v>
      </c>
      <c r="P1547" s="162">
        <f t="shared" si="237"/>
        <v>0.38905812178150978</v>
      </c>
      <c r="Q1547" s="162">
        <f t="shared" si="238"/>
        <v>0.41137865161696363</v>
      </c>
      <c r="R1547" s="129" t="str">
        <f t="shared" si="239"/>
        <v/>
      </c>
      <c r="S1547" s="129">
        <f t="shared" si="240"/>
        <v>0.38905812178150978</v>
      </c>
      <c r="T1547" s="129" t="str">
        <f t="shared" si="241"/>
        <v/>
      </c>
      <c r="V1547" s="156">
        <f t="shared" si="235"/>
        <v>6.0864000000001086</v>
      </c>
      <c r="W1547" s="159">
        <f t="shared" si="231"/>
        <v>0.52969792808015304</v>
      </c>
      <c r="X1547" s="160">
        <f t="shared" si="232"/>
        <v>7.415335665115208E-4</v>
      </c>
      <c r="Y1547" s="160" t="str">
        <f t="shared" si="233"/>
        <v/>
      </c>
      <c r="Z1547" s="160" t="str">
        <f t="shared" si="234"/>
        <v/>
      </c>
    </row>
    <row r="1548" spans="14:26" ht="20.100000000000001" customHeight="1" x14ac:dyDescent="0.25">
      <c r="N1548" s="137">
        <v>945</v>
      </c>
      <c r="O1548" s="129">
        <f t="shared" si="236"/>
        <v>-0.21999999999999975</v>
      </c>
      <c r="P1548" s="162">
        <f t="shared" si="237"/>
        <v>0.38940375883379047</v>
      </c>
      <c r="Q1548" s="162">
        <f t="shared" si="238"/>
        <v>0.41293557735178549</v>
      </c>
      <c r="R1548" s="129" t="str">
        <f t="shared" si="239"/>
        <v/>
      </c>
      <c r="S1548" s="129">
        <f t="shared" si="240"/>
        <v>0.38940375883379047</v>
      </c>
      <c r="T1548" s="129" t="str">
        <f t="shared" si="241"/>
        <v/>
      </c>
      <c r="V1548" s="156">
        <f t="shared" si="235"/>
        <v>6.0928000000001088</v>
      </c>
      <c r="W1548" s="159">
        <f t="shared" si="231"/>
        <v>0.52895639451364151</v>
      </c>
      <c r="X1548" s="160">
        <f t="shared" si="232"/>
        <v>7.4110808620175828E-4</v>
      </c>
      <c r="Y1548" s="160" t="str">
        <f t="shared" si="233"/>
        <v/>
      </c>
      <c r="Z1548" s="160" t="str">
        <f t="shared" si="234"/>
        <v/>
      </c>
    </row>
    <row r="1549" spans="14:26" ht="20.100000000000001" customHeight="1" x14ac:dyDescent="0.25">
      <c r="N1549" s="137">
        <v>946</v>
      </c>
      <c r="O1549" s="129">
        <f t="shared" si="236"/>
        <v>-0.21599999999999975</v>
      </c>
      <c r="P1549" s="162">
        <f t="shared" si="237"/>
        <v>0.38974346700272949</v>
      </c>
      <c r="Q1549" s="162">
        <f t="shared" si="238"/>
        <v>0.41449387378244412</v>
      </c>
      <c r="R1549" s="129" t="str">
        <f t="shared" si="239"/>
        <v/>
      </c>
      <c r="S1549" s="129">
        <f t="shared" si="240"/>
        <v>0.38974346700272949</v>
      </c>
      <c r="T1549" s="129" t="str">
        <f t="shared" si="241"/>
        <v/>
      </c>
      <c r="V1549" s="156">
        <f t="shared" si="235"/>
        <v>6.099200000000109</v>
      </c>
      <c r="W1549" s="159">
        <f t="shared" si="231"/>
        <v>0.52821528642743976</v>
      </c>
      <c r="X1549" s="160">
        <f t="shared" si="232"/>
        <v>7.4068080903078037E-4</v>
      </c>
      <c r="Y1549" s="160" t="str">
        <f t="shared" si="233"/>
        <v/>
      </c>
      <c r="Z1549" s="160" t="str">
        <f t="shared" si="234"/>
        <v/>
      </c>
    </row>
    <row r="1550" spans="14:26" ht="20.100000000000001" customHeight="1" x14ac:dyDescent="0.25">
      <c r="N1550" s="137">
        <v>947</v>
      </c>
      <c r="O1550" s="129">
        <f t="shared" si="236"/>
        <v>-0.21199999999999974</v>
      </c>
      <c r="P1550" s="162">
        <f t="shared" si="237"/>
        <v>0.39007723024076968</v>
      </c>
      <c r="Q1550" s="162">
        <f t="shared" si="238"/>
        <v>0.41605351716122069</v>
      </c>
      <c r="R1550" s="129" t="str">
        <f t="shared" si="239"/>
        <v/>
      </c>
      <c r="S1550" s="129">
        <f t="shared" si="240"/>
        <v>0.39007723024076968</v>
      </c>
      <c r="T1550" s="129" t="str">
        <f t="shared" si="241"/>
        <v/>
      </c>
      <c r="V1550" s="156">
        <f t="shared" si="235"/>
        <v>6.1056000000001092</v>
      </c>
      <c r="W1550" s="159">
        <f t="shared" si="231"/>
        <v>0.52747460561840898</v>
      </c>
      <c r="X1550" s="160">
        <f t="shared" si="232"/>
        <v>7.4025174266523219E-4</v>
      </c>
      <c r="Y1550" s="160" t="str">
        <f t="shared" si="233"/>
        <v/>
      </c>
      <c r="Z1550" s="160" t="str">
        <f t="shared" si="234"/>
        <v/>
      </c>
    </row>
    <row r="1551" spans="14:26" ht="20.100000000000001" customHeight="1" x14ac:dyDescent="0.25">
      <c r="N1551" s="137">
        <v>948</v>
      </c>
      <c r="O1551" s="129">
        <f t="shared" si="236"/>
        <v>-0.20799999999999974</v>
      </c>
      <c r="P1551" s="162">
        <f t="shared" si="237"/>
        <v>0.3904050327719602</v>
      </c>
      <c r="Q1551" s="162">
        <f t="shared" si="238"/>
        <v>0.41761448367674903</v>
      </c>
      <c r="R1551" s="129" t="str">
        <f t="shared" si="239"/>
        <v/>
      </c>
      <c r="S1551" s="129">
        <f t="shared" si="240"/>
        <v>0.3904050327719602</v>
      </c>
      <c r="T1551" s="129" t="str">
        <f t="shared" si="241"/>
        <v/>
      </c>
      <c r="V1551" s="156">
        <f t="shared" si="235"/>
        <v>6.1120000000001093</v>
      </c>
      <c r="W1551" s="159">
        <f t="shared" si="231"/>
        <v>0.52673435387574374</v>
      </c>
      <c r="X1551" s="160">
        <f t="shared" si="232"/>
        <v>7.3982089476010149E-4</v>
      </c>
      <c r="Y1551" s="160" t="str">
        <f t="shared" si="233"/>
        <v/>
      </c>
      <c r="Z1551" s="160" t="str">
        <f t="shared" si="234"/>
        <v/>
      </c>
    </row>
    <row r="1552" spans="14:26" ht="20.100000000000001" customHeight="1" x14ac:dyDescent="0.25">
      <c r="N1552" s="137">
        <v>949</v>
      </c>
      <c r="O1552" s="129">
        <f t="shared" si="236"/>
        <v>-0.20399999999999974</v>
      </c>
      <c r="P1552" s="162">
        <f t="shared" si="237"/>
        <v>0.39072685909319932</v>
      </c>
      <c r="Q1552" s="162">
        <f t="shared" si="238"/>
        <v>0.4191767494551043</v>
      </c>
      <c r="R1552" s="129" t="str">
        <f t="shared" si="239"/>
        <v/>
      </c>
      <c r="S1552" s="129">
        <f t="shared" si="240"/>
        <v>0.39072685909319932</v>
      </c>
      <c r="T1552" s="129" t="str">
        <f t="shared" si="241"/>
        <v/>
      </c>
      <c r="V1552" s="156">
        <f t="shared" si="235"/>
        <v>6.1184000000001095</v>
      </c>
      <c r="W1552" s="159">
        <f t="shared" si="231"/>
        <v>0.52599453298098364</v>
      </c>
      <c r="X1552" s="160">
        <f t="shared" si="232"/>
        <v>7.3938827296027299E-4</v>
      </c>
      <c r="Y1552" s="160" t="str">
        <f t="shared" si="233"/>
        <v/>
      </c>
      <c r="Z1552" s="160" t="str">
        <f t="shared" si="234"/>
        <v/>
      </c>
    </row>
    <row r="1553" spans="14:26" ht="20.100000000000001" customHeight="1" x14ac:dyDescent="0.25">
      <c r="N1553" s="137">
        <v>950</v>
      </c>
      <c r="O1553" s="129">
        <f t="shared" si="236"/>
        <v>-0.19999999999999973</v>
      </c>
      <c r="P1553" s="162">
        <f t="shared" si="237"/>
        <v>0.39104269397545594</v>
      </c>
      <c r="Q1553" s="162">
        <f t="shared" si="238"/>
        <v>0.42074029056089707</v>
      </c>
      <c r="R1553" s="129" t="str">
        <f t="shared" si="239"/>
        <v/>
      </c>
      <c r="S1553" s="129">
        <f t="shared" si="240"/>
        <v>0.39104269397545594</v>
      </c>
      <c r="T1553" s="129" t="str">
        <f t="shared" si="241"/>
        <v/>
      </c>
      <c r="V1553" s="156">
        <f t="shared" si="235"/>
        <v>6.1248000000001097</v>
      </c>
      <c r="W1553" s="159">
        <f t="shared" si="231"/>
        <v>0.52525514470802337</v>
      </c>
      <c r="X1553" s="160">
        <f t="shared" si="232"/>
        <v>7.3895388490241576E-4</v>
      </c>
      <c r="Y1553" s="160" t="str">
        <f t="shared" si="233"/>
        <v/>
      </c>
      <c r="Z1553" s="160" t="str">
        <f t="shared" si="234"/>
        <v/>
      </c>
    </row>
    <row r="1554" spans="14:26" ht="20.100000000000001" customHeight="1" x14ac:dyDescent="0.25">
      <c r="N1554" s="137">
        <v>951</v>
      </c>
      <c r="O1554" s="129">
        <f t="shared" si="236"/>
        <v>-0.19599999999999973</v>
      </c>
      <c r="P1554" s="162">
        <f t="shared" si="237"/>
        <v>0.39135252246497099</v>
      </c>
      <c r="Q1554" s="162">
        <f t="shared" si="238"/>
        <v>0.42230508299837199</v>
      </c>
      <c r="R1554" s="129" t="str">
        <f t="shared" si="239"/>
        <v/>
      </c>
      <c r="S1554" s="129">
        <f t="shared" si="240"/>
        <v>0.39135252246497099</v>
      </c>
      <c r="T1554" s="129" t="str">
        <f t="shared" si="241"/>
        <v/>
      </c>
      <c r="V1554" s="156">
        <f t="shared" si="235"/>
        <v>6.1312000000001099</v>
      </c>
      <c r="W1554" s="159">
        <f t="shared" si="231"/>
        <v>0.52451619082312095</v>
      </c>
      <c r="X1554" s="160">
        <f t="shared" si="232"/>
        <v>7.3851773820809985E-4</v>
      </c>
      <c r="Y1554" s="160" t="str">
        <f t="shared" si="233"/>
        <v/>
      </c>
      <c r="Z1554" s="160" t="str">
        <f t="shared" si="234"/>
        <v/>
      </c>
    </row>
    <row r="1555" spans="14:26" ht="20.100000000000001" customHeight="1" x14ac:dyDescent="0.25">
      <c r="N1555" s="137">
        <v>952</v>
      </c>
      <c r="O1555" s="129">
        <f t="shared" si="236"/>
        <v>-0.19199999999999973</v>
      </c>
      <c r="P1555" s="162">
        <f t="shared" si="237"/>
        <v>0.3916563298844371</v>
      </c>
      <c r="Q1555" s="162">
        <f t="shared" si="238"/>
        <v>0.42387110271251111</v>
      </c>
      <c r="R1555" s="129" t="str">
        <f t="shared" si="239"/>
        <v/>
      </c>
      <c r="S1555" s="129">
        <f t="shared" si="240"/>
        <v>0.3916563298844371</v>
      </c>
      <c r="T1555" s="129" t="str">
        <f t="shared" si="241"/>
        <v/>
      </c>
      <c r="V1555" s="156">
        <f t="shared" si="235"/>
        <v>6.1376000000001101</v>
      </c>
      <c r="W1555" s="159">
        <f t="shared" si="231"/>
        <v>0.52377767308491285</v>
      </c>
      <c r="X1555" s="160">
        <f t="shared" si="232"/>
        <v>7.3807984049256703E-4</v>
      </c>
      <c r="Y1555" s="160" t="str">
        <f t="shared" si="233"/>
        <v/>
      </c>
      <c r="Z1555" s="160" t="str">
        <f t="shared" si="234"/>
        <v/>
      </c>
    </row>
    <row r="1556" spans="14:26" ht="20.100000000000001" customHeight="1" x14ac:dyDescent="0.25">
      <c r="N1556" s="137">
        <v>953</v>
      </c>
      <c r="O1556" s="129">
        <f t="shared" si="236"/>
        <v>-0.18799999999999972</v>
      </c>
      <c r="P1556" s="162">
        <f t="shared" si="237"/>
        <v>0.39195410183415741</v>
      </c>
      <c r="Q1556" s="162">
        <f t="shared" si="238"/>
        <v>0.42543832559014211</v>
      </c>
      <c r="R1556" s="129" t="str">
        <f t="shared" si="239"/>
        <v/>
      </c>
      <c r="S1556" s="129">
        <f t="shared" si="240"/>
        <v>0.39195410183415741</v>
      </c>
      <c r="T1556" s="129" t="str">
        <f t="shared" si="241"/>
        <v/>
      </c>
      <c r="V1556" s="156">
        <f t="shared" si="235"/>
        <v>6.1440000000001103</v>
      </c>
      <c r="W1556" s="159">
        <f t="shared" ref="W1556:W1619" si="242">_xlfn.CHISQ.DIST.RT(V1556,$U$593)</f>
        <v>0.52303959324442029</v>
      </c>
      <c r="X1556" s="160">
        <f t="shared" ref="X1556:X1619" si="243">W1556-W1557</f>
        <v>7.376401993572923E-4</v>
      </c>
      <c r="Y1556" s="160" t="str">
        <f t="shared" ref="Y1556:Y1619" si="244">IF(W1556&lt;(1-$U$600),X1556,"")</f>
        <v/>
      </c>
      <c r="Z1556" s="160" t="str">
        <f t="shared" ref="Z1556:Z1619" si="245">IF(X1556&lt;(1-$U$606),Y1556,"")</f>
        <v/>
      </c>
    </row>
    <row r="1557" spans="14:26" ht="20.100000000000001" customHeight="1" x14ac:dyDescent="0.25">
      <c r="N1557" s="137">
        <v>954</v>
      </c>
      <c r="O1557" s="129">
        <f t="shared" si="236"/>
        <v>-0.18399999999999972</v>
      </c>
      <c r="P1557" s="162">
        <f t="shared" si="237"/>
        <v>0.39224582419318299</v>
      </c>
      <c r="Q1557" s="162">
        <f t="shared" si="238"/>
        <v>0.42700672746105101</v>
      </c>
      <c r="R1557" s="129" t="str">
        <f t="shared" si="239"/>
        <v/>
      </c>
      <c r="S1557" s="129">
        <f t="shared" si="240"/>
        <v>0.39224582419318299</v>
      </c>
      <c r="T1557" s="129" t="str">
        <f t="shared" si="241"/>
        <v/>
      </c>
      <c r="V1557" s="156">
        <f t="shared" ref="V1557:V1620" si="246">V1556+$Y$593</f>
        <v>6.1504000000001104</v>
      </c>
      <c r="W1557" s="159">
        <f t="shared" si="242"/>
        <v>0.52230195304506299</v>
      </c>
      <c r="X1557" s="160">
        <f t="shared" si="243"/>
        <v>7.3719882239420276E-4</v>
      </c>
      <c r="Y1557" s="160" t="str">
        <f t="shared" si="244"/>
        <v/>
      </c>
      <c r="Z1557" s="160" t="str">
        <f t="shared" si="245"/>
        <v/>
      </c>
    </row>
    <row r="1558" spans="14:26" ht="20.100000000000001" customHeight="1" x14ac:dyDescent="0.25">
      <c r="N1558" s="137">
        <v>955</v>
      </c>
      <c r="O1558" s="129">
        <f t="shared" si="236"/>
        <v>-0.17999999999999972</v>
      </c>
      <c r="P1558" s="162">
        <f t="shared" si="237"/>
        <v>0.39253148312042896</v>
      </c>
      <c r="Q1558" s="162">
        <f t="shared" si="238"/>
        <v>0.42857628409909937</v>
      </c>
      <c r="R1558" s="129" t="str">
        <f t="shared" si="239"/>
        <v/>
      </c>
      <c r="S1558" s="129">
        <f t="shared" si="240"/>
        <v>0.39253148312042896</v>
      </c>
      <c r="T1558" s="129" t="str">
        <f t="shared" si="241"/>
        <v/>
      </c>
      <c r="V1558" s="156">
        <f t="shared" si="246"/>
        <v>6.1568000000001106</v>
      </c>
      <c r="W1558" s="159">
        <f t="shared" si="242"/>
        <v>0.52156475422266879</v>
      </c>
      <c r="X1558" s="160">
        <f t="shared" si="243"/>
        <v>7.367557171839012E-4</v>
      </c>
      <c r="Y1558" s="160" t="str">
        <f t="shared" si="244"/>
        <v/>
      </c>
      <c r="Z1558" s="160" t="str">
        <f t="shared" si="245"/>
        <v/>
      </c>
    </row>
    <row r="1559" spans="14:26" ht="20.100000000000001" customHeight="1" x14ac:dyDescent="0.25">
      <c r="N1559" s="137">
        <v>956</v>
      </c>
      <c r="O1559" s="129">
        <f t="shared" si="236"/>
        <v>-0.17599999999999971</v>
      </c>
      <c r="P1559" s="162">
        <f t="shared" si="237"/>
        <v>0.39281106505576863</v>
      </c>
      <c r="Q1559" s="162">
        <f t="shared" si="238"/>
        <v>0.430146971223346</v>
      </c>
      <c r="R1559" s="129" t="str">
        <f t="shared" si="239"/>
        <v/>
      </c>
      <c r="S1559" s="129">
        <f t="shared" si="240"/>
        <v>0.39281106505576863</v>
      </c>
      <c r="T1559" s="129" t="str">
        <f t="shared" si="241"/>
        <v/>
      </c>
      <c r="V1559" s="156">
        <f t="shared" si="246"/>
        <v>6.1632000000001108</v>
      </c>
      <c r="W1559" s="159">
        <f t="shared" si="242"/>
        <v>0.52082799850548489</v>
      </c>
      <c r="X1559" s="160">
        <f t="shared" si="243"/>
        <v>7.3631089129633231E-4</v>
      </c>
      <c r="Y1559" s="160" t="str">
        <f t="shared" si="244"/>
        <v/>
      </c>
      <c r="Z1559" s="160" t="str">
        <f t="shared" si="245"/>
        <v/>
      </c>
    </row>
    <row r="1560" spans="14:26" ht="20.100000000000001" customHeight="1" x14ac:dyDescent="0.25">
      <c r="N1560" s="137">
        <v>957</v>
      </c>
      <c r="O1560" s="129">
        <f t="shared" si="236"/>
        <v>-0.17199999999999971</v>
      </c>
      <c r="P1560" s="162">
        <f t="shared" si="237"/>
        <v>0.39308455672110665</v>
      </c>
      <c r="Q1560" s="162">
        <f t="shared" si="238"/>
        <v>0.43171876449917296</v>
      </c>
      <c r="R1560" s="129" t="str">
        <f t="shared" si="239"/>
        <v/>
      </c>
      <c r="S1560" s="129">
        <f t="shared" si="240"/>
        <v>0.39308455672110665</v>
      </c>
      <c r="T1560" s="129" t="str">
        <f t="shared" si="241"/>
        <v/>
      </c>
      <c r="V1560" s="156">
        <f t="shared" si="246"/>
        <v>6.169600000000111</v>
      </c>
      <c r="W1560" s="159">
        <f t="shared" si="242"/>
        <v>0.52009168761418856</v>
      </c>
      <c r="X1560" s="160">
        <f t="shared" si="243"/>
        <v>7.3586435229078262E-4</v>
      </c>
      <c r="Y1560" s="160" t="str">
        <f t="shared" si="244"/>
        <v/>
      </c>
      <c r="Z1560" s="160" t="str">
        <f t="shared" si="245"/>
        <v/>
      </c>
    </row>
    <row r="1561" spans="14:26" ht="20.100000000000001" customHeight="1" x14ac:dyDescent="0.25">
      <c r="N1561" s="137">
        <v>958</v>
      </c>
      <c r="O1561" s="129">
        <f t="shared" si="236"/>
        <v>-0.16799999999999971</v>
      </c>
      <c r="P1561" s="162">
        <f t="shared" si="237"/>
        <v>0.39335194512142979</v>
      </c>
      <c r="Q1561" s="162">
        <f t="shared" si="238"/>
        <v>0.43329163953941557</v>
      </c>
      <c r="R1561" s="129" t="str">
        <f t="shared" si="239"/>
        <v/>
      </c>
      <c r="S1561" s="129">
        <f t="shared" si="240"/>
        <v>0.39335194512142979</v>
      </c>
      <c r="T1561" s="129" t="str">
        <f t="shared" si="241"/>
        <v/>
      </c>
      <c r="V1561" s="156">
        <f t="shared" si="246"/>
        <v>6.1760000000001112</v>
      </c>
      <c r="W1561" s="159">
        <f t="shared" si="242"/>
        <v>0.51935582326189778</v>
      </c>
      <c r="X1561" s="160">
        <f t="shared" si="243"/>
        <v>7.3541610771454824E-4</v>
      </c>
      <c r="Y1561" s="160" t="str">
        <f t="shared" si="244"/>
        <v/>
      </c>
      <c r="Z1561" s="160" t="str">
        <f t="shared" si="245"/>
        <v/>
      </c>
    </row>
    <row r="1562" spans="14:26" ht="20.100000000000001" customHeight="1" x14ac:dyDescent="0.25">
      <c r="N1562" s="137">
        <v>959</v>
      </c>
      <c r="O1562" s="129">
        <f t="shared" si="236"/>
        <v>-0.1639999999999997</v>
      </c>
      <c r="P1562" s="162">
        <f t="shared" si="237"/>
        <v>0.39361321754583578</v>
      </c>
      <c r="Q1562" s="162">
        <f t="shared" si="238"/>
        <v>0.43486557190549713</v>
      </c>
      <c r="R1562" s="129" t="str">
        <f t="shared" si="239"/>
        <v/>
      </c>
      <c r="S1562" s="129">
        <f t="shared" si="240"/>
        <v>0.39361321754583578</v>
      </c>
      <c r="T1562" s="129" t="str">
        <f t="shared" si="241"/>
        <v/>
      </c>
      <c r="V1562" s="156">
        <f t="shared" si="246"/>
        <v>6.1824000000001114</v>
      </c>
      <c r="W1562" s="159">
        <f t="shared" si="242"/>
        <v>0.51862040715418323</v>
      </c>
      <c r="X1562" s="160">
        <f t="shared" si="243"/>
        <v>7.3496616510515533E-4</v>
      </c>
      <c r="Y1562" s="160" t="str">
        <f t="shared" si="244"/>
        <v/>
      </c>
      <c r="Z1562" s="160" t="str">
        <f t="shared" si="245"/>
        <v/>
      </c>
    </row>
    <row r="1563" spans="14:26" ht="20.100000000000001" customHeight="1" x14ac:dyDescent="0.25">
      <c r="N1563" s="137">
        <v>960</v>
      </c>
      <c r="O1563" s="129">
        <f t="shared" ref="O1563:O1626" si="247">O$597+(N1563*O$600)</f>
        <v>-0.16000000000000014</v>
      </c>
      <c r="P1563" s="162">
        <f t="shared" ref="P1563:P1626" si="248">_xlfn.NORM.DIST(O1563,O$594,O$595,0)</f>
        <v>0.39386836156854083</v>
      </c>
      <c r="Q1563" s="162">
        <f t="shared" ref="Q1563:Q1626" si="249">_xlfn.NORM.DIST(O1563,O$594,O$595,1)</f>
        <v>0.43644053710856712</v>
      </c>
      <c r="R1563" s="129" t="str">
        <f t="shared" ref="R1563:R1626" si="250">IF(OR(Q1563&lt;$S$599,Q1563&gt;$S$600),P1563,"")</f>
        <v/>
      </c>
      <c r="S1563" s="129">
        <f t="shared" ref="S1563:S1626" si="251">IF(AND(Q1563&gt;$S$599,Q1563&lt;$S$600),P1563,"")</f>
        <v>0.39386836156854083</v>
      </c>
      <c r="T1563" s="129" t="str">
        <f t="shared" ref="T1563:T1626" si="252">IF(P1563=MAX(P$603:P$2603),P1563,"")</f>
        <v/>
      </c>
      <c r="V1563" s="156">
        <f t="shared" si="246"/>
        <v>6.1888000000001115</v>
      </c>
      <c r="W1563" s="159">
        <f t="shared" si="242"/>
        <v>0.51788544098907807</v>
      </c>
      <c r="X1563" s="160">
        <f t="shared" si="243"/>
        <v>7.345145319873625E-4</v>
      </c>
      <c r="Y1563" s="160" t="str">
        <f t="shared" si="244"/>
        <v/>
      </c>
      <c r="Z1563" s="160" t="str">
        <f t="shared" si="245"/>
        <v/>
      </c>
    </row>
    <row r="1564" spans="14:26" ht="20.100000000000001" customHeight="1" x14ac:dyDescent="0.25">
      <c r="N1564" s="137">
        <v>961</v>
      </c>
      <c r="O1564" s="129">
        <f t="shared" si="247"/>
        <v>-0.15600000000000014</v>
      </c>
      <c r="P1564" s="162">
        <f t="shared" si="248"/>
        <v>0.39411736504986405</v>
      </c>
      <c r="Q1564" s="162">
        <f t="shared" si="249"/>
        <v>0.43801651061064406</v>
      </c>
      <c r="R1564" s="129" t="str">
        <f t="shared" si="250"/>
        <v/>
      </c>
      <c r="S1564" s="129">
        <f t="shared" si="251"/>
        <v>0.39411736504986405</v>
      </c>
      <c r="T1564" s="129" t="str">
        <f t="shared" si="252"/>
        <v/>
      </c>
      <c r="V1564" s="156">
        <f t="shared" si="246"/>
        <v>6.1952000000001117</v>
      </c>
      <c r="W1564" s="159">
        <f t="shared" si="242"/>
        <v>0.51715092645709071</v>
      </c>
      <c r="X1564" s="160">
        <f t="shared" si="243"/>
        <v>7.3406121587671347E-4</v>
      </c>
      <c r="Y1564" s="160" t="str">
        <f t="shared" si="244"/>
        <v/>
      </c>
      <c r="Z1564" s="160" t="str">
        <f t="shared" si="245"/>
        <v/>
      </c>
    </row>
    <row r="1565" spans="14:26" ht="20.100000000000001" customHeight="1" x14ac:dyDescent="0.25">
      <c r="N1565" s="137">
        <v>962</v>
      </c>
      <c r="O1565" s="129">
        <f t="shared" si="247"/>
        <v>-0.15200000000000014</v>
      </c>
      <c r="P1565" s="162">
        <f t="shared" si="248"/>
        <v>0.39436021613719041</v>
      </c>
      <c r="Q1565" s="162">
        <f t="shared" si="249"/>
        <v>0.43959346782576125</v>
      </c>
      <c r="R1565" s="129" t="str">
        <f t="shared" si="250"/>
        <v/>
      </c>
      <c r="S1565" s="129">
        <f t="shared" si="251"/>
        <v>0.39436021613719041</v>
      </c>
      <c r="T1565" s="129" t="str">
        <f t="shared" si="252"/>
        <v/>
      </c>
      <c r="V1565" s="156">
        <f t="shared" si="246"/>
        <v>6.2016000000001119</v>
      </c>
      <c r="W1565" s="159">
        <f t="shared" si="242"/>
        <v>0.516416865241214</v>
      </c>
      <c r="X1565" s="160">
        <f t="shared" si="243"/>
        <v>7.3360622427509625E-4</v>
      </c>
      <c r="Y1565" s="160" t="str">
        <f t="shared" si="244"/>
        <v/>
      </c>
      <c r="Z1565" s="160" t="str">
        <f t="shared" si="245"/>
        <v/>
      </c>
    </row>
    <row r="1566" spans="14:26" ht="20.100000000000001" customHeight="1" x14ac:dyDescent="0.25">
      <c r="N1566" s="137">
        <v>963</v>
      </c>
      <c r="O1566" s="129">
        <f t="shared" si="247"/>
        <v>-0.14800000000000013</v>
      </c>
      <c r="P1566" s="162">
        <f t="shared" si="248"/>
        <v>0.39459690326591074</v>
      </c>
      <c r="Q1566" s="162">
        <f t="shared" si="249"/>
        <v>0.44117138412111723</v>
      </c>
      <c r="R1566" s="129" t="str">
        <f t="shared" si="250"/>
        <v/>
      </c>
      <c r="S1566" s="129">
        <f t="shared" si="251"/>
        <v>0.39459690326591074</v>
      </c>
      <c r="T1566" s="129" t="str">
        <f t="shared" si="252"/>
        <v/>
      </c>
      <c r="V1566" s="156">
        <f t="shared" si="246"/>
        <v>6.2080000000001121</v>
      </c>
      <c r="W1566" s="159">
        <f t="shared" si="242"/>
        <v>0.5156832590169389</v>
      </c>
      <c r="X1566" s="160">
        <f t="shared" si="243"/>
        <v>7.3314956467607217E-4</v>
      </c>
      <c r="Y1566" s="160" t="str">
        <f t="shared" si="244"/>
        <v/>
      </c>
      <c r="Z1566" s="160" t="str">
        <f t="shared" si="245"/>
        <v/>
      </c>
    </row>
    <row r="1567" spans="14:26" ht="20.100000000000001" customHeight="1" x14ac:dyDescent="0.25">
      <c r="N1567" s="137">
        <v>964</v>
      </c>
      <c r="O1567" s="129">
        <f t="shared" si="247"/>
        <v>-0.14400000000000013</v>
      </c>
      <c r="P1567" s="162">
        <f t="shared" si="248"/>
        <v>0.39482741516033976</v>
      </c>
      <c r="Q1567" s="162">
        <f t="shared" si="249"/>
        <v>0.44275023481822989</v>
      </c>
      <c r="R1567" s="129" t="str">
        <f t="shared" si="250"/>
        <v/>
      </c>
      <c r="S1567" s="129">
        <f t="shared" si="251"/>
        <v>0.39482741516033976</v>
      </c>
      <c r="T1567" s="129" t="str">
        <f t="shared" si="252"/>
        <v/>
      </c>
      <c r="V1567" s="156">
        <f t="shared" si="246"/>
        <v>6.2144000000001123</v>
      </c>
      <c r="W1567" s="159">
        <f t="shared" si="242"/>
        <v>0.51495010945226283</v>
      </c>
      <c r="X1567" s="160">
        <f t="shared" si="243"/>
        <v>7.3269124456010193E-4</v>
      </c>
      <c r="Y1567" s="160" t="str">
        <f t="shared" si="244"/>
        <v/>
      </c>
      <c r="Z1567" s="160" t="str">
        <f t="shared" si="245"/>
        <v/>
      </c>
    </row>
    <row r="1568" spans="14:26" ht="20.100000000000001" customHeight="1" x14ac:dyDescent="0.25">
      <c r="N1568" s="137">
        <v>965</v>
      </c>
      <c r="O1568" s="129">
        <f t="shared" si="247"/>
        <v>-0.14000000000000012</v>
      </c>
      <c r="P1568" s="162">
        <f t="shared" si="248"/>
        <v>0.39505174083461125</v>
      </c>
      <c r="Q1568" s="162">
        <f t="shared" si="249"/>
        <v>0.4443299951940935</v>
      </c>
      <c r="R1568" s="129" t="str">
        <f t="shared" si="250"/>
        <v/>
      </c>
      <c r="S1568" s="129">
        <f t="shared" si="251"/>
        <v>0.39505174083461125</v>
      </c>
      <c r="T1568" s="129" t="str">
        <f t="shared" si="252"/>
        <v/>
      </c>
      <c r="V1568" s="156">
        <f t="shared" si="246"/>
        <v>6.2208000000001125</v>
      </c>
      <c r="W1568" s="159">
        <f t="shared" si="242"/>
        <v>0.51421741820770273</v>
      </c>
      <c r="X1568" s="160">
        <f t="shared" si="243"/>
        <v>7.3223127139554478E-4</v>
      </c>
      <c r="Y1568" s="160" t="str">
        <f t="shared" si="244"/>
        <v/>
      </c>
      <c r="Z1568" s="160" t="str">
        <f t="shared" si="245"/>
        <v/>
      </c>
    </row>
    <row r="1569" spans="14:26" ht="20.100000000000001" customHeight="1" x14ac:dyDescent="0.25">
      <c r="N1569" s="137">
        <v>966</v>
      </c>
      <c r="O1569" s="129">
        <f t="shared" si="247"/>
        <v>-0.13600000000000012</v>
      </c>
      <c r="P1569" s="162">
        <f t="shared" si="248"/>
        <v>0.3952698695935507</v>
      </c>
      <c r="Q1569" s="162">
        <f t="shared" si="249"/>
        <v>0.44591064048234008</v>
      </c>
      <c r="R1569" s="129" t="str">
        <f t="shared" si="250"/>
        <v/>
      </c>
      <c r="S1569" s="129">
        <f t="shared" si="251"/>
        <v>0.3952698695935507</v>
      </c>
      <c r="T1569" s="129" t="str">
        <f t="shared" si="252"/>
        <v/>
      </c>
      <c r="V1569" s="156">
        <f t="shared" si="246"/>
        <v>6.2272000000001126</v>
      </c>
      <c r="W1569" s="159">
        <f t="shared" si="242"/>
        <v>0.51348518693630718</v>
      </c>
      <c r="X1569" s="160">
        <f t="shared" si="243"/>
        <v>7.3176965264176719E-4</v>
      </c>
      <c r="Y1569" s="160" t="str">
        <f t="shared" si="244"/>
        <v/>
      </c>
      <c r="Z1569" s="160" t="str">
        <f t="shared" si="245"/>
        <v/>
      </c>
    </row>
    <row r="1570" spans="14:26" ht="20.100000000000001" customHeight="1" x14ac:dyDescent="0.25">
      <c r="N1570" s="137">
        <v>967</v>
      </c>
      <c r="O1570" s="129">
        <f t="shared" si="247"/>
        <v>-0.13200000000000012</v>
      </c>
      <c r="P1570" s="162">
        <f t="shared" si="248"/>
        <v>0.3954817910335251</v>
      </c>
      <c r="Q1570" s="162">
        <f t="shared" si="249"/>
        <v>0.44749214587440367</v>
      </c>
      <c r="R1570" s="129" t="str">
        <f t="shared" si="250"/>
        <v/>
      </c>
      <c r="S1570" s="129">
        <f t="shared" si="251"/>
        <v>0.3954817910335251</v>
      </c>
      <c r="T1570" s="129" t="str">
        <f t="shared" si="252"/>
        <v/>
      </c>
      <c r="V1570" s="156">
        <f t="shared" si="246"/>
        <v>6.2336000000001128</v>
      </c>
      <c r="W1570" s="159">
        <f t="shared" si="242"/>
        <v>0.51275341728366541</v>
      </c>
      <c r="X1570" s="160">
        <f t="shared" si="243"/>
        <v>7.3130639574459089E-4</v>
      </c>
      <c r="Y1570" s="160" t="str">
        <f t="shared" si="244"/>
        <v/>
      </c>
      <c r="Z1570" s="160" t="str">
        <f t="shared" si="245"/>
        <v/>
      </c>
    </row>
    <row r="1571" spans="14:26" ht="20.100000000000001" customHeight="1" x14ac:dyDescent="0.25">
      <c r="N1571" s="137">
        <v>968</v>
      </c>
      <c r="O1571" s="129">
        <f t="shared" si="247"/>
        <v>-0.12800000000000011</v>
      </c>
      <c r="P1571" s="162">
        <f t="shared" si="248"/>
        <v>0.39568749504326983</v>
      </c>
      <c r="Q1571" s="162">
        <f t="shared" si="249"/>
        <v>0.44907448652068827</v>
      </c>
      <c r="R1571" s="129" t="str">
        <f t="shared" si="250"/>
        <v/>
      </c>
      <c r="S1571" s="129">
        <f t="shared" si="251"/>
        <v>0.39568749504326983</v>
      </c>
      <c r="T1571" s="129" t="str">
        <f t="shared" si="252"/>
        <v/>
      </c>
      <c r="V1571" s="156">
        <f t="shared" si="246"/>
        <v>6.240000000000113</v>
      </c>
      <c r="W1571" s="159">
        <f t="shared" si="242"/>
        <v>0.51202211088792082</v>
      </c>
      <c r="X1571" s="160">
        <f t="shared" si="243"/>
        <v>7.3084150813906845E-4</v>
      </c>
      <c r="Y1571" s="160" t="str">
        <f t="shared" si="244"/>
        <v/>
      </c>
      <c r="Z1571" s="160" t="str">
        <f t="shared" si="245"/>
        <v/>
      </c>
    </row>
    <row r="1572" spans="14:26" ht="20.100000000000001" customHeight="1" x14ac:dyDescent="0.25">
      <c r="N1572" s="137">
        <v>969</v>
      </c>
      <c r="O1572" s="129">
        <f t="shared" si="247"/>
        <v>-0.12400000000000011</v>
      </c>
      <c r="P1572" s="162">
        <f t="shared" si="248"/>
        <v>0.39588697180469301</v>
      </c>
      <c r="Q1572" s="162">
        <f t="shared" si="249"/>
        <v>0.45065763753173899</v>
      </c>
      <c r="R1572" s="129" t="str">
        <f t="shared" si="250"/>
        <v/>
      </c>
      <c r="S1572" s="129">
        <f t="shared" si="251"/>
        <v>0.39588697180469301</v>
      </c>
      <c r="T1572" s="129" t="str">
        <f t="shared" si="252"/>
        <v/>
      </c>
      <c r="V1572" s="156">
        <f t="shared" si="246"/>
        <v>6.2464000000001132</v>
      </c>
      <c r="W1572" s="159">
        <f t="shared" si="242"/>
        <v>0.51129126937978175</v>
      </c>
      <c r="X1572" s="160">
        <f t="shared" si="243"/>
        <v>7.303749972500384E-4</v>
      </c>
      <c r="Y1572" s="160" t="str">
        <f t="shared" si="244"/>
        <v/>
      </c>
      <c r="Z1572" s="160" t="str">
        <f t="shared" si="245"/>
        <v/>
      </c>
    </row>
    <row r="1573" spans="14:26" ht="20.100000000000001" customHeight="1" x14ac:dyDescent="0.25">
      <c r="N1573" s="137">
        <v>970</v>
      </c>
      <c r="O1573" s="129">
        <f t="shared" si="247"/>
        <v>-0.12000000000000011</v>
      </c>
      <c r="P1573" s="162">
        <f t="shared" si="248"/>
        <v>0.3960802117936561</v>
      </c>
      <c r="Q1573" s="162">
        <f t="shared" si="249"/>
        <v>0.45224157397941611</v>
      </c>
      <c r="R1573" s="129" t="str">
        <f t="shared" si="250"/>
        <v/>
      </c>
      <c r="S1573" s="129">
        <f t="shared" si="251"/>
        <v>0.3960802117936561</v>
      </c>
      <c r="T1573" s="129" t="str">
        <f t="shared" si="252"/>
        <v/>
      </c>
      <c r="V1573" s="156">
        <f t="shared" si="246"/>
        <v>6.2528000000001134</v>
      </c>
      <c r="W1573" s="159">
        <f t="shared" si="242"/>
        <v>0.51056089438253172</v>
      </c>
      <c r="X1573" s="160">
        <f t="shared" si="243"/>
        <v>7.2990687048712921E-4</v>
      </c>
      <c r="Y1573" s="160" t="str">
        <f t="shared" si="244"/>
        <v/>
      </c>
      <c r="Z1573" s="160" t="str">
        <f t="shared" si="245"/>
        <v/>
      </c>
    </row>
    <row r="1574" spans="14:26" ht="20.100000000000001" customHeight="1" x14ac:dyDescent="0.25">
      <c r="N1574" s="137">
        <v>971</v>
      </c>
      <c r="O1574" s="129">
        <f t="shared" si="247"/>
        <v>-0.1160000000000001</v>
      </c>
      <c r="P1574" s="162">
        <f t="shared" si="248"/>
        <v>0.39626720578073205</v>
      </c>
      <c r="Q1574" s="162">
        <f t="shared" si="249"/>
        <v>0.45382627089807259</v>
      </c>
      <c r="R1574" s="129" t="str">
        <f t="shared" si="250"/>
        <v/>
      </c>
      <c r="S1574" s="129">
        <f t="shared" si="251"/>
        <v>0.39626720578073205</v>
      </c>
      <c r="T1574" s="129" t="str">
        <f t="shared" si="252"/>
        <v/>
      </c>
      <c r="V1574" s="156">
        <f t="shared" si="246"/>
        <v>6.2592000000001136</v>
      </c>
      <c r="W1574" s="159">
        <f t="shared" si="242"/>
        <v>0.50983098751204459</v>
      </c>
      <c r="X1574" s="160">
        <f t="shared" si="243"/>
        <v>7.2943713525253084E-4</v>
      </c>
      <c r="Y1574" s="160" t="str">
        <f t="shared" si="244"/>
        <v/>
      </c>
      <c r="Z1574" s="160" t="str">
        <f t="shared" si="245"/>
        <v/>
      </c>
    </row>
    <row r="1575" spans="14:26" ht="20.100000000000001" customHeight="1" x14ac:dyDescent="0.25">
      <c r="N1575" s="137">
        <v>972</v>
      </c>
      <c r="O1575" s="129">
        <f t="shared" si="247"/>
        <v>-0.1120000000000001</v>
      </c>
      <c r="P1575" s="162">
        <f t="shared" si="248"/>
        <v>0.39644794483193985</v>
      </c>
      <c r="Q1575" s="162">
        <f t="shared" si="249"/>
        <v>0.45541170328573433</v>
      </c>
      <c r="R1575" s="129" t="str">
        <f t="shared" si="250"/>
        <v/>
      </c>
      <c r="S1575" s="129">
        <f t="shared" si="251"/>
        <v>0.39644794483193985</v>
      </c>
      <c r="T1575" s="129" t="str">
        <f t="shared" si="252"/>
        <v/>
      </c>
      <c r="V1575" s="156">
        <f t="shared" si="246"/>
        <v>6.2656000000001137</v>
      </c>
      <c r="W1575" s="159">
        <f t="shared" si="242"/>
        <v>0.50910155037679206</v>
      </c>
      <c r="X1575" s="160">
        <f t="shared" si="243"/>
        <v>7.2896579893522162E-4</v>
      </c>
      <c r="Y1575" s="160" t="str">
        <f t="shared" si="244"/>
        <v/>
      </c>
      <c r="Z1575" s="160" t="str">
        <f t="shared" si="245"/>
        <v/>
      </c>
    </row>
    <row r="1576" spans="14:26" ht="20.100000000000001" customHeight="1" x14ac:dyDescent="0.25">
      <c r="N1576" s="137">
        <v>973</v>
      </c>
      <c r="O1576" s="129">
        <f t="shared" si="247"/>
        <v>-0.1080000000000001</v>
      </c>
      <c r="P1576" s="162">
        <f t="shared" si="248"/>
        <v>0.3966224203094561</v>
      </c>
      <c r="Q1576" s="162">
        <f t="shared" si="249"/>
        <v>0.45699784610528332</v>
      </c>
      <c r="R1576" s="129" t="str">
        <f t="shared" si="250"/>
        <v/>
      </c>
      <c r="S1576" s="129">
        <f t="shared" si="251"/>
        <v>0.3966224203094561</v>
      </c>
      <c r="T1576" s="129" t="str">
        <f t="shared" si="252"/>
        <v/>
      </c>
      <c r="V1576" s="156">
        <f t="shared" si="246"/>
        <v>6.2720000000001139</v>
      </c>
      <c r="W1576" s="159">
        <f t="shared" si="242"/>
        <v>0.50837258457785683</v>
      </c>
      <c r="X1576" s="160">
        <f t="shared" si="243"/>
        <v>7.2849286891119025E-4</v>
      </c>
      <c r="Y1576" s="160" t="str">
        <f t="shared" si="244"/>
        <v/>
      </c>
      <c r="Z1576" s="160" t="str">
        <f t="shared" si="245"/>
        <v/>
      </c>
    </row>
    <row r="1577" spans="14:26" ht="20.100000000000001" customHeight="1" x14ac:dyDescent="0.25">
      <c r="N1577" s="137">
        <v>974</v>
      </c>
      <c r="O1577" s="129">
        <f t="shared" si="247"/>
        <v>-0.10400000000000009</v>
      </c>
      <c r="P1577" s="162">
        <f t="shared" si="248"/>
        <v>0.39679062387230274</v>
      </c>
      <c r="Q1577" s="162">
        <f t="shared" si="249"/>
        <v>0.45858467428564387</v>
      </c>
      <c r="R1577" s="129" t="str">
        <f t="shared" si="250"/>
        <v/>
      </c>
      <c r="S1577" s="129">
        <f t="shared" si="251"/>
        <v>0.39679062387230274</v>
      </c>
      <c r="T1577" s="129" t="str">
        <f t="shared" si="252"/>
        <v/>
      </c>
      <c r="V1577" s="156">
        <f t="shared" si="246"/>
        <v>6.2784000000001141</v>
      </c>
      <c r="W1577" s="159">
        <f t="shared" si="242"/>
        <v>0.50764409170894564</v>
      </c>
      <c r="X1577" s="160">
        <f t="shared" si="243"/>
        <v>7.280183525467665E-4</v>
      </c>
      <c r="Y1577" s="160" t="str">
        <f t="shared" si="244"/>
        <v/>
      </c>
      <c r="Z1577" s="160" t="str">
        <f t="shared" si="245"/>
        <v/>
      </c>
    </row>
    <row r="1578" spans="14:26" ht="20.100000000000001" customHeight="1" x14ac:dyDescent="0.25">
      <c r="N1578" s="137">
        <v>975</v>
      </c>
      <c r="O1578" s="129">
        <f t="shared" si="247"/>
        <v>-0.10000000000000009</v>
      </c>
      <c r="P1578" s="162">
        <f t="shared" si="248"/>
        <v>0.39695254747701181</v>
      </c>
      <c r="Q1578" s="162">
        <f t="shared" si="249"/>
        <v>0.46017216272297096</v>
      </c>
      <c r="R1578" s="129" t="str">
        <f t="shared" si="250"/>
        <v/>
      </c>
      <c r="S1578" s="129">
        <f t="shared" si="251"/>
        <v>0.39695254747701181</v>
      </c>
      <c r="T1578" s="129" t="str">
        <f t="shared" si="252"/>
        <v/>
      </c>
      <c r="V1578" s="156">
        <f t="shared" si="246"/>
        <v>6.2848000000001143</v>
      </c>
      <c r="W1578" s="159">
        <f t="shared" si="242"/>
        <v>0.50691607335639888</v>
      </c>
      <c r="X1578" s="160">
        <f t="shared" si="243"/>
        <v>7.2754225719429133E-4</v>
      </c>
      <c r="Y1578" s="160" t="str">
        <f t="shared" si="244"/>
        <v/>
      </c>
      <c r="Z1578" s="160" t="str">
        <f t="shared" si="245"/>
        <v/>
      </c>
    </row>
    <row r="1579" spans="14:26" ht="20.100000000000001" customHeight="1" x14ac:dyDescent="0.25">
      <c r="N1579" s="137">
        <v>976</v>
      </c>
      <c r="O1579" s="129">
        <f t="shared" si="247"/>
        <v>-9.6000000000000085E-2</v>
      </c>
      <c r="P1579" s="162">
        <f t="shared" si="248"/>
        <v>0.39710818337826648</v>
      </c>
      <c r="Q1579" s="162">
        <f t="shared" si="249"/>
        <v>0.46176028628184207</v>
      </c>
      <c r="R1579" s="129" t="str">
        <f t="shared" si="250"/>
        <v/>
      </c>
      <c r="S1579" s="129">
        <f t="shared" si="251"/>
        <v>0.39710818337826648</v>
      </c>
      <c r="T1579" s="129" t="str">
        <f t="shared" si="252"/>
        <v/>
      </c>
      <c r="V1579" s="156">
        <f t="shared" si="246"/>
        <v>6.2912000000001145</v>
      </c>
      <c r="W1579" s="159">
        <f t="shared" si="242"/>
        <v>0.50618853109920459</v>
      </c>
      <c r="X1579" s="160">
        <f t="shared" si="243"/>
        <v>7.2706459019677983E-4</v>
      </c>
      <c r="Y1579" s="160" t="str">
        <f t="shared" si="244"/>
        <v/>
      </c>
      <c r="Z1579" s="160" t="str">
        <f t="shared" si="245"/>
        <v/>
      </c>
    </row>
    <row r="1580" spans="14:26" ht="20.100000000000001" customHeight="1" x14ac:dyDescent="0.25">
      <c r="N1580" s="137">
        <v>977</v>
      </c>
      <c r="O1580" s="129">
        <f t="shared" si="247"/>
        <v>-9.2000000000000082E-2</v>
      </c>
      <c r="P1580" s="162">
        <f t="shared" si="248"/>
        <v>0.39725752412951848</v>
      </c>
      <c r="Q1580" s="162">
        <f t="shared" si="249"/>
        <v>0.46334901979645049</v>
      </c>
      <c r="R1580" s="129" t="str">
        <f t="shared" si="250"/>
        <v/>
      </c>
      <c r="S1580" s="129">
        <f t="shared" si="251"/>
        <v>0.39725752412951848</v>
      </c>
      <c r="T1580" s="129" t="str">
        <f t="shared" si="252"/>
        <v/>
      </c>
      <c r="V1580" s="156">
        <f t="shared" si="246"/>
        <v>6.2976000000001147</v>
      </c>
      <c r="W1580" s="159">
        <f t="shared" si="242"/>
        <v>0.50546146650900781</v>
      </c>
      <c r="X1580" s="160">
        <f t="shared" si="243"/>
        <v>7.2658535888381337E-4</v>
      </c>
      <c r="Y1580" s="160" t="str">
        <f t="shared" si="244"/>
        <v/>
      </c>
      <c r="Z1580" s="160" t="str">
        <f t="shared" si="245"/>
        <v/>
      </c>
    </row>
    <row r="1581" spans="14:26" ht="20.100000000000001" customHeight="1" x14ac:dyDescent="0.25">
      <c r="N1581" s="137">
        <v>978</v>
      </c>
      <c r="O1581" s="129">
        <f t="shared" si="247"/>
        <v>-8.8000000000000078E-2</v>
      </c>
      <c r="P1581" s="162">
        <f t="shared" si="248"/>
        <v>0.39740056258358203</v>
      </c>
      <c r="Q1581" s="162">
        <f t="shared" si="249"/>
        <v>0.46493833807180196</v>
      </c>
      <c r="R1581" s="129" t="str">
        <f t="shared" si="250"/>
        <v/>
      </c>
      <c r="S1581" s="129">
        <f t="shared" si="251"/>
        <v>0.39740056258358203</v>
      </c>
      <c r="T1581" s="129" t="str">
        <f t="shared" si="252"/>
        <v/>
      </c>
      <c r="V1581" s="156">
        <f t="shared" si="246"/>
        <v>6.3040000000001148</v>
      </c>
      <c r="W1581" s="159">
        <f t="shared" si="242"/>
        <v>0.50473488115012399</v>
      </c>
      <c r="X1581" s="160">
        <f t="shared" si="243"/>
        <v>7.2610457057309397E-4</v>
      </c>
      <c r="Y1581" s="160" t="str">
        <f t="shared" si="244"/>
        <v/>
      </c>
      <c r="Z1581" s="160" t="str">
        <f t="shared" si="245"/>
        <v/>
      </c>
    </row>
    <row r="1582" spans="14:26" ht="20.100000000000001" customHeight="1" x14ac:dyDescent="0.25">
      <c r="N1582" s="137">
        <v>979</v>
      </c>
      <c r="O1582" s="129">
        <f t="shared" si="247"/>
        <v>-8.4000000000000075E-2</v>
      </c>
      <c r="P1582" s="162">
        <f t="shared" si="248"/>
        <v>0.39753729189320369</v>
      </c>
      <c r="Q1582" s="162">
        <f t="shared" si="249"/>
        <v>0.46652821588491317</v>
      </c>
      <c r="R1582" s="129" t="str">
        <f t="shared" si="250"/>
        <v/>
      </c>
      <c r="S1582" s="129">
        <f t="shared" si="251"/>
        <v>0.39753729189320369</v>
      </c>
      <c r="T1582" s="129" t="str">
        <f t="shared" si="252"/>
        <v/>
      </c>
      <c r="V1582" s="156">
        <f t="shared" si="246"/>
        <v>6.310400000000115</v>
      </c>
      <c r="W1582" s="159">
        <f t="shared" si="242"/>
        <v>0.5040087765795509</v>
      </c>
      <c r="X1582" s="160">
        <f t="shared" si="243"/>
        <v>7.2562223257066627E-4</v>
      </c>
      <c r="Y1582" s="160" t="str">
        <f t="shared" si="244"/>
        <v/>
      </c>
      <c r="Z1582" s="160" t="str">
        <f t="shared" si="245"/>
        <v/>
      </c>
    </row>
    <row r="1583" spans="14:26" ht="20.100000000000001" customHeight="1" x14ac:dyDescent="0.25">
      <c r="N1583" s="137">
        <v>980</v>
      </c>
      <c r="O1583" s="129">
        <f t="shared" si="247"/>
        <v>-8.0000000000000071E-2</v>
      </c>
      <c r="P1583" s="162">
        <f t="shared" si="248"/>
        <v>0.39766770551160885</v>
      </c>
      <c r="Q1583" s="162">
        <f t="shared" si="249"/>
        <v>0.46811862798601256</v>
      </c>
      <c r="R1583" s="129" t="str">
        <f t="shared" si="250"/>
        <v/>
      </c>
      <c r="S1583" s="129">
        <f t="shared" si="251"/>
        <v>0.39766770551160885</v>
      </c>
      <c r="T1583" s="129" t="str">
        <f t="shared" si="252"/>
        <v/>
      </c>
      <c r="V1583" s="156">
        <f t="shared" si="246"/>
        <v>6.3168000000001152</v>
      </c>
      <c r="W1583" s="159">
        <f t="shared" si="242"/>
        <v>0.50328315434698023</v>
      </c>
      <c r="X1583" s="160">
        <f t="shared" si="243"/>
        <v>7.2513835217102862E-4</v>
      </c>
      <c r="Y1583" s="160" t="str">
        <f t="shared" si="244"/>
        <v/>
      </c>
      <c r="Z1583" s="160" t="str">
        <f t="shared" si="245"/>
        <v/>
      </c>
    </row>
    <row r="1584" spans="14:26" ht="20.100000000000001" customHeight="1" x14ac:dyDescent="0.25">
      <c r="N1584" s="137">
        <v>981</v>
      </c>
      <c r="O1584" s="129">
        <f t="shared" si="247"/>
        <v>-7.6000000000000068E-2</v>
      </c>
      <c r="P1584" s="162">
        <f t="shared" si="248"/>
        <v>0.39779179719302415</v>
      </c>
      <c r="Q1584" s="162">
        <f t="shared" si="249"/>
        <v>0.46970954909974333</v>
      </c>
      <c r="R1584" s="129" t="str">
        <f t="shared" si="250"/>
        <v/>
      </c>
      <c r="S1584" s="129">
        <f t="shared" si="251"/>
        <v>0.39779179719302415</v>
      </c>
      <c r="T1584" s="129" t="str">
        <f t="shared" si="252"/>
        <v/>
      </c>
      <c r="V1584" s="156">
        <f t="shared" si="246"/>
        <v>6.3232000000001154</v>
      </c>
      <c r="W1584" s="159">
        <f t="shared" si="242"/>
        <v>0.5025580159948092</v>
      </c>
      <c r="X1584" s="160">
        <f t="shared" si="243"/>
        <v>7.2465293665646691E-4</v>
      </c>
      <c r="Y1584" s="160" t="str">
        <f t="shared" si="244"/>
        <v/>
      </c>
      <c r="Z1584" s="160" t="str">
        <f t="shared" si="245"/>
        <v/>
      </c>
    </row>
    <row r="1585" spans="14:26" ht="20.100000000000001" customHeight="1" x14ac:dyDescent="0.25">
      <c r="N1585" s="137">
        <v>982</v>
      </c>
      <c r="O1585" s="129">
        <f t="shared" si="247"/>
        <v>-7.2000000000000064E-2</v>
      </c>
      <c r="P1585" s="162">
        <f t="shared" si="248"/>
        <v>0.39790956099317593</v>
      </c>
      <c r="Q1585" s="162">
        <f t="shared" si="249"/>
        <v>0.47130095392636834</v>
      </c>
      <c r="R1585" s="129" t="str">
        <f t="shared" si="250"/>
        <v/>
      </c>
      <c r="S1585" s="129">
        <f t="shared" si="251"/>
        <v>0.39790956099317593</v>
      </c>
      <c r="T1585" s="129" t="str">
        <f t="shared" si="252"/>
        <v/>
      </c>
      <c r="V1585" s="156">
        <f t="shared" si="246"/>
        <v>6.3296000000001156</v>
      </c>
      <c r="W1585" s="159">
        <f t="shared" si="242"/>
        <v>0.50183336305815274</v>
      </c>
      <c r="X1585" s="160">
        <f t="shared" si="243"/>
        <v>7.2416599329605535E-4</v>
      </c>
      <c r="Y1585" s="160" t="str">
        <f t="shared" si="244"/>
        <v/>
      </c>
      <c r="Z1585" s="160" t="str">
        <f t="shared" si="245"/>
        <v/>
      </c>
    </row>
    <row r="1586" spans="14:26" ht="20.100000000000001" customHeight="1" x14ac:dyDescent="0.25">
      <c r="N1586" s="137">
        <v>983</v>
      </c>
      <c r="O1586" s="129">
        <f t="shared" si="247"/>
        <v>-6.800000000000006E-2</v>
      </c>
      <c r="P1586" s="162">
        <f t="shared" si="248"/>
        <v>0.3980209912697647</v>
      </c>
      <c r="Q1586" s="162">
        <f t="shared" si="249"/>
        <v>0.47289281714297721</v>
      </c>
      <c r="R1586" s="129" t="str">
        <f t="shared" si="250"/>
        <v/>
      </c>
      <c r="S1586" s="129">
        <f t="shared" si="251"/>
        <v>0.3980209912697647</v>
      </c>
      <c r="T1586" s="129" t="str">
        <f t="shared" si="252"/>
        <v/>
      </c>
      <c r="V1586" s="156">
        <f t="shared" si="246"/>
        <v>6.3360000000001158</v>
      </c>
      <c r="W1586" s="159">
        <f t="shared" si="242"/>
        <v>0.50110919706485668</v>
      </c>
      <c r="X1586" s="160">
        <f t="shared" si="243"/>
        <v>7.2367752934932028E-4</v>
      </c>
      <c r="Y1586" s="160" t="str">
        <f t="shared" si="244"/>
        <v/>
      </c>
      <c r="Z1586" s="160" t="str">
        <f t="shared" si="245"/>
        <v/>
      </c>
    </row>
    <row r="1587" spans="14:26" ht="20.100000000000001" customHeight="1" x14ac:dyDescent="0.25">
      <c r="N1587" s="137">
        <v>984</v>
      </c>
      <c r="O1587" s="129">
        <f t="shared" si="247"/>
        <v>-6.4000000000000057E-2</v>
      </c>
      <c r="P1587" s="162">
        <f t="shared" si="248"/>
        <v>0.3981260826829161</v>
      </c>
      <c r="Q1587" s="162">
        <f t="shared" si="249"/>
        <v>0.47448511340469507</v>
      </c>
      <c r="R1587" s="129" t="str">
        <f t="shared" si="250"/>
        <v/>
      </c>
      <c r="S1587" s="129">
        <f t="shared" si="251"/>
        <v>0.3981260826829161</v>
      </c>
      <c r="T1587" s="129" t="str">
        <f t="shared" si="252"/>
        <v/>
      </c>
      <c r="V1587" s="156">
        <f t="shared" si="246"/>
        <v>6.3424000000001159</v>
      </c>
      <c r="W1587" s="159">
        <f t="shared" si="242"/>
        <v>0.50038551953550736</v>
      </c>
      <c r="X1587" s="160">
        <f t="shared" si="243"/>
        <v>7.2318755206102203E-4</v>
      </c>
      <c r="Y1587" s="160" t="str">
        <f t="shared" si="244"/>
        <v/>
      </c>
      <c r="Z1587" s="160" t="str">
        <f t="shared" si="245"/>
        <v/>
      </c>
    </row>
    <row r="1588" spans="14:26" ht="20.100000000000001" customHeight="1" x14ac:dyDescent="0.25">
      <c r="N1588" s="137">
        <v>985</v>
      </c>
      <c r="O1588" s="129">
        <f t="shared" si="247"/>
        <v>-6.0000000000000053E-2</v>
      </c>
      <c r="P1588" s="162">
        <f t="shared" si="248"/>
        <v>0.39822483019560695</v>
      </c>
      <c r="Q1588" s="162">
        <f t="shared" si="249"/>
        <v>0.47607781734589311</v>
      </c>
      <c r="R1588" s="129" t="str">
        <f t="shared" si="250"/>
        <v/>
      </c>
      <c r="S1588" s="129">
        <f t="shared" si="251"/>
        <v>0.39822483019560695</v>
      </c>
      <c r="T1588" s="129" t="str">
        <f t="shared" si="252"/>
        <v/>
      </c>
      <c r="V1588" s="156">
        <f t="shared" si="246"/>
        <v>6.3488000000001161</v>
      </c>
      <c r="W1588" s="159">
        <f t="shared" si="242"/>
        <v>0.49966233198344634</v>
      </c>
      <c r="X1588" s="160">
        <f t="shared" si="243"/>
        <v>7.2269606866459668E-4</v>
      </c>
      <c r="Y1588" s="160" t="str">
        <f t="shared" si="244"/>
        <v/>
      </c>
      <c r="Z1588" s="160" t="str">
        <f t="shared" si="245"/>
        <v/>
      </c>
    </row>
    <row r="1589" spans="14:26" ht="20.100000000000001" customHeight="1" x14ac:dyDescent="0.25">
      <c r="N1589" s="137">
        <v>986</v>
      </c>
      <c r="O1589" s="129">
        <f t="shared" si="247"/>
        <v>-5.600000000000005E-2</v>
      </c>
      <c r="P1589" s="162">
        <f t="shared" si="248"/>
        <v>0.39831722907406775</v>
      </c>
      <c r="Q1589" s="162">
        <f t="shared" si="249"/>
        <v>0.4776709035814008</v>
      </c>
      <c r="R1589" s="129" t="str">
        <f t="shared" si="250"/>
        <v/>
      </c>
      <c r="S1589" s="129">
        <f t="shared" si="251"/>
        <v>0.39831722907406775</v>
      </c>
      <c r="T1589" s="129" t="str">
        <f t="shared" si="252"/>
        <v/>
      </c>
      <c r="V1589" s="156">
        <f t="shared" si="246"/>
        <v>6.3552000000001163</v>
      </c>
      <c r="W1589" s="159">
        <f t="shared" si="242"/>
        <v>0.49893963591478174</v>
      </c>
      <c r="X1589" s="160">
        <f t="shared" si="243"/>
        <v>7.2220308638293318E-4</v>
      </c>
      <c r="Y1589" s="160" t="str">
        <f t="shared" si="244"/>
        <v/>
      </c>
      <c r="Z1589" s="160" t="str">
        <f t="shared" si="245"/>
        <v/>
      </c>
    </row>
    <row r="1590" spans="14:26" ht="20.100000000000001" customHeight="1" x14ac:dyDescent="0.25">
      <c r="N1590" s="137">
        <v>987</v>
      </c>
      <c r="O1590" s="129">
        <f t="shared" si="247"/>
        <v>-5.2000000000000046E-2</v>
      </c>
      <c r="P1590" s="162">
        <f t="shared" si="248"/>
        <v>0.39840327488816113</v>
      </c>
      <c r="Q1590" s="162">
        <f t="shared" si="249"/>
        <v>0.47926434670771967</v>
      </c>
      <c r="R1590" s="129" t="str">
        <f t="shared" si="250"/>
        <v/>
      </c>
      <c r="S1590" s="129">
        <f t="shared" si="251"/>
        <v>0.39840327488816113</v>
      </c>
      <c r="T1590" s="129" t="str">
        <f t="shared" si="252"/>
        <v/>
      </c>
      <c r="V1590" s="156">
        <f t="shared" si="246"/>
        <v>6.3616000000001165</v>
      </c>
      <c r="W1590" s="159">
        <f t="shared" si="242"/>
        <v>0.49821743282839881</v>
      </c>
      <c r="X1590" s="160">
        <f t="shared" si="243"/>
        <v>7.2170861242393247E-4</v>
      </c>
      <c r="Y1590" s="160" t="str">
        <f t="shared" si="244"/>
        <v/>
      </c>
      <c r="Z1590" s="160" t="str">
        <f t="shared" si="245"/>
        <v/>
      </c>
    </row>
    <row r="1591" spans="14:26" ht="20.100000000000001" customHeight="1" x14ac:dyDescent="0.25">
      <c r="N1591" s="137">
        <v>988</v>
      </c>
      <c r="O1591" s="129">
        <f t="shared" si="247"/>
        <v>-4.8000000000000043E-2</v>
      </c>
      <c r="P1591" s="162">
        <f t="shared" si="248"/>
        <v>0.39848296351173551</v>
      </c>
      <c r="Q1591" s="162">
        <f t="shared" si="249"/>
        <v>0.48085812130423855</v>
      </c>
      <c r="R1591" s="129" t="str">
        <f t="shared" si="250"/>
        <v/>
      </c>
      <c r="S1591" s="129">
        <f t="shared" si="251"/>
        <v>0.39848296351173551</v>
      </c>
      <c r="T1591" s="129" t="str">
        <f t="shared" si="252"/>
        <v/>
      </c>
      <c r="V1591" s="156">
        <f t="shared" si="246"/>
        <v>6.3680000000001167</v>
      </c>
      <c r="W1591" s="159">
        <f t="shared" si="242"/>
        <v>0.49749572421597488</v>
      </c>
      <c r="X1591" s="160">
        <f t="shared" si="243"/>
        <v>7.2121265398583656E-4</v>
      </c>
      <c r="Y1591" s="160" t="str">
        <f t="shared" si="244"/>
        <v/>
      </c>
      <c r="Z1591" s="160" t="str">
        <f t="shared" si="245"/>
        <v/>
      </c>
    </row>
    <row r="1592" spans="14:26" ht="20.100000000000001" customHeight="1" x14ac:dyDescent="0.25">
      <c r="N1592" s="137">
        <v>989</v>
      </c>
      <c r="O1592" s="129">
        <f t="shared" si="247"/>
        <v>-4.4000000000000039E-2</v>
      </c>
      <c r="P1592" s="162">
        <f t="shared" si="248"/>
        <v>0.39855629112295499</v>
      </c>
      <c r="Q1592" s="162">
        <f t="shared" si="249"/>
        <v>0.48245220193445021</v>
      </c>
      <c r="R1592" s="129" t="str">
        <f t="shared" si="250"/>
        <v/>
      </c>
      <c r="S1592" s="129">
        <f t="shared" si="251"/>
        <v>0.39855629112295499</v>
      </c>
      <c r="T1592" s="129" t="str">
        <f t="shared" si="252"/>
        <v/>
      </c>
      <c r="V1592" s="156">
        <f t="shared" si="246"/>
        <v>6.3744000000001169</v>
      </c>
      <c r="W1592" s="159">
        <f t="shared" si="242"/>
        <v>0.49677451156198904</v>
      </c>
      <c r="X1592" s="160">
        <f t="shared" si="243"/>
        <v>7.207152182522325E-4</v>
      </c>
      <c r="Y1592" s="160" t="str">
        <f t="shared" si="244"/>
        <v/>
      </c>
      <c r="Z1592" s="160" t="str">
        <f t="shared" si="245"/>
        <v/>
      </c>
    </row>
    <row r="1593" spans="14:26" ht="20.100000000000001" customHeight="1" x14ac:dyDescent="0.25">
      <c r="N1593" s="137">
        <v>990</v>
      </c>
      <c r="O1593" s="129">
        <f t="shared" si="247"/>
        <v>-4.0000000000000036E-2</v>
      </c>
      <c r="P1593" s="162">
        <f t="shared" si="248"/>
        <v>0.39862325420460504</v>
      </c>
      <c r="Q1593" s="162">
        <f t="shared" si="249"/>
        <v>0.48404656314716921</v>
      </c>
      <c r="R1593" s="129" t="str">
        <f t="shared" si="250"/>
        <v/>
      </c>
      <c r="S1593" s="129">
        <f t="shared" si="251"/>
        <v>0.39862325420460504</v>
      </c>
      <c r="T1593" s="129" t="str">
        <f t="shared" si="252"/>
        <v/>
      </c>
      <c r="V1593" s="156">
        <f t="shared" si="246"/>
        <v>6.380800000000117</v>
      </c>
      <c r="W1593" s="159">
        <f t="shared" si="242"/>
        <v>0.49605379634373681</v>
      </c>
      <c r="X1593" s="160">
        <f t="shared" si="243"/>
        <v>7.2021631239671535E-4</v>
      </c>
      <c r="Y1593" s="160" t="str">
        <f t="shared" si="244"/>
        <v/>
      </c>
      <c r="Z1593" s="160" t="str">
        <f t="shared" si="245"/>
        <v/>
      </c>
    </row>
    <row r="1594" spans="14:26" ht="20.100000000000001" customHeight="1" x14ac:dyDescent="0.25">
      <c r="N1594" s="137">
        <v>991</v>
      </c>
      <c r="O1594" s="129">
        <f t="shared" si="247"/>
        <v>-3.6000000000000032E-2</v>
      </c>
      <c r="P1594" s="162">
        <f t="shared" si="248"/>
        <v>0.3986838495443733</v>
      </c>
      <c r="Q1594" s="162">
        <f t="shared" si="249"/>
        <v>0.48564117947775098</v>
      </c>
      <c r="R1594" s="129" t="str">
        <f t="shared" si="250"/>
        <v/>
      </c>
      <c r="S1594" s="129">
        <f t="shared" si="251"/>
        <v>0.3986838495443733</v>
      </c>
      <c r="T1594" s="129" t="str">
        <f t="shared" si="252"/>
        <v/>
      </c>
      <c r="V1594" s="156">
        <f t="shared" si="246"/>
        <v>6.3872000000001172</v>
      </c>
      <c r="W1594" s="159">
        <f t="shared" si="242"/>
        <v>0.49533358003134009</v>
      </c>
      <c r="X1594" s="160">
        <f t="shared" si="243"/>
        <v>7.1971594357811419E-4</v>
      </c>
      <c r="Y1594" s="160" t="str">
        <f t="shared" si="244"/>
        <v/>
      </c>
      <c r="Z1594" s="160" t="str">
        <f t="shared" si="245"/>
        <v/>
      </c>
    </row>
    <row r="1595" spans="14:26" ht="20.100000000000001" customHeight="1" x14ac:dyDescent="0.25">
      <c r="N1595" s="137">
        <v>992</v>
      </c>
      <c r="O1595" s="129">
        <f t="shared" si="247"/>
        <v>-3.2000000000000028E-2</v>
      </c>
      <c r="P1595" s="162">
        <f t="shared" si="248"/>
        <v>0.39873807423510665</v>
      </c>
      <c r="Q1595" s="162">
        <f t="shared" si="249"/>
        <v>0.48723602544931194</v>
      </c>
      <c r="R1595" s="129" t="str">
        <f t="shared" si="250"/>
        <v/>
      </c>
      <c r="S1595" s="129">
        <f t="shared" si="251"/>
        <v>0.39873807423510665</v>
      </c>
      <c r="T1595" s="129" t="str">
        <f t="shared" si="252"/>
        <v/>
      </c>
      <c r="V1595" s="156">
        <f t="shared" si="246"/>
        <v>6.3936000000001174</v>
      </c>
      <c r="W1595" s="159">
        <f t="shared" si="242"/>
        <v>0.49461386408776198</v>
      </c>
      <c r="X1595" s="160">
        <f t="shared" si="243"/>
        <v>7.1921411894515508E-4</v>
      </c>
      <c r="Y1595" s="160" t="str">
        <f t="shared" si="244"/>
        <v/>
      </c>
      <c r="Z1595" s="160" t="str">
        <f t="shared" si="245"/>
        <v/>
      </c>
    </row>
    <row r="1596" spans="14:26" ht="20.100000000000001" customHeight="1" x14ac:dyDescent="0.25">
      <c r="N1596" s="137">
        <v>993</v>
      </c>
      <c r="O1596" s="129">
        <f t="shared" si="247"/>
        <v>-2.8000000000000025E-2</v>
      </c>
      <c r="P1596" s="162">
        <f t="shared" si="248"/>
        <v>0.3987859256750439</v>
      </c>
      <c r="Q1596" s="162">
        <f t="shared" si="249"/>
        <v>0.48883107557395056</v>
      </c>
      <c r="R1596" s="129" t="str">
        <f t="shared" si="250"/>
        <v/>
      </c>
      <c r="S1596" s="129">
        <f t="shared" si="251"/>
        <v>0.3987859256750439</v>
      </c>
      <c r="T1596" s="129" t="str">
        <f t="shared" si="252"/>
        <v/>
      </c>
      <c r="V1596" s="156">
        <f t="shared" si="246"/>
        <v>6.4000000000001176</v>
      </c>
      <c r="W1596" s="159">
        <f t="shared" si="242"/>
        <v>0.49389464996881682</v>
      </c>
      <c r="X1596" s="160">
        <f t="shared" si="243"/>
        <v>7.187108456327973E-4</v>
      </c>
      <c r="Y1596" s="160" t="str">
        <f t="shared" si="244"/>
        <v/>
      </c>
      <c r="Z1596" s="160" t="str">
        <f t="shared" si="245"/>
        <v/>
      </c>
    </row>
    <row r="1597" spans="14:26" ht="20.100000000000001" customHeight="1" x14ac:dyDescent="0.25">
      <c r="N1597" s="137">
        <v>994</v>
      </c>
      <c r="O1597" s="129">
        <f t="shared" si="247"/>
        <v>-2.4000000000000021E-2</v>
      </c>
      <c r="P1597" s="162">
        <f t="shared" si="248"/>
        <v>0.39882740156802315</v>
      </c>
      <c r="Q1597" s="162">
        <f t="shared" si="249"/>
        <v>0.49042630435396939</v>
      </c>
      <c r="R1597" s="129" t="str">
        <f t="shared" si="250"/>
        <v/>
      </c>
      <c r="S1597" s="129">
        <f t="shared" si="251"/>
        <v>0.39882740156802315</v>
      </c>
      <c r="T1597" s="129" t="str">
        <f t="shared" si="252"/>
        <v/>
      </c>
      <c r="V1597" s="156">
        <f t="shared" si="246"/>
        <v>6.4064000000001178</v>
      </c>
      <c r="W1597" s="159">
        <f t="shared" si="242"/>
        <v>0.49317593912318403</v>
      </c>
      <c r="X1597" s="160">
        <f t="shared" si="243"/>
        <v>7.1820613076312156E-4</v>
      </c>
      <c r="Y1597" s="160" t="str">
        <f t="shared" si="244"/>
        <v/>
      </c>
      <c r="Z1597" s="160" t="str">
        <f t="shared" si="245"/>
        <v/>
      </c>
    </row>
    <row r="1598" spans="14:26" ht="20.100000000000001" customHeight="1" x14ac:dyDescent="0.25">
      <c r="N1598" s="137">
        <v>995</v>
      </c>
      <c r="O1598" s="129">
        <f t="shared" si="247"/>
        <v>-2.0000000000000018E-2</v>
      </c>
      <c r="P1598" s="162">
        <f t="shared" si="248"/>
        <v>0.39886249992366613</v>
      </c>
      <c r="Q1598" s="162">
        <f t="shared" si="249"/>
        <v>0.492021686283098</v>
      </c>
      <c r="R1598" s="129" t="str">
        <f t="shared" si="250"/>
        <v/>
      </c>
      <c r="S1598" s="129">
        <f t="shared" si="251"/>
        <v>0.39886249992366613</v>
      </c>
      <c r="T1598" s="129" t="str">
        <f t="shared" si="252"/>
        <v/>
      </c>
      <c r="V1598" s="156">
        <f t="shared" si="246"/>
        <v>6.412800000000118</v>
      </c>
      <c r="W1598" s="159">
        <f t="shared" si="242"/>
        <v>0.4924577329924209</v>
      </c>
      <c r="X1598" s="160">
        <f t="shared" si="243"/>
        <v>7.1769998144721736E-4</v>
      </c>
      <c r="Y1598" s="160" t="str">
        <f t="shared" si="244"/>
        <v/>
      </c>
      <c r="Z1598" s="160" t="str">
        <f t="shared" si="245"/>
        <v/>
      </c>
    </row>
    <row r="1599" spans="14:26" ht="20.100000000000001" customHeight="1" x14ac:dyDescent="0.25">
      <c r="N1599" s="137">
        <v>996</v>
      </c>
      <c r="O1599" s="129">
        <f t="shared" si="247"/>
        <v>-1.6000000000000014E-2</v>
      </c>
      <c r="P1599" s="162">
        <f t="shared" si="248"/>
        <v>0.39889121905753705</v>
      </c>
      <c r="Q1599" s="162">
        <f t="shared" si="249"/>
        <v>0.49361719584771613</v>
      </c>
      <c r="R1599" s="129" t="str">
        <f t="shared" si="250"/>
        <v/>
      </c>
      <c r="S1599" s="129">
        <f t="shared" si="251"/>
        <v>0.39889121905753705</v>
      </c>
      <c r="T1599" s="129" t="str">
        <f t="shared" si="252"/>
        <v/>
      </c>
      <c r="V1599" s="156">
        <f t="shared" si="246"/>
        <v>6.4192000000001181</v>
      </c>
      <c r="W1599" s="159">
        <f t="shared" si="242"/>
        <v>0.49174003301097369</v>
      </c>
      <c r="X1599" s="160">
        <f t="shared" si="243"/>
        <v>7.1719240478218538E-4</v>
      </c>
      <c r="Y1599" s="160" t="str">
        <f t="shared" si="244"/>
        <v/>
      </c>
      <c r="Z1599" s="160" t="str">
        <f t="shared" si="245"/>
        <v/>
      </c>
    </row>
    <row r="1600" spans="14:26" ht="20.100000000000001" customHeight="1" x14ac:dyDescent="0.25">
      <c r="N1600" s="137">
        <v>997</v>
      </c>
      <c r="O1600" s="129">
        <f t="shared" si="247"/>
        <v>-1.2000000000000011E-2</v>
      </c>
      <c r="P1600" s="162">
        <f t="shared" si="248"/>
        <v>0.39891355759127739</v>
      </c>
      <c r="Q1600" s="162">
        <f t="shared" si="249"/>
        <v>0.49521280752807784</v>
      </c>
      <c r="R1600" s="129" t="str">
        <f t="shared" si="250"/>
        <v/>
      </c>
      <c r="S1600" s="129">
        <f t="shared" si="251"/>
        <v>0.39891355759127739</v>
      </c>
      <c r="T1600" s="129" t="str">
        <f t="shared" si="252"/>
        <v/>
      </c>
      <c r="V1600" s="156">
        <f t="shared" si="246"/>
        <v>6.4256000000001183</v>
      </c>
      <c r="W1600" s="159">
        <f t="shared" si="242"/>
        <v>0.4910228406061915</v>
      </c>
      <c r="X1600" s="160">
        <f t="shared" si="243"/>
        <v>7.1668340785402407E-4</v>
      </c>
      <c r="Y1600" s="160" t="str">
        <f t="shared" si="244"/>
        <v/>
      </c>
      <c r="Z1600" s="160" t="str">
        <f t="shared" si="245"/>
        <v/>
      </c>
    </row>
    <row r="1601" spans="14:26" ht="20.100000000000001" customHeight="1" x14ac:dyDescent="0.25">
      <c r="N1601" s="137">
        <v>998</v>
      </c>
      <c r="O1601" s="129">
        <f t="shared" si="247"/>
        <v>-8.0000000000000071E-3</v>
      </c>
      <c r="P1601" s="162">
        <f t="shared" si="248"/>
        <v>0.39892951445271613</v>
      </c>
      <c r="Q1601" s="162">
        <f t="shared" si="249"/>
        <v>0.49680849579953634</v>
      </c>
      <c r="R1601" s="129" t="str">
        <f t="shared" si="250"/>
        <v/>
      </c>
      <c r="S1601" s="129">
        <f t="shared" si="251"/>
        <v>0.39892951445271613</v>
      </c>
      <c r="T1601" s="129" t="str">
        <f t="shared" si="252"/>
        <v/>
      </c>
      <c r="V1601" s="156">
        <f t="shared" si="246"/>
        <v>6.4320000000001185</v>
      </c>
      <c r="W1601" s="159">
        <f t="shared" si="242"/>
        <v>0.49030615719833748</v>
      </c>
      <c r="X1601" s="160">
        <f t="shared" si="243"/>
        <v>7.1617299773429899E-4</v>
      </c>
      <c r="Y1601" s="160" t="str">
        <f t="shared" si="244"/>
        <v/>
      </c>
      <c r="Z1601" s="160" t="str">
        <f t="shared" si="245"/>
        <v/>
      </c>
    </row>
    <row r="1602" spans="14:26" ht="20.100000000000001" customHeight="1" x14ac:dyDescent="0.25">
      <c r="N1602" s="137">
        <v>999</v>
      </c>
      <c r="O1602" s="129">
        <f t="shared" si="247"/>
        <v>-4.0000000000000036E-3</v>
      </c>
      <c r="P1602" s="162">
        <f t="shared" si="248"/>
        <v>0.39893908887595564</v>
      </c>
      <c r="Q1602" s="162">
        <f t="shared" si="249"/>
        <v>0.49840423513376836</v>
      </c>
      <c r="R1602" s="129" t="str">
        <f t="shared" si="250"/>
        <v/>
      </c>
      <c r="S1602" s="129">
        <f t="shared" si="251"/>
        <v>0.39893908887595564</v>
      </c>
      <c r="T1602" s="129" t="str">
        <f t="shared" si="252"/>
        <v/>
      </c>
      <c r="V1602" s="156">
        <f t="shared" si="246"/>
        <v>6.4384000000001187</v>
      </c>
      <c r="W1602" s="159">
        <f t="shared" si="242"/>
        <v>0.48958998420060318</v>
      </c>
      <c r="X1602" s="160">
        <f t="shared" si="243"/>
        <v>7.1566118148358449E-4</v>
      </c>
      <c r="Y1602" s="160" t="str">
        <f t="shared" si="244"/>
        <v/>
      </c>
      <c r="Z1602" s="160" t="str">
        <f t="shared" si="245"/>
        <v/>
      </c>
    </row>
    <row r="1603" spans="14:26" ht="20.100000000000001" customHeight="1" x14ac:dyDescent="0.25">
      <c r="N1603" s="137">
        <v>1000</v>
      </c>
      <c r="O1603" s="129">
        <f t="shared" si="247"/>
        <v>0</v>
      </c>
      <c r="P1603" s="162">
        <f t="shared" si="248"/>
        <v>0.3989422804014327</v>
      </c>
      <c r="Q1603" s="162">
        <f t="shared" si="249"/>
        <v>0.5</v>
      </c>
      <c r="R1603" s="129" t="str">
        <f t="shared" si="250"/>
        <v/>
      </c>
      <c r="S1603" s="129">
        <f t="shared" si="251"/>
        <v>0.3989422804014327</v>
      </c>
      <c r="T1603" s="129">
        <f t="shared" si="252"/>
        <v>0.3989422804014327</v>
      </c>
      <c r="V1603" s="156">
        <f t="shared" si="246"/>
        <v>6.4448000000001189</v>
      </c>
      <c r="W1603" s="159">
        <f t="shared" si="242"/>
        <v>0.48887432301911959</v>
      </c>
      <c r="X1603" s="160">
        <f t="shared" si="243"/>
        <v>7.1514796614902121E-4</v>
      </c>
      <c r="Y1603" s="160" t="str">
        <f t="shared" si="244"/>
        <v/>
      </c>
      <c r="Z1603" s="160" t="str">
        <f t="shared" si="245"/>
        <v/>
      </c>
    </row>
    <row r="1604" spans="14:26" ht="20.100000000000001" customHeight="1" x14ac:dyDescent="0.25">
      <c r="N1604" s="137">
        <v>1001</v>
      </c>
      <c r="O1604" s="129">
        <f t="shared" si="247"/>
        <v>4.0000000000004476E-3</v>
      </c>
      <c r="P1604" s="162">
        <f t="shared" si="248"/>
        <v>0.39893908887595564</v>
      </c>
      <c r="Q1604" s="162">
        <f t="shared" si="249"/>
        <v>0.50159576486623181</v>
      </c>
      <c r="R1604" s="129" t="str">
        <f t="shared" si="250"/>
        <v/>
      </c>
      <c r="S1604" s="129">
        <f t="shared" si="251"/>
        <v>0.39893908887595564</v>
      </c>
      <c r="T1604" s="129" t="str">
        <f t="shared" si="252"/>
        <v/>
      </c>
      <c r="V1604" s="156">
        <f t="shared" si="246"/>
        <v>6.4512000000001191</v>
      </c>
      <c r="W1604" s="159">
        <f t="shared" si="242"/>
        <v>0.48815917505297057</v>
      </c>
      <c r="X1604" s="160">
        <f t="shared" si="243"/>
        <v>7.1463335876531531E-4</v>
      </c>
      <c r="Y1604" s="160" t="str">
        <f t="shared" si="244"/>
        <v/>
      </c>
      <c r="Z1604" s="160" t="str">
        <f t="shared" si="245"/>
        <v/>
      </c>
    </row>
    <row r="1605" spans="14:26" ht="20.100000000000001" customHeight="1" x14ac:dyDescent="0.25">
      <c r="N1605" s="137">
        <v>1002</v>
      </c>
      <c r="O1605" s="129">
        <f t="shared" si="247"/>
        <v>8.0000000000000071E-3</v>
      </c>
      <c r="P1605" s="162">
        <f t="shared" si="248"/>
        <v>0.39892951445271613</v>
      </c>
      <c r="Q1605" s="162">
        <f t="shared" si="249"/>
        <v>0.50319150420046366</v>
      </c>
      <c r="R1605" s="129" t="str">
        <f t="shared" si="250"/>
        <v/>
      </c>
      <c r="S1605" s="129">
        <f t="shared" si="251"/>
        <v>0.39892951445271613</v>
      </c>
      <c r="T1605" s="129" t="str">
        <f t="shared" si="252"/>
        <v/>
      </c>
      <c r="V1605" s="156">
        <f t="shared" si="246"/>
        <v>6.4576000000001192</v>
      </c>
      <c r="W1605" s="159">
        <f t="shared" si="242"/>
        <v>0.48744454169420526</v>
      </c>
      <c r="X1605" s="160">
        <f t="shared" si="243"/>
        <v>7.1411736635484946E-4</v>
      </c>
      <c r="Y1605" s="160" t="str">
        <f t="shared" si="244"/>
        <v/>
      </c>
      <c r="Z1605" s="160" t="str">
        <f t="shared" si="245"/>
        <v/>
      </c>
    </row>
    <row r="1606" spans="14:26" ht="20.100000000000001" customHeight="1" x14ac:dyDescent="0.25">
      <c r="N1606" s="137">
        <v>1003</v>
      </c>
      <c r="O1606" s="129">
        <f t="shared" si="247"/>
        <v>1.2000000000000455E-2</v>
      </c>
      <c r="P1606" s="162">
        <f t="shared" si="248"/>
        <v>0.39891355759127739</v>
      </c>
      <c r="Q1606" s="162">
        <f t="shared" si="249"/>
        <v>0.50478719247192227</v>
      </c>
      <c r="R1606" s="129" t="str">
        <f t="shared" si="250"/>
        <v/>
      </c>
      <c r="S1606" s="129">
        <f t="shared" si="251"/>
        <v>0.39891355759127739</v>
      </c>
      <c r="T1606" s="129" t="str">
        <f t="shared" si="252"/>
        <v/>
      </c>
      <c r="V1606" s="156">
        <f t="shared" si="246"/>
        <v>6.4640000000001194</v>
      </c>
      <c r="W1606" s="159">
        <f t="shared" si="242"/>
        <v>0.48673042432785041</v>
      </c>
      <c r="X1606" s="160">
        <f t="shared" si="243"/>
        <v>7.1359999592512935E-4</v>
      </c>
      <c r="Y1606" s="160" t="str">
        <f t="shared" si="244"/>
        <v/>
      </c>
      <c r="Z1606" s="160" t="str">
        <f t="shared" si="245"/>
        <v/>
      </c>
    </row>
    <row r="1607" spans="14:26" ht="20.100000000000001" customHeight="1" x14ac:dyDescent="0.25">
      <c r="N1607" s="137">
        <v>1004</v>
      </c>
      <c r="O1607" s="129">
        <f t="shared" si="247"/>
        <v>1.6000000000000014E-2</v>
      </c>
      <c r="P1607" s="162">
        <f t="shared" si="248"/>
        <v>0.39889121905753705</v>
      </c>
      <c r="Q1607" s="162">
        <f t="shared" si="249"/>
        <v>0.50638280415228387</v>
      </c>
      <c r="R1607" s="129" t="str">
        <f t="shared" si="250"/>
        <v/>
      </c>
      <c r="S1607" s="129">
        <f t="shared" si="251"/>
        <v>0.39889121905753705</v>
      </c>
      <c r="T1607" s="129" t="str">
        <f t="shared" si="252"/>
        <v/>
      </c>
      <c r="V1607" s="156">
        <f t="shared" si="246"/>
        <v>6.4704000000001196</v>
      </c>
      <c r="W1607" s="159">
        <f t="shared" si="242"/>
        <v>0.48601682433192528</v>
      </c>
      <c r="X1607" s="160">
        <f t="shared" si="243"/>
        <v>7.1308125447433479E-4</v>
      </c>
      <c r="Y1607" s="160" t="str">
        <f t="shared" si="244"/>
        <v/>
      </c>
      <c r="Z1607" s="160" t="str">
        <f t="shared" si="245"/>
        <v/>
      </c>
    </row>
    <row r="1608" spans="14:26" ht="20.100000000000001" customHeight="1" x14ac:dyDescent="0.25">
      <c r="N1608" s="137">
        <v>1005</v>
      </c>
      <c r="O1608" s="129">
        <f t="shared" si="247"/>
        <v>2.0000000000000462E-2</v>
      </c>
      <c r="P1608" s="162">
        <f t="shared" si="248"/>
        <v>0.39886249992366613</v>
      </c>
      <c r="Q1608" s="162">
        <f t="shared" si="249"/>
        <v>0.50797831371690216</v>
      </c>
      <c r="R1608" s="129" t="str">
        <f t="shared" si="250"/>
        <v/>
      </c>
      <c r="S1608" s="129">
        <f t="shared" si="251"/>
        <v>0.39886249992366613</v>
      </c>
      <c r="T1608" s="129" t="str">
        <f t="shared" si="252"/>
        <v/>
      </c>
      <c r="V1608" s="156">
        <f t="shared" si="246"/>
        <v>6.4768000000001198</v>
      </c>
      <c r="W1608" s="159">
        <f t="shared" si="242"/>
        <v>0.48530374307745094</v>
      </c>
      <c r="X1608" s="160">
        <f t="shared" si="243"/>
        <v>7.1256114898543554E-4</v>
      </c>
      <c r="Y1608" s="160" t="str">
        <f t="shared" si="244"/>
        <v/>
      </c>
      <c r="Z1608" s="160" t="str">
        <f t="shared" si="245"/>
        <v/>
      </c>
    </row>
    <row r="1609" spans="14:26" ht="20.100000000000001" customHeight="1" x14ac:dyDescent="0.25">
      <c r="N1609" s="137">
        <v>1006</v>
      </c>
      <c r="O1609" s="129">
        <f t="shared" si="247"/>
        <v>2.4000000000000021E-2</v>
      </c>
      <c r="P1609" s="162">
        <f t="shared" si="248"/>
        <v>0.39882740156802315</v>
      </c>
      <c r="Q1609" s="162">
        <f t="shared" si="249"/>
        <v>0.50957369564603061</v>
      </c>
      <c r="R1609" s="129" t="str">
        <f t="shared" si="250"/>
        <v/>
      </c>
      <c r="S1609" s="129">
        <f t="shared" si="251"/>
        <v>0.39882740156802315</v>
      </c>
      <c r="T1609" s="129" t="str">
        <f t="shared" si="252"/>
        <v/>
      </c>
      <c r="V1609" s="156">
        <f t="shared" si="246"/>
        <v>6.48320000000012</v>
      </c>
      <c r="W1609" s="159">
        <f t="shared" si="242"/>
        <v>0.48459118192846551</v>
      </c>
      <c r="X1609" s="160">
        <f t="shared" si="243"/>
        <v>7.1203968642896687E-4</v>
      </c>
      <c r="Y1609" s="160" t="str">
        <f t="shared" si="244"/>
        <v/>
      </c>
      <c r="Z1609" s="160" t="str">
        <f t="shared" si="245"/>
        <v/>
      </c>
    </row>
    <row r="1610" spans="14:26" ht="20.100000000000001" customHeight="1" x14ac:dyDescent="0.25">
      <c r="N1610" s="137">
        <v>1007</v>
      </c>
      <c r="O1610" s="129">
        <f t="shared" si="247"/>
        <v>2.8000000000000469E-2</v>
      </c>
      <c r="P1610" s="162">
        <f t="shared" si="248"/>
        <v>0.3987859256750439</v>
      </c>
      <c r="Q1610" s="162">
        <f t="shared" si="249"/>
        <v>0.51116892442604966</v>
      </c>
      <c r="R1610" s="129" t="str">
        <f t="shared" si="250"/>
        <v/>
      </c>
      <c r="S1610" s="129">
        <f t="shared" si="251"/>
        <v>0.3987859256750439</v>
      </c>
      <c r="T1610" s="129" t="str">
        <f t="shared" si="252"/>
        <v/>
      </c>
      <c r="V1610" s="156">
        <f t="shared" si="246"/>
        <v>6.4896000000001202</v>
      </c>
      <c r="W1610" s="159">
        <f t="shared" si="242"/>
        <v>0.48387914224203654</v>
      </c>
      <c r="X1610" s="160">
        <f t="shared" si="243"/>
        <v>7.1151687376302952E-4</v>
      </c>
      <c r="Y1610" s="160" t="str">
        <f t="shared" si="244"/>
        <v/>
      </c>
      <c r="Z1610" s="160" t="str">
        <f t="shared" si="245"/>
        <v/>
      </c>
    </row>
    <row r="1611" spans="14:26" ht="20.100000000000001" customHeight="1" x14ac:dyDescent="0.25">
      <c r="N1611" s="137">
        <v>1008</v>
      </c>
      <c r="O1611" s="129">
        <f t="shared" si="247"/>
        <v>3.2000000000000028E-2</v>
      </c>
      <c r="P1611" s="162">
        <f t="shared" si="248"/>
        <v>0.39873807423510665</v>
      </c>
      <c r="Q1611" s="162">
        <f t="shared" si="249"/>
        <v>0.51276397455068801</v>
      </c>
      <c r="R1611" s="129" t="str">
        <f t="shared" si="250"/>
        <v/>
      </c>
      <c r="S1611" s="129">
        <f t="shared" si="251"/>
        <v>0.39873807423510665</v>
      </c>
      <c r="T1611" s="129" t="str">
        <f t="shared" si="252"/>
        <v/>
      </c>
      <c r="V1611" s="156">
        <f t="shared" si="246"/>
        <v>6.4960000000001203</v>
      </c>
      <c r="W1611" s="159">
        <f t="shared" si="242"/>
        <v>0.48316762536827351</v>
      </c>
      <c r="X1611" s="160">
        <f t="shared" si="243"/>
        <v>7.1099271793206853E-4</v>
      </c>
      <c r="Y1611" s="160" t="str">
        <f t="shared" si="244"/>
        <v/>
      </c>
      <c r="Z1611" s="160" t="str">
        <f t="shared" si="245"/>
        <v/>
      </c>
    </row>
    <row r="1612" spans="14:26" ht="20.100000000000001" customHeight="1" x14ac:dyDescent="0.25">
      <c r="N1612" s="137">
        <v>1009</v>
      </c>
      <c r="O1612" s="129">
        <f t="shared" si="247"/>
        <v>3.6000000000000476E-2</v>
      </c>
      <c r="P1612" s="162">
        <f t="shared" si="248"/>
        <v>0.3986838495443733</v>
      </c>
      <c r="Q1612" s="162">
        <f t="shared" si="249"/>
        <v>0.51435882052224913</v>
      </c>
      <c r="R1612" s="129" t="str">
        <f t="shared" si="250"/>
        <v/>
      </c>
      <c r="S1612" s="129">
        <f t="shared" si="251"/>
        <v>0.3986838495443733</v>
      </c>
      <c r="T1612" s="129" t="str">
        <f t="shared" si="252"/>
        <v/>
      </c>
      <c r="V1612" s="156">
        <f t="shared" si="246"/>
        <v>6.5024000000001205</v>
      </c>
      <c r="W1612" s="159">
        <f t="shared" si="242"/>
        <v>0.48245663265034144</v>
      </c>
      <c r="X1612" s="160">
        <f t="shared" si="243"/>
        <v>7.104672258695377E-4</v>
      </c>
      <c r="Y1612" s="160" t="str">
        <f t="shared" si="244"/>
        <v/>
      </c>
      <c r="Z1612" s="160" t="str">
        <f t="shared" si="245"/>
        <v/>
      </c>
    </row>
    <row r="1613" spans="14:26" ht="20.100000000000001" customHeight="1" x14ac:dyDescent="0.25">
      <c r="N1613" s="137">
        <v>1010</v>
      </c>
      <c r="O1613" s="129">
        <f t="shared" si="247"/>
        <v>4.0000000000000036E-2</v>
      </c>
      <c r="P1613" s="162">
        <f t="shared" si="248"/>
        <v>0.39862325420460504</v>
      </c>
      <c r="Q1613" s="162">
        <f t="shared" si="249"/>
        <v>0.51595343685283079</v>
      </c>
      <c r="R1613" s="129" t="str">
        <f t="shared" si="250"/>
        <v/>
      </c>
      <c r="S1613" s="129">
        <f t="shared" si="251"/>
        <v>0.39862325420460504</v>
      </c>
      <c r="T1613" s="129" t="str">
        <f t="shared" si="252"/>
        <v/>
      </c>
      <c r="V1613" s="156">
        <f t="shared" si="246"/>
        <v>6.5088000000001207</v>
      </c>
      <c r="W1613" s="159">
        <f t="shared" si="242"/>
        <v>0.48174616542447191</v>
      </c>
      <c r="X1613" s="160">
        <f t="shared" si="243"/>
        <v>7.0994040449368079E-4</v>
      </c>
      <c r="Y1613" s="160" t="str">
        <f t="shared" si="244"/>
        <v/>
      </c>
      <c r="Z1613" s="160" t="str">
        <f t="shared" si="245"/>
        <v/>
      </c>
    </row>
    <row r="1614" spans="14:26" ht="20.100000000000001" customHeight="1" x14ac:dyDescent="0.25">
      <c r="N1614" s="137">
        <v>1011</v>
      </c>
      <c r="O1614" s="129">
        <f t="shared" si="247"/>
        <v>4.4000000000000483E-2</v>
      </c>
      <c r="P1614" s="162">
        <f t="shared" si="248"/>
        <v>0.39855629112295499</v>
      </c>
      <c r="Q1614" s="162">
        <f t="shared" si="249"/>
        <v>0.51754779806554996</v>
      </c>
      <c r="R1614" s="129" t="str">
        <f t="shared" si="250"/>
        <v/>
      </c>
      <c r="S1614" s="129">
        <f t="shared" si="251"/>
        <v>0.39855629112295499</v>
      </c>
      <c r="T1614" s="129" t="str">
        <f t="shared" si="252"/>
        <v/>
      </c>
      <c r="V1614" s="156">
        <f t="shared" si="246"/>
        <v>6.5152000000001209</v>
      </c>
      <c r="W1614" s="159">
        <f t="shared" si="242"/>
        <v>0.48103622501997823</v>
      </c>
      <c r="X1614" s="160">
        <f t="shared" si="243"/>
        <v>7.0941226070975194E-4</v>
      </c>
      <c r="Y1614" s="160" t="str">
        <f t="shared" si="244"/>
        <v/>
      </c>
      <c r="Z1614" s="160" t="str">
        <f t="shared" si="245"/>
        <v/>
      </c>
    </row>
    <row r="1615" spans="14:26" ht="20.100000000000001" customHeight="1" x14ac:dyDescent="0.25">
      <c r="N1615" s="137">
        <v>1012</v>
      </c>
      <c r="O1615" s="129">
        <f t="shared" si="247"/>
        <v>4.8000000000000043E-2</v>
      </c>
      <c r="P1615" s="162">
        <f t="shared" si="248"/>
        <v>0.39848296351173551</v>
      </c>
      <c r="Q1615" s="162">
        <f t="shared" si="249"/>
        <v>0.51914187869576145</v>
      </c>
      <c r="R1615" s="129" t="str">
        <f t="shared" si="250"/>
        <v/>
      </c>
      <c r="S1615" s="129">
        <f t="shared" si="251"/>
        <v>0.39848296351173551</v>
      </c>
      <c r="T1615" s="129" t="str">
        <f t="shared" si="252"/>
        <v/>
      </c>
      <c r="V1615" s="156">
        <f t="shared" si="246"/>
        <v>6.5216000000001211</v>
      </c>
      <c r="W1615" s="159">
        <f t="shared" si="242"/>
        <v>0.48032681275926847</v>
      </c>
      <c r="X1615" s="160">
        <f t="shared" si="243"/>
        <v>7.0888280141290227E-4</v>
      </c>
      <c r="Y1615" s="160" t="str">
        <f t="shared" si="244"/>
        <v/>
      </c>
      <c r="Z1615" s="160" t="str">
        <f t="shared" si="245"/>
        <v/>
      </c>
    </row>
    <row r="1616" spans="14:26" ht="20.100000000000001" customHeight="1" x14ac:dyDescent="0.25">
      <c r="N1616" s="137">
        <v>1013</v>
      </c>
      <c r="O1616" s="129">
        <f t="shared" si="247"/>
        <v>5.200000000000049E-2</v>
      </c>
      <c r="P1616" s="162">
        <f t="shared" si="248"/>
        <v>0.39840327488816113</v>
      </c>
      <c r="Q1616" s="162">
        <f t="shared" si="249"/>
        <v>0.52073565329228044</v>
      </c>
      <c r="R1616" s="129" t="str">
        <f t="shared" si="250"/>
        <v/>
      </c>
      <c r="S1616" s="129">
        <f t="shared" si="251"/>
        <v>0.39840327488816113</v>
      </c>
      <c r="T1616" s="129" t="str">
        <f t="shared" si="252"/>
        <v/>
      </c>
      <c r="V1616" s="156">
        <f t="shared" si="246"/>
        <v>6.5280000000001213</v>
      </c>
      <c r="W1616" s="159">
        <f t="shared" si="242"/>
        <v>0.47961792995785557</v>
      </c>
      <c r="X1616" s="160">
        <f t="shared" si="243"/>
        <v>7.0835203348207365E-4</v>
      </c>
      <c r="Y1616" s="160" t="str">
        <f t="shared" si="244"/>
        <v/>
      </c>
      <c r="Z1616" s="160" t="str">
        <f t="shared" si="245"/>
        <v/>
      </c>
    </row>
    <row r="1617" spans="14:26" ht="20.100000000000001" customHeight="1" x14ac:dyDescent="0.25">
      <c r="N1617" s="137">
        <v>1014</v>
      </c>
      <c r="O1617" s="129">
        <f t="shared" si="247"/>
        <v>5.600000000000005E-2</v>
      </c>
      <c r="P1617" s="162">
        <f t="shared" si="248"/>
        <v>0.39831722907406775</v>
      </c>
      <c r="Q1617" s="162">
        <f t="shared" si="249"/>
        <v>0.52232909641859915</v>
      </c>
      <c r="R1617" s="129" t="str">
        <f t="shared" si="250"/>
        <v/>
      </c>
      <c r="S1617" s="129">
        <f t="shared" si="251"/>
        <v>0.39831722907406775</v>
      </c>
      <c r="T1617" s="129" t="str">
        <f t="shared" si="252"/>
        <v/>
      </c>
      <c r="V1617" s="156">
        <f t="shared" si="246"/>
        <v>6.5344000000001214</v>
      </c>
      <c r="W1617" s="159">
        <f t="shared" si="242"/>
        <v>0.4789095779243735</v>
      </c>
      <c r="X1617" s="160">
        <f t="shared" si="243"/>
        <v>7.0781996378477263E-4</v>
      </c>
      <c r="Y1617" s="160" t="str">
        <f t="shared" si="244"/>
        <v/>
      </c>
      <c r="Z1617" s="160" t="str">
        <f t="shared" si="245"/>
        <v/>
      </c>
    </row>
    <row r="1618" spans="14:26" ht="20.100000000000001" customHeight="1" x14ac:dyDescent="0.25">
      <c r="N1618" s="137">
        <v>1015</v>
      </c>
      <c r="O1618" s="129">
        <f t="shared" si="247"/>
        <v>6.0000000000000497E-2</v>
      </c>
      <c r="P1618" s="162">
        <f t="shared" si="248"/>
        <v>0.39822483019560689</v>
      </c>
      <c r="Q1618" s="162">
        <f t="shared" si="249"/>
        <v>0.52392218265410706</v>
      </c>
      <c r="R1618" s="129" t="str">
        <f t="shared" si="250"/>
        <v/>
      </c>
      <c r="S1618" s="129">
        <f t="shared" si="251"/>
        <v>0.39822483019560689</v>
      </c>
      <c r="T1618" s="129" t="str">
        <f t="shared" si="252"/>
        <v/>
      </c>
      <c r="V1618" s="156">
        <f t="shared" si="246"/>
        <v>6.5408000000001216</v>
      </c>
      <c r="W1618" s="159">
        <f t="shared" si="242"/>
        <v>0.47820175796058872</v>
      </c>
      <c r="X1618" s="160">
        <f t="shared" si="243"/>
        <v>7.0728659917485004E-4</v>
      </c>
      <c r="Y1618" s="160" t="str">
        <f t="shared" si="244"/>
        <v/>
      </c>
      <c r="Z1618" s="160" t="str">
        <f t="shared" si="245"/>
        <v/>
      </c>
    </row>
    <row r="1619" spans="14:26" ht="20.100000000000001" customHeight="1" x14ac:dyDescent="0.25">
      <c r="N1619" s="137">
        <v>1016</v>
      </c>
      <c r="O1619" s="129">
        <f t="shared" si="247"/>
        <v>6.4000000000000057E-2</v>
      </c>
      <c r="P1619" s="162">
        <f t="shared" si="248"/>
        <v>0.3981260826829161</v>
      </c>
      <c r="Q1619" s="162">
        <f t="shared" si="249"/>
        <v>0.52551488659530499</v>
      </c>
      <c r="R1619" s="129" t="str">
        <f t="shared" si="250"/>
        <v/>
      </c>
      <c r="S1619" s="129">
        <f t="shared" si="251"/>
        <v>0.3981260826829161</v>
      </c>
      <c r="T1619" s="129" t="str">
        <f t="shared" si="252"/>
        <v/>
      </c>
      <c r="V1619" s="156">
        <f t="shared" si="246"/>
        <v>6.5472000000001218</v>
      </c>
      <c r="W1619" s="159">
        <f t="shared" si="242"/>
        <v>0.47749447136141387</v>
      </c>
      <c r="X1619" s="160">
        <f t="shared" si="243"/>
        <v>7.0675194649361117E-4</v>
      </c>
      <c r="Y1619" s="160" t="str">
        <f t="shared" si="244"/>
        <v/>
      </c>
      <c r="Z1619" s="160" t="str">
        <f t="shared" si="245"/>
        <v/>
      </c>
    </row>
    <row r="1620" spans="14:26" ht="20.100000000000001" customHeight="1" x14ac:dyDescent="0.25">
      <c r="N1620" s="137">
        <v>1017</v>
      </c>
      <c r="O1620" s="129">
        <f t="shared" si="247"/>
        <v>6.8000000000000504E-2</v>
      </c>
      <c r="P1620" s="162">
        <f t="shared" si="248"/>
        <v>0.3980209912697647</v>
      </c>
      <c r="Q1620" s="162">
        <f t="shared" si="249"/>
        <v>0.52710718285702296</v>
      </c>
      <c r="R1620" s="129" t="str">
        <f t="shared" si="250"/>
        <v/>
      </c>
      <c r="S1620" s="129">
        <f t="shared" si="251"/>
        <v>0.3980209912697647</v>
      </c>
      <c r="T1620" s="129" t="str">
        <f t="shared" si="252"/>
        <v/>
      </c>
      <c r="V1620" s="156">
        <f t="shared" si="246"/>
        <v>6.553600000000122</v>
      </c>
      <c r="W1620" s="159">
        <f t="shared" ref="W1620:W1683" si="253">_xlfn.CHISQ.DIST.RT(V1620,$U$593)</f>
        <v>0.47678771941492026</v>
      </c>
      <c r="X1620" s="160">
        <f t="shared" ref="X1620:X1683" si="254">W1620-W1621</f>
        <v>7.0621601256837252E-4</v>
      </c>
      <c r="Y1620" s="160" t="str">
        <f t="shared" ref="Y1620:Y1683" si="255">IF(W1620&lt;(1-$U$600),X1620,"")</f>
        <v/>
      </c>
      <c r="Z1620" s="160" t="str">
        <f t="shared" ref="Z1620:Z1683" si="256">IF(X1620&lt;(1-$U$606),Y1620,"")</f>
        <v/>
      </c>
    </row>
    <row r="1621" spans="14:26" ht="20.100000000000001" customHeight="1" x14ac:dyDescent="0.25">
      <c r="N1621" s="137">
        <v>1018</v>
      </c>
      <c r="O1621" s="129">
        <f t="shared" si="247"/>
        <v>7.2000000000000064E-2</v>
      </c>
      <c r="P1621" s="162">
        <f t="shared" si="248"/>
        <v>0.39790956099317593</v>
      </c>
      <c r="Q1621" s="162">
        <f t="shared" si="249"/>
        <v>0.52869904607363161</v>
      </c>
      <c r="R1621" s="129" t="str">
        <f t="shared" si="250"/>
        <v/>
      </c>
      <c r="S1621" s="129">
        <f t="shared" si="251"/>
        <v>0.39790956099317593</v>
      </c>
      <c r="T1621" s="129" t="str">
        <f t="shared" si="252"/>
        <v/>
      </c>
      <c r="V1621" s="156">
        <f t="shared" ref="V1621:V1684" si="257">V1620+$Y$593</f>
        <v>6.5600000000001222</v>
      </c>
      <c r="W1621" s="159">
        <f t="shared" si="253"/>
        <v>0.47608150340235189</v>
      </c>
      <c r="X1621" s="160">
        <f t="shared" si="254"/>
        <v>7.0567880421468221E-4</v>
      </c>
      <c r="Y1621" s="160" t="str">
        <f t="shared" si="255"/>
        <v/>
      </c>
      <c r="Z1621" s="160" t="str">
        <f t="shared" si="256"/>
        <v/>
      </c>
    </row>
    <row r="1622" spans="14:26" ht="20.100000000000001" customHeight="1" x14ac:dyDescent="0.25">
      <c r="N1622" s="137">
        <v>1019</v>
      </c>
      <c r="O1622" s="129">
        <f t="shared" si="247"/>
        <v>7.6000000000000512E-2</v>
      </c>
      <c r="P1622" s="162">
        <f t="shared" si="248"/>
        <v>0.39779179719302415</v>
      </c>
      <c r="Q1622" s="162">
        <f t="shared" si="249"/>
        <v>0.53029045090025684</v>
      </c>
      <c r="R1622" s="129" t="str">
        <f t="shared" si="250"/>
        <v/>
      </c>
      <c r="S1622" s="129">
        <f t="shared" si="251"/>
        <v>0.39779179719302415</v>
      </c>
      <c r="T1622" s="129" t="str">
        <f t="shared" si="252"/>
        <v/>
      </c>
      <c r="V1622" s="156">
        <f t="shared" si="257"/>
        <v>6.5664000000001224</v>
      </c>
      <c r="W1622" s="159">
        <f t="shared" si="253"/>
        <v>0.47537582459813721</v>
      </c>
      <c r="X1622" s="160">
        <f t="shared" si="254"/>
        <v>7.051403282333224E-4</v>
      </c>
      <c r="Y1622" s="160" t="str">
        <f t="shared" si="255"/>
        <v/>
      </c>
      <c r="Z1622" s="160" t="str">
        <f t="shared" si="256"/>
        <v/>
      </c>
    </row>
    <row r="1623" spans="14:26" ht="20.100000000000001" customHeight="1" x14ac:dyDescent="0.25">
      <c r="N1623" s="137">
        <v>1020</v>
      </c>
      <c r="O1623" s="129">
        <f t="shared" si="247"/>
        <v>8.0000000000000071E-2</v>
      </c>
      <c r="P1623" s="162">
        <f t="shared" si="248"/>
        <v>0.39766770551160885</v>
      </c>
      <c r="Q1623" s="162">
        <f t="shared" si="249"/>
        <v>0.53188137201398744</v>
      </c>
      <c r="R1623" s="129" t="str">
        <f t="shared" si="250"/>
        <v/>
      </c>
      <c r="S1623" s="129">
        <f t="shared" si="251"/>
        <v>0.39766770551160885</v>
      </c>
      <c r="T1623" s="129" t="str">
        <f t="shared" si="252"/>
        <v/>
      </c>
      <c r="V1623" s="156">
        <f t="shared" si="257"/>
        <v>6.5728000000001225</v>
      </c>
      <c r="W1623" s="159">
        <f t="shared" si="253"/>
        <v>0.47467068426990389</v>
      </c>
      <c r="X1623" s="160">
        <f t="shared" si="254"/>
        <v>7.0460059141297382E-4</v>
      </c>
      <c r="Y1623" s="160" t="str">
        <f t="shared" si="255"/>
        <v/>
      </c>
      <c r="Z1623" s="160" t="str">
        <f t="shared" si="256"/>
        <v/>
      </c>
    </row>
    <row r="1624" spans="14:26" ht="20.100000000000001" customHeight="1" x14ac:dyDescent="0.25">
      <c r="N1624" s="137">
        <v>1021</v>
      </c>
      <c r="O1624" s="129">
        <f t="shared" si="247"/>
        <v>8.4000000000000519E-2</v>
      </c>
      <c r="P1624" s="162">
        <f t="shared" si="248"/>
        <v>0.39753729189320369</v>
      </c>
      <c r="Q1624" s="162">
        <f t="shared" si="249"/>
        <v>0.533471784115087</v>
      </c>
      <c r="R1624" s="129" t="str">
        <f t="shared" si="250"/>
        <v/>
      </c>
      <c r="S1624" s="129">
        <f t="shared" si="251"/>
        <v>0.39753729189320369</v>
      </c>
      <c r="T1624" s="129" t="str">
        <f t="shared" si="252"/>
        <v/>
      </c>
      <c r="V1624" s="156">
        <f t="shared" si="257"/>
        <v>6.5792000000001227</v>
      </c>
      <c r="W1624" s="159">
        <f t="shared" si="253"/>
        <v>0.47396608367849091</v>
      </c>
      <c r="X1624" s="160">
        <f t="shared" si="254"/>
        <v>7.0405960052810634E-4</v>
      </c>
      <c r="Y1624" s="160" t="str">
        <f t="shared" si="255"/>
        <v/>
      </c>
      <c r="Z1624" s="160" t="str">
        <f t="shared" si="256"/>
        <v/>
      </c>
    </row>
    <row r="1625" spans="14:26" ht="20.100000000000001" customHeight="1" x14ac:dyDescent="0.25">
      <c r="N1625" s="137">
        <v>1022</v>
      </c>
      <c r="O1625" s="129">
        <f t="shared" si="247"/>
        <v>8.8000000000000078E-2</v>
      </c>
      <c r="P1625" s="162">
        <f t="shared" si="248"/>
        <v>0.39740056258358203</v>
      </c>
      <c r="Q1625" s="162">
        <f t="shared" si="249"/>
        <v>0.53506166192819804</v>
      </c>
      <c r="R1625" s="129" t="str">
        <f t="shared" si="250"/>
        <v/>
      </c>
      <c r="S1625" s="129">
        <f t="shared" si="251"/>
        <v>0.39740056258358203</v>
      </c>
      <c r="T1625" s="129" t="str">
        <f t="shared" si="252"/>
        <v/>
      </c>
      <c r="V1625" s="156">
        <f t="shared" si="257"/>
        <v>6.5856000000001229</v>
      </c>
      <c r="W1625" s="159">
        <f t="shared" si="253"/>
        <v>0.47326202407796281</v>
      </c>
      <c r="X1625" s="160">
        <f t="shared" si="254"/>
        <v>7.0351736234208762E-4</v>
      </c>
      <c r="Y1625" s="160" t="str">
        <f t="shared" si="255"/>
        <v/>
      </c>
      <c r="Z1625" s="160" t="str">
        <f t="shared" si="256"/>
        <v/>
      </c>
    </row>
    <row r="1626" spans="14:26" ht="20.100000000000001" customHeight="1" x14ac:dyDescent="0.25">
      <c r="N1626" s="137">
        <v>1023</v>
      </c>
      <c r="O1626" s="129">
        <f t="shared" si="247"/>
        <v>9.2000000000000526E-2</v>
      </c>
      <c r="P1626" s="162">
        <f t="shared" si="248"/>
        <v>0.39725752412951848</v>
      </c>
      <c r="Q1626" s="162">
        <f t="shared" si="249"/>
        <v>0.53665098020354973</v>
      </c>
      <c r="R1626" s="129" t="str">
        <f t="shared" si="250"/>
        <v/>
      </c>
      <c r="S1626" s="129">
        <f t="shared" si="251"/>
        <v>0.39725752412951848</v>
      </c>
      <c r="T1626" s="129" t="str">
        <f t="shared" si="252"/>
        <v/>
      </c>
      <c r="V1626" s="156">
        <f t="shared" si="257"/>
        <v>6.5920000000001231</v>
      </c>
      <c r="W1626" s="159">
        <f t="shared" si="253"/>
        <v>0.47255850671562072</v>
      </c>
      <c r="X1626" s="160">
        <f t="shared" si="254"/>
        <v>7.0297388360263113E-4</v>
      </c>
      <c r="Y1626" s="160" t="str">
        <f t="shared" si="255"/>
        <v/>
      </c>
      <c r="Z1626" s="160" t="str">
        <f t="shared" si="256"/>
        <v/>
      </c>
    </row>
    <row r="1627" spans="14:26" ht="20.100000000000001" customHeight="1" x14ac:dyDescent="0.25">
      <c r="N1627" s="137">
        <v>1024</v>
      </c>
      <c r="O1627" s="129">
        <f t="shared" ref="O1627:O1690" si="258">O$597+(N1627*O$600)</f>
        <v>9.6000000000000085E-2</v>
      </c>
      <c r="P1627" s="162">
        <f t="shared" ref="P1627:P1690" si="259">_xlfn.NORM.DIST(O1627,O$594,O$595,0)</f>
        <v>0.39710818337826648</v>
      </c>
      <c r="Q1627" s="162">
        <f t="shared" ref="Q1627:Q1690" si="260">_xlfn.NORM.DIST(O1627,O$594,O$595,1)</f>
        <v>0.53823971371815793</v>
      </c>
      <c r="R1627" s="129" t="str">
        <f t="shared" ref="R1627:R1690" si="261">IF(OR(Q1627&lt;$S$599,Q1627&gt;$S$600),P1627,"")</f>
        <v/>
      </c>
      <c r="S1627" s="129">
        <f t="shared" ref="S1627:S1690" si="262">IF(AND(Q1627&gt;$S$599,Q1627&lt;$S$600),P1627,"")</f>
        <v>0.39710818337826648</v>
      </c>
      <c r="T1627" s="129" t="str">
        <f t="shared" ref="T1627:T1690" si="263">IF(P1627=MAX(P$603:P$2603),P1627,"")</f>
        <v/>
      </c>
      <c r="V1627" s="156">
        <f t="shared" si="257"/>
        <v>6.5984000000001233</v>
      </c>
      <c r="W1627" s="159">
        <f t="shared" si="253"/>
        <v>0.47185553283201809</v>
      </c>
      <c r="X1627" s="160">
        <f t="shared" si="254"/>
        <v>7.0242917104479385E-4</v>
      </c>
      <c r="Y1627" s="160" t="str">
        <f t="shared" si="255"/>
        <v/>
      </c>
      <c r="Z1627" s="160" t="str">
        <f t="shared" si="256"/>
        <v/>
      </c>
    </row>
    <row r="1628" spans="14:26" ht="20.100000000000001" customHeight="1" x14ac:dyDescent="0.25">
      <c r="N1628" s="137">
        <v>1025</v>
      </c>
      <c r="O1628" s="129">
        <f t="shared" si="258"/>
        <v>9.9999999999999645E-2</v>
      </c>
      <c r="P1628" s="162">
        <f t="shared" si="259"/>
        <v>0.39695254747701181</v>
      </c>
      <c r="Q1628" s="162">
        <f t="shared" si="260"/>
        <v>0.53982783727702888</v>
      </c>
      <c r="R1628" s="129" t="str">
        <f t="shared" si="261"/>
        <v/>
      </c>
      <c r="S1628" s="129">
        <f t="shared" si="262"/>
        <v>0.39695254747701181</v>
      </c>
      <c r="T1628" s="129" t="str">
        <f t="shared" si="263"/>
        <v/>
      </c>
      <c r="V1628" s="156">
        <f t="shared" si="257"/>
        <v>6.6048000000001235</v>
      </c>
      <c r="W1628" s="159">
        <f t="shared" si="253"/>
        <v>0.47115310366097329</v>
      </c>
      <c r="X1628" s="160">
        <f t="shared" si="254"/>
        <v>7.0188323139086517E-4</v>
      </c>
      <c r="Y1628" s="160" t="str">
        <f t="shared" si="255"/>
        <v/>
      </c>
      <c r="Z1628" s="160" t="str">
        <f t="shared" si="256"/>
        <v/>
      </c>
    </row>
    <row r="1629" spans="14:26" ht="20.100000000000001" customHeight="1" x14ac:dyDescent="0.25">
      <c r="N1629" s="137">
        <v>1026</v>
      </c>
      <c r="O1629" s="129">
        <f t="shared" si="258"/>
        <v>0.10400000000000009</v>
      </c>
      <c r="P1629" s="162">
        <f t="shared" si="259"/>
        <v>0.39679062387230274</v>
      </c>
      <c r="Q1629" s="162">
        <f t="shared" si="260"/>
        <v>0.54141532571435613</v>
      </c>
      <c r="R1629" s="129" t="str">
        <f t="shared" si="261"/>
        <v/>
      </c>
      <c r="S1629" s="129">
        <f t="shared" si="262"/>
        <v>0.39679062387230274</v>
      </c>
      <c r="T1629" s="129" t="str">
        <f t="shared" si="263"/>
        <v/>
      </c>
      <c r="V1629" s="156">
        <f t="shared" si="257"/>
        <v>6.6112000000001236</v>
      </c>
      <c r="W1629" s="159">
        <f t="shared" si="253"/>
        <v>0.47045122042958243</v>
      </c>
      <c r="X1629" s="160">
        <f t="shared" si="254"/>
        <v>7.0133607135025589E-4</v>
      </c>
      <c r="Y1629" s="160" t="str">
        <f t="shared" si="255"/>
        <v/>
      </c>
      <c r="Z1629" s="160" t="str">
        <f t="shared" si="256"/>
        <v/>
      </c>
    </row>
    <row r="1630" spans="14:26" ht="20.100000000000001" customHeight="1" x14ac:dyDescent="0.25">
      <c r="N1630" s="137">
        <v>1027</v>
      </c>
      <c r="O1630" s="129">
        <f t="shared" si="258"/>
        <v>0.10799999999999965</v>
      </c>
      <c r="P1630" s="162">
        <f t="shared" si="259"/>
        <v>0.3966224203094561</v>
      </c>
      <c r="Q1630" s="162">
        <f t="shared" si="260"/>
        <v>0.54300215389471651</v>
      </c>
      <c r="R1630" s="129" t="str">
        <f t="shared" si="261"/>
        <v/>
      </c>
      <c r="S1630" s="129">
        <f t="shared" si="262"/>
        <v>0.3966224203094561</v>
      </c>
      <c r="T1630" s="129" t="str">
        <f t="shared" si="263"/>
        <v/>
      </c>
      <c r="V1630" s="156">
        <f t="shared" si="257"/>
        <v>6.6176000000001238</v>
      </c>
      <c r="W1630" s="159">
        <f t="shared" si="253"/>
        <v>0.46974988435823217</v>
      </c>
      <c r="X1630" s="160">
        <f t="shared" si="254"/>
        <v>7.0078769761749982E-4</v>
      </c>
      <c r="Y1630" s="160" t="str">
        <f t="shared" si="255"/>
        <v/>
      </c>
      <c r="Z1630" s="160" t="str">
        <f t="shared" si="256"/>
        <v/>
      </c>
    </row>
    <row r="1631" spans="14:26" ht="20.100000000000001" customHeight="1" x14ac:dyDescent="0.25">
      <c r="N1631" s="137">
        <v>1028</v>
      </c>
      <c r="O1631" s="129">
        <f t="shared" si="258"/>
        <v>0.1120000000000001</v>
      </c>
      <c r="P1631" s="162">
        <f t="shared" si="259"/>
        <v>0.39644794483193985</v>
      </c>
      <c r="Q1631" s="162">
        <f t="shared" si="260"/>
        <v>0.54458829671426567</v>
      </c>
      <c r="R1631" s="129" t="str">
        <f t="shared" si="261"/>
        <v/>
      </c>
      <c r="S1631" s="129">
        <f t="shared" si="262"/>
        <v>0.39644794483193985</v>
      </c>
      <c r="T1631" s="129" t="str">
        <f t="shared" si="263"/>
        <v/>
      </c>
      <c r="V1631" s="156">
        <f t="shared" si="257"/>
        <v>6.624000000000124</v>
      </c>
      <c r="W1631" s="159">
        <f t="shared" si="253"/>
        <v>0.46904909666061467</v>
      </c>
      <c r="X1631" s="160">
        <f t="shared" si="254"/>
        <v>7.0023811687525139E-4</v>
      </c>
      <c r="Y1631" s="160" t="str">
        <f t="shared" si="255"/>
        <v/>
      </c>
      <c r="Z1631" s="160" t="str">
        <f t="shared" si="256"/>
        <v/>
      </c>
    </row>
    <row r="1632" spans="14:26" ht="20.100000000000001" customHeight="1" x14ac:dyDescent="0.25">
      <c r="N1632" s="137">
        <v>1029</v>
      </c>
      <c r="O1632" s="129">
        <f t="shared" si="258"/>
        <v>0.11599999999999966</v>
      </c>
      <c r="P1632" s="162">
        <f t="shared" si="259"/>
        <v>0.39626720578073205</v>
      </c>
      <c r="Q1632" s="162">
        <f t="shared" si="260"/>
        <v>0.5461737291019273</v>
      </c>
      <c r="R1632" s="129" t="str">
        <f t="shared" si="261"/>
        <v/>
      </c>
      <c r="S1632" s="129">
        <f t="shared" si="262"/>
        <v>0.39626720578073205</v>
      </c>
      <c r="T1632" s="129" t="str">
        <f t="shared" si="263"/>
        <v/>
      </c>
      <c r="V1632" s="156">
        <f t="shared" si="257"/>
        <v>6.6304000000001242</v>
      </c>
      <c r="W1632" s="159">
        <f t="shared" si="253"/>
        <v>0.46834885854373942</v>
      </c>
      <c r="X1632" s="160">
        <f t="shared" si="254"/>
        <v>6.9968733579173215E-4</v>
      </c>
      <c r="Y1632" s="160" t="str">
        <f t="shared" si="255"/>
        <v/>
      </c>
      <c r="Z1632" s="160" t="str">
        <f t="shared" si="256"/>
        <v/>
      </c>
    </row>
    <row r="1633" spans="14:26" ht="20.100000000000001" customHeight="1" x14ac:dyDescent="0.25">
      <c r="N1633" s="137">
        <v>1030</v>
      </c>
      <c r="O1633" s="129">
        <f t="shared" si="258"/>
        <v>0.12000000000000011</v>
      </c>
      <c r="P1633" s="162">
        <f t="shared" si="259"/>
        <v>0.3960802117936561</v>
      </c>
      <c r="Q1633" s="162">
        <f t="shared" si="260"/>
        <v>0.54775842602058389</v>
      </c>
      <c r="R1633" s="129" t="str">
        <f t="shared" si="261"/>
        <v/>
      </c>
      <c r="S1633" s="129">
        <f t="shared" si="262"/>
        <v>0.3960802117936561</v>
      </c>
      <c r="T1633" s="129" t="str">
        <f t="shared" si="263"/>
        <v/>
      </c>
      <c r="V1633" s="156">
        <f t="shared" si="257"/>
        <v>6.6368000000001244</v>
      </c>
      <c r="W1633" s="159">
        <f t="shared" si="253"/>
        <v>0.46764917120794769</v>
      </c>
      <c r="X1633" s="160">
        <f t="shared" si="254"/>
        <v>6.9913536102184093E-4</v>
      </c>
      <c r="Y1633" s="160" t="str">
        <f t="shared" si="255"/>
        <v/>
      </c>
      <c r="Z1633" s="160" t="str">
        <f t="shared" si="256"/>
        <v/>
      </c>
    </row>
    <row r="1634" spans="14:26" ht="20.100000000000001" customHeight="1" x14ac:dyDescent="0.25">
      <c r="N1634" s="137">
        <v>1031</v>
      </c>
      <c r="O1634" s="129">
        <f t="shared" si="258"/>
        <v>0.12399999999999967</v>
      </c>
      <c r="P1634" s="162">
        <f t="shared" si="259"/>
        <v>0.39588697180469301</v>
      </c>
      <c r="Q1634" s="162">
        <f t="shared" si="260"/>
        <v>0.54934236246826085</v>
      </c>
      <c r="R1634" s="129" t="str">
        <f t="shared" si="261"/>
        <v/>
      </c>
      <c r="S1634" s="129">
        <f t="shared" si="262"/>
        <v>0.39588697180469301</v>
      </c>
      <c r="T1634" s="129" t="str">
        <f t="shared" si="263"/>
        <v/>
      </c>
      <c r="V1634" s="156">
        <f t="shared" si="257"/>
        <v>6.6432000000001246</v>
      </c>
      <c r="W1634" s="159">
        <f t="shared" si="253"/>
        <v>0.46695003584692585</v>
      </c>
      <c r="X1634" s="160">
        <f t="shared" si="254"/>
        <v>6.9858219920859721E-4</v>
      </c>
      <c r="Y1634" s="160" t="str">
        <f t="shared" si="255"/>
        <v/>
      </c>
      <c r="Z1634" s="160" t="str">
        <f t="shared" si="256"/>
        <v/>
      </c>
    </row>
    <row r="1635" spans="14:26" ht="20.100000000000001" customHeight="1" x14ac:dyDescent="0.25">
      <c r="N1635" s="137">
        <v>1032</v>
      </c>
      <c r="O1635" s="129">
        <f t="shared" si="258"/>
        <v>0.12800000000000011</v>
      </c>
      <c r="P1635" s="162">
        <f t="shared" si="259"/>
        <v>0.39568749504326983</v>
      </c>
      <c r="Q1635" s="162">
        <f t="shared" si="260"/>
        <v>0.55092551347931173</v>
      </c>
      <c r="R1635" s="129" t="str">
        <f t="shared" si="261"/>
        <v/>
      </c>
      <c r="S1635" s="129">
        <f t="shared" si="262"/>
        <v>0.39568749504326983</v>
      </c>
      <c r="T1635" s="129" t="str">
        <f t="shared" si="263"/>
        <v/>
      </c>
      <c r="V1635" s="156">
        <f t="shared" si="257"/>
        <v>6.6496000000001247</v>
      </c>
      <c r="W1635" s="159">
        <f t="shared" si="253"/>
        <v>0.46625145364771725</v>
      </c>
      <c r="X1635" s="160">
        <f t="shared" si="254"/>
        <v>6.9802785697903325E-4</v>
      </c>
      <c r="Y1635" s="160" t="str">
        <f t="shared" si="255"/>
        <v/>
      </c>
      <c r="Z1635" s="160" t="str">
        <f t="shared" si="256"/>
        <v/>
      </c>
    </row>
    <row r="1636" spans="14:26" ht="20.100000000000001" customHeight="1" x14ac:dyDescent="0.25">
      <c r="N1636" s="137">
        <v>1033</v>
      </c>
      <c r="O1636" s="129">
        <f t="shared" si="258"/>
        <v>0.13199999999999967</v>
      </c>
      <c r="P1636" s="162">
        <f t="shared" si="259"/>
        <v>0.3954817910335251</v>
      </c>
      <c r="Q1636" s="162">
        <f t="shared" si="260"/>
        <v>0.55250785412559622</v>
      </c>
      <c r="R1636" s="129" t="str">
        <f t="shared" si="261"/>
        <v/>
      </c>
      <c r="S1636" s="129">
        <f t="shared" si="262"/>
        <v>0.3954817910335251</v>
      </c>
      <c r="T1636" s="129" t="str">
        <f t="shared" si="263"/>
        <v/>
      </c>
      <c r="V1636" s="156">
        <f t="shared" si="257"/>
        <v>6.6560000000001249</v>
      </c>
      <c r="W1636" s="159">
        <f t="shared" si="253"/>
        <v>0.46555342579073822</v>
      </c>
      <c r="X1636" s="160">
        <f t="shared" si="254"/>
        <v>6.9747234094930111E-4</v>
      </c>
      <c r="Y1636" s="160" t="str">
        <f t="shared" si="255"/>
        <v/>
      </c>
      <c r="Z1636" s="160" t="str">
        <f t="shared" si="256"/>
        <v/>
      </c>
    </row>
    <row r="1637" spans="14:26" ht="20.100000000000001" customHeight="1" x14ac:dyDescent="0.25">
      <c r="N1637" s="137">
        <v>1034</v>
      </c>
      <c r="O1637" s="129">
        <f t="shared" si="258"/>
        <v>0.13600000000000012</v>
      </c>
      <c r="P1637" s="162">
        <f t="shared" si="259"/>
        <v>0.3952698695935507</v>
      </c>
      <c r="Q1637" s="162">
        <f t="shared" si="260"/>
        <v>0.55408935951765992</v>
      </c>
      <c r="R1637" s="129" t="str">
        <f t="shared" si="261"/>
        <v/>
      </c>
      <c r="S1637" s="129">
        <f t="shared" si="262"/>
        <v>0.3952698695935507</v>
      </c>
      <c r="T1637" s="129" t="str">
        <f t="shared" si="263"/>
        <v/>
      </c>
      <c r="V1637" s="156">
        <f t="shared" si="257"/>
        <v>6.6624000000001251</v>
      </c>
      <c r="W1637" s="159">
        <f t="shared" si="253"/>
        <v>0.46485595344978892</v>
      </c>
      <c r="X1637" s="160">
        <f t="shared" si="254"/>
        <v>6.9691565771967667E-4</v>
      </c>
      <c r="Y1637" s="160" t="str">
        <f t="shared" si="255"/>
        <v/>
      </c>
      <c r="Z1637" s="160" t="str">
        <f t="shared" si="256"/>
        <v/>
      </c>
    </row>
    <row r="1638" spans="14:26" ht="20.100000000000001" customHeight="1" x14ac:dyDescent="0.25">
      <c r="N1638" s="137">
        <v>1035</v>
      </c>
      <c r="O1638" s="129">
        <f t="shared" si="258"/>
        <v>0.13999999999999968</v>
      </c>
      <c r="P1638" s="162">
        <f t="shared" si="259"/>
        <v>0.39505174083461131</v>
      </c>
      <c r="Q1638" s="162">
        <f t="shared" si="260"/>
        <v>0.55567000480590634</v>
      </c>
      <c r="R1638" s="129" t="str">
        <f t="shared" si="261"/>
        <v/>
      </c>
      <c r="S1638" s="129">
        <f t="shared" si="262"/>
        <v>0.39505174083461131</v>
      </c>
      <c r="T1638" s="129" t="str">
        <f t="shared" si="263"/>
        <v/>
      </c>
      <c r="V1638" s="156">
        <f t="shared" si="257"/>
        <v>6.6688000000001253</v>
      </c>
      <c r="W1638" s="159">
        <f t="shared" si="253"/>
        <v>0.46415903779206924</v>
      </c>
      <c r="X1638" s="160">
        <f t="shared" si="254"/>
        <v>6.9635781387855644E-4</v>
      </c>
      <c r="Y1638" s="160" t="str">
        <f t="shared" si="255"/>
        <v/>
      </c>
      <c r="Z1638" s="160" t="str">
        <f t="shared" si="256"/>
        <v/>
      </c>
    </row>
    <row r="1639" spans="14:26" ht="20.100000000000001" customHeight="1" x14ac:dyDescent="0.25">
      <c r="N1639" s="137">
        <v>1036</v>
      </c>
      <c r="O1639" s="129">
        <f t="shared" si="258"/>
        <v>0.14400000000000013</v>
      </c>
      <c r="P1639" s="162">
        <f t="shared" si="259"/>
        <v>0.39482741516033976</v>
      </c>
      <c r="Q1639" s="162">
        <f t="shared" si="260"/>
        <v>0.55724976518177005</v>
      </c>
      <c r="R1639" s="129" t="str">
        <f t="shared" si="261"/>
        <v/>
      </c>
      <c r="S1639" s="129">
        <f t="shared" si="262"/>
        <v>0.39482741516033976</v>
      </c>
      <c r="T1639" s="129" t="str">
        <f t="shared" si="263"/>
        <v/>
      </c>
      <c r="V1639" s="156">
        <f t="shared" si="257"/>
        <v>6.6752000000001255</v>
      </c>
      <c r="W1639" s="159">
        <f t="shared" si="253"/>
        <v>0.46346267997819068</v>
      </c>
      <c r="X1639" s="160">
        <f t="shared" si="254"/>
        <v>6.9579881599990401E-4</v>
      </c>
      <c r="Y1639" s="160" t="str">
        <f t="shared" si="255"/>
        <v/>
      </c>
      <c r="Z1639" s="160" t="str">
        <f t="shared" si="256"/>
        <v/>
      </c>
    </row>
    <row r="1640" spans="14:26" ht="20.100000000000001" customHeight="1" x14ac:dyDescent="0.25">
      <c r="N1640" s="137">
        <v>1037</v>
      </c>
      <c r="O1640" s="129">
        <f t="shared" si="258"/>
        <v>0.14799999999999969</v>
      </c>
      <c r="P1640" s="162">
        <f t="shared" si="259"/>
        <v>0.39459690326591074</v>
      </c>
      <c r="Q1640" s="162">
        <f t="shared" si="260"/>
        <v>0.55882861587888255</v>
      </c>
      <c r="R1640" s="129" t="str">
        <f t="shared" si="261"/>
        <v/>
      </c>
      <c r="S1640" s="129">
        <f t="shared" si="262"/>
        <v>0.39459690326591074</v>
      </c>
      <c r="T1640" s="129" t="str">
        <f t="shared" si="263"/>
        <v/>
      </c>
      <c r="V1640" s="156">
        <f t="shared" si="257"/>
        <v>6.6816000000001257</v>
      </c>
      <c r="W1640" s="159">
        <f t="shared" si="253"/>
        <v>0.46276688116219078</v>
      </c>
      <c r="X1640" s="160">
        <f t="shared" si="254"/>
        <v>6.9523867064580358E-4</v>
      </c>
      <c r="Y1640" s="160" t="str">
        <f t="shared" si="255"/>
        <v/>
      </c>
      <c r="Z1640" s="160" t="str">
        <f t="shared" si="256"/>
        <v/>
      </c>
    </row>
    <row r="1641" spans="14:26" ht="20.100000000000001" customHeight="1" x14ac:dyDescent="0.25">
      <c r="N1641" s="137">
        <v>1038</v>
      </c>
      <c r="O1641" s="129">
        <f t="shared" si="258"/>
        <v>0.15200000000000014</v>
      </c>
      <c r="P1641" s="162">
        <f t="shared" si="259"/>
        <v>0.39436021613719041</v>
      </c>
      <c r="Q1641" s="162">
        <f t="shared" si="260"/>
        <v>0.56040653217423875</v>
      </c>
      <c r="R1641" s="129" t="str">
        <f t="shared" si="261"/>
        <v/>
      </c>
      <c r="S1641" s="129">
        <f t="shared" si="262"/>
        <v>0.39436021613719041</v>
      </c>
      <c r="T1641" s="129" t="str">
        <f t="shared" si="263"/>
        <v/>
      </c>
      <c r="V1641" s="156">
        <f t="shared" si="257"/>
        <v>6.6880000000001258</v>
      </c>
      <c r="W1641" s="159">
        <f t="shared" si="253"/>
        <v>0.46207164249154498</v>
      </c>
      <c r="X1641" s="160">
        <f t="shared" si="254"/>
        <v>6.9467738436224113E-4</v>
      </c>
      <c r="Y1641" s="160" t="str">
        <f t="shared" si="255"/>
        <v/>
      </c>
      <c r="Z1641" s="160" t="str">
        <f t="shared" si="256"/>
        <v/>
      </c>
    </row>
    <row r="1642" spans="14:26" ht="20.100000000000001" customHeight="1" x14ac:dyDescent="0.25">
      <c r="N1642" s="137">
        <v>1039</v>
      </c>
      <c r="O1642" s="129">
        <f t="shared" si="258"/>
        <v>0.15599999999999969</v>
      </c>
      <c r="P1642" s="162">
        <f t="shared" si="259"/>
        <v>0.39411736504986411</v>
      </c>
      <c r="Q1642" s="162">
        <f t="shared" si="260"/>
        <v>0.56198348938935583</v>
      </c>
      <c r="R1642" s="129" t="str">
        <f t="shared" si="261"/>
        <v/>
      </c>
      <c r="S1642" s="129">
        <f t="shared" si="262"/>
        <v>0.39411736504986411</v>
      </c>
      <c r="T1642" s="129" t="str">
        <f t="shared" si="263"/>
        <v/>
      </c>
      <c r="V1642" s="156">
        <f t="shared" si="257"/>
        <v>6.694400000000126</v>
      </c>
      <c r="W1642" s="159">
        <f t="shared" si="253"/>
        <v>0.46137696510718273</v>
      </c>
      <c r="X1642" s="160">
        <f t="shared" si="254"/>
        <v>6.9411496368310122E-4</v>
      </c>
      <c r="Y1642" s="160" t="str">
        <f t="shared" si="255"/>
        <v/>
      </c>
      <c r="Z1642" s="160" t="str">
        <f t="shared" si="256"/>
        <v/>
      </c>
    </row>
    <row r="1643" spans="14:26" ht="20.100000000000001" customHeight="1" x14ac:dyDescent="0.25">
      <c r="N1643" s="137">
        <v>1040</v>
      </c>
      <c r="O1643" s="129">
        <f t="shared" si="258"/>
        <v>0.16000000000000014</v>
      </c>
      <c r="P1643" s="162">
        <f t="shared" si="259"/>
        <v>0.39386836156854083</v>
      </c>
      <c r="Q1643" s="162">
        <f t="shared" si="260"/>
        <v>0.56355946289143288</v>
      </c>
      <c r="R1643" s="129" t="str">
        <f t="shared" si="261"/>
        <v/>
      </c>
      <c r="S1643" s="129">
        <f t="shared" si="262"/>
        <v>0.39386836156854083</v>
      </c>
      <c r="T1643" s="129" t="str">
        <f t="shared" si="263"/>
        <v/>
      </c>
      <c r="V1643" s="156">
        <f t="shared" si="257"/>
        <v>6.7008000000001262</v>
      </c>
      <c r="W1643" s="159">
        <f t="shared" si="253"/>
        <v>0.46068285014349963</v>
      </c>
      <c r="X1643" s="160">
        <f t="shared" si="254"/>
        <v>6.9355141512961183E-4</v>
      </c>
      <c r="Y1643" s="160" t="str">
        <f t="shared" si="255"/>
        <v/>
      </c>
      <c r="Z1643" s="160" t="str">
        <f t="shared" si="256"/>
        <v/>
      </c>
    </row>
    <row r="1644" spans="14:26" ht="20.100000000000001" customHeight="1" x14ac:dyDescent="0.25">
      <c r="N1644" s="137">
        <v>1041</v>
      </c>
      <c r="O1644" s="129">
        <f t="shared" si="258"/>
        <v>0.1639999999999997</v>
      </c>
      <c r="P1644" s="162">
        <f t="shared" si="259"/>
        <v>0.39361321754583578</v>
      </c>
      <c r="Q1644" s="162">
        <f t="shared" si="260"/>
        <v>0.56513442809450287</v>
      </c>
      <c r="R1644" s="129" t="str">
        <f t="shared" si="261"/>
        <v/>
      </c>
      <c r="S1644" s="129">
        <f t="shared" si="262"/>
        <v>0.39361321754583578</v>
      </c>
      <c r="T1644" s="129" t="str">
        <f t="shared" si="263"/>
        <v/>
      </c>
      <c r="V1644" s="156">
        <f t="shared" si="257"/>
        <v>6.7072000000001264</v>
      </c>
      <c r="W1644" s="159">
        <f t="shared" si="253"/>
        <v>0.45998929872837002</v>
      </c>
      <c r="X1644" s="160">
        <f t="shared" si="254"/>
        <v>6.9298674520690273E-4</v>
      </c>
      <c r="Y1644" s="160" t="str">
        <f t="shared" si="255"/>
        <v/>
      </c>
      <c r="Z1644" s="160" t="str">
        <f t="shared" si="256"/>
        <v/>
      </c>
    </row>
    <row r="1645" spans="14:26" ht="20.100000000000001" customHeight="1" x14ac:dyDescent="0.25">
      <c r="N1645" s="137">
        <v>1042</v>
      </c>
      <c r="O1645" s="129">
        <f t="shared" si="258"/>
        <v>0.16800000000000015</v>
      </c>
      <c r="P1645" s="162">
        <f t="shared" si="259"/>
        <v>0.39335194512142974</v>
      </c>
      <c r="Q1645" s="162">
        <f t="shared" si="260"/>
        <v>0.56670836046058459</v>
      </c>
      <c r="R1645" s="129" t="str">
        <f t="shared" si="261"/>
        <v/>
      </c>
      <c r="S1645" s="129">
        <f t="shared" si="262"/>
        <v>0.39335194512142974</v>
      </c>
      <c r="T1645" s="129" t="str">
        <f t="shared" si="263"/>
        <v/>
      </c>
      <c r="V1645" s="156">
        <f t="shared" si="257"/>
        <v>6.7136000000001266</v>
      </c>
      <c r="W1645" s="159">
        <f t="shared" si="253"/>
        <v>0.45929631198316312</v>
      </c>
      <c r="X1645" s="160">
        <f t="shared" si="254"/>
        <v>6.9242096040866841E-4</v>
      </c>
      <c r="Y1645" s="160" t="str">
        <f t="shared" si="255"/>
        <v/>
      </c>
      <c r="Z1645" s="160" t="str">
        <f t="shared" si="256"/>
        <v/>
      </c>
    </row>
    <row r="1646" spans="14:26" ht="20.100000000000001" customHeight="1" x14ac:dyDescent="0.25">
      <c r="N1646" s="137">
        <v>1043</v>
      </c>
      <c r="O1646" s="129">
        <f t="shared" si="258"/>
        <v>0.17199999999999971</v>
      </c>
      <c r="P1646" s="162">
        <f t="shared" si="259"/>
        <v>0.39308455672110665</v>
      </c>
      <c r="Q1646" s="162">
        <f t="shared" si="260"/>
        <v>0.5682812355008271</v>
      </c>
      <c r="R1646" s="129" t="str">
        <f t="shared" si="261"/>
        <v/>
      </c>
      <c r="S1646" s="129">
        <f t="shared" si="262"/>
        <v>0.39308455672110665</v>
      </c>
      <c r="T1646" s="129" t="str">
        <f t="shared" si="263"/>
        <v/>
      </c>
      <c r="V1646" s="156">
        <f t="shared" si="257"/>
        <v>6.7200000000001268</v>
      </c>
      <c r="W1646" s="159">
        <f t="shared" si="253"/>
        <v>0.45860389102275445</v>
      </c>
      <c r="X1646" s="160">
        <f t="shared" si="254"/>
        <v>6.9185406721361531E-4</v>
      </c>
      <c r="Y1646" s="160" t="str">
        <f t="shared" si="255"/>
        <v/>
      </c>
      <c r="Z1646" s="160" t="str">
        <f t="shared" si="256"/>
        <v/>
      </c>
    </row>
    <row r="1647" spans="14:26" ht="20.100000000000001" customHeight="1" x14ac:dyDescent="0.25">
      <c r="N1647" s="137">
        <v>1044</v>
      </c>
      <c r="O1647" s="129">
        <f t="shared" si="258"/>
        <v>0.17600000000000016</v>
      </c>
      <c r="P1647" s="162">
        <f t="shared" si="259"/>
        <v>0.39281106505576863</v>
      </c>
      <c r="Q1647" s="162">
        <f t="shared" si="260"/>
        <v>0.56985302877665411</v>
      </c>
      <c r="R1647" s="129" t="str">
        <f t="shared" si="261"/>
        <v/>
      </c>
      <c r="S1647" s="129">
        <f t="shared" si="262"/>
        <v>0.39281106505576863</v>
      </c>
      <c r="T1647" s="129" t="str">
        <f t="shared" si="263"/>
        <v/>
      </c>
      <c r="V1647" s="156">
        <f t="shared" si="257"/>
        <v>6.7264000000001269</v>
      </c>
      <c r="W1647" s="159">
        <f t="shared" si="253"/>
        <v>0.45791203695554084</v>
      </c>
      <c r="X1647" s="160">
        <f t="shared" si="254"/>
        <v>6.9128607208834847E-4</v>
      </c>
      <c r="Y1647" s="160" t="str">
        <f t="shared" si="255"/>
        <v/>
      </c>
      <c r="Z1647" s="160" t="str">
        <f t="shared" si="256"/>
        <v/>
      </c>
    </row>
    <row r="1648" spans="14:26" ht="20.100000000000001" customHeight="1" x14ac:dyDescent="0.25">
      <c r="N1648" s="137">
        <v>1045</v>
      </c>
      <c r="O1648" s="129">
        <f t="shared" si="258"/>
        <v>0.17999999999999972</v>
      </c>
      <c r="P1648" s="162">
        <f t="shared" si="259"/>
        <v>0.39253148312042896</v>
      </c>
      <c r="Q1648" s="162">
        <f t="shared" si="260"/>
        <v>0.57142371590090058</v>
      </c>
      <c r="R1648" s="129" t="str">
        <f t="shared" si="261"/>
        <v/>
      </c>
      <c r="S1648" s="129">
        <f t="shared" si="262"/>
        <v>0.39253148312042896</v>
      </c>
      <c r="T1648" s="129" t="str">
        <f t="shared" si="263"/>
        <v/>
      </c>
      <c r="V1648" s="156">
        <f t="shared" si="257"/>
        <v>6.7328000000001271</v>
      </c>
      <c r="W1648" s="159">
        <f t="shared" si="253"/>
        <v>0.45722075088345249</v>
      </c>
      <c r="X1648" s="160">
        <f t="shared" si="254"/>
        <v>6.9071698148315264E-4</v>
      </c>
      <c r="Y1648" s="160" t="str">
        <f t="shared" si="255"/>
        <v/>
      </c>
      <c r="Z1648" s="160" t="str">
        <f t="shared" si="256"/>
        <v/>
      </c>
    </row>
    <row r="1649" spans="14:26" ht="20.100000000000001" customHeight="1" x14ac:dyDescent="0.25">
      <c r="N1649" s="137">
        <v>1046</v>
      </c>
      <c r="O1649" s="129">
        <f t="shared" si="258"/>
        <v>0.18400000000000016</v>
      </c>
      <c r="P1649" s="162">
        <f t="shared" si="259"/>
        <v>0.39224582419318299</v>
      </c>
      <c r="Q1649" s="162">
        <f t="shared" si="260"/>
        <v>0.57299327253894916</v>
      </c>
      <c r="R1649" s="129" t="str">
        <f t="shared" si="261"/>
        <v/>
      </c>
      <c r="S1649" s="129">
        <f t="shared" si="262"/>
        <v>0.39224582419318299</v>
      </c>
      <c r="T1649" s="129" t="str">
        <f t="shared" si="263"/>
        <v/>
      </c>
      <c r="V1649" s="156">
        <f t="shared" si="257"/>
        <v>6.7392000000001273</v>
      </c>
      <c r="W1649" s="159">
        <f t="shared" si="253"/>
        <v>0.45653003390196933</v>
      </c>
      <c r="X1649" s="160">
        <f t="shared" si="254"/>
        <v>6.9014680183787647E-4</v>
      </c>
      <c r="Y1649" s="160" t="str">
        <f t="shared" si="255"/>
        <v/>
      </c>
      <c r="Z1649" s="160" t="str">
        <f t="shared" si="256"/>
        <v/>
      </c>
    </row>
    <row r="1650" spans="14:26" ht="20.100000000000001" customHeight="1" x14ac:dyDescent="0.25">
      <c r="N1650" s="137">
        <v>1047</v>
      </c>
      <c r="O1650" s="129">
        <f t="shared" si="258"/>
        <v>0.18799999999999972</v>
      </c>
      <c r="P1650" s="162">
        <f t="shared" si="259"/>
        <v>0.39195410183415741</v>
      </c>
      <c r="Q1650" s="162">
        <f t="shared" si="260"/>
        <v>0.57456167440985784</v>
      </c>
      <c r="R1650" s="129" t="str">
        <f t="shared" si="261"/>
        <v/>
      </c>
      <c r="S1650" s="129">
        <f t="shared" si="262"/>
        <v>0.39195410183415741</v>
      </c>
      <c r="T1650" s="129" t="str">
        <f t="shared" si="263"/>
        <v/>
      </c>
      <c r="V1650" s="156">
        <f t="shared" si="257"/>
        <v>6.7456000000001275</v>
      </c>
      <c r="W1650" s="159">
        <f t="shared" si="253"/>
        <v>0.45583988710013146</v>
      </c>
      <c r="X1650" s="160">
        <f t="shared" si="254"/>
        <v>6.8957553957682549E-4</v>
      </c>
      <c r="Y1650" s="160" t="str">
        <f t="shared" si="255"/>
        <v/>
      </c>
      <c r="Z1650" s="160" t="str">
        <f t="shared" si="256"/>
        <v/>
      </c>
    </row>
    <row r="1651" spans="14:26" ht="20.100000000000001" customHeight="1" x14ac:dyDescent="0.25">
      <c r="N1651" s="137">
        <v>1048</v>
      </c>
      <c r="O1651" s="129">
        <f t="shared" si="258"/>
        <v>0.19200000000000017</v>
      </c>
      <c r="P1651" s="162">
        <f t="shared" si="259"/>
        <v>0.39165632988443705</v>
      </c>
      <c r="Q1651" s="162">
        <f t="shared" si="260"/>
        <v>0.57612889728748906</v>
      </c>
      <c r="R1651" s="129" t="str">
        <f t="shared" si="261"/>
        <v/>
      </c>
      <c r="S1651" s="129">
        <f t="shared" si="262"/>
        <v>0.39165632988443705</v>
      </c>
      <c r="T1651" s="129" t="str">
        <f t="shared" si="263"/>
        <v/>
      </c>
      <c r="V1651" s="156">
        <f t="shared" si="257"/>
        <v>6.7520000000001277</v>
      </c>
      <c r="W1651" s="159">
        <f t="shared" si="253"/>
        <v>0.45515031156055463</v>
      </c>
      <c r="X1651" s="160">
        <f t="shared" si="254"/>
        <v>6.8900320110876212E-4</v>
      </c>
      <c r="Y1651" s="160" t="str">
        <f t="shared" si="255"/>
        <v/>
      </c>
      <c r="Z1651" s="160" t="str">
        <f t="shared" si="256"/>
        <v/>
      </c>
    </row>
    <row r="1652" spans="14:26" ht="20.100000000000001" customHeight="1" x14ac:dyDescent="0.25">
      <c r="N1652" s="137">
        <v>1049</v>
      </c>
      <c r="O1652" s="129">
        <f t="shared" si="258"/>
        <v>0.19599999999999973</v>
      </c>
      <c r="P1652" s="162">
        <f t="shared" si="259"/>
        <v>0.39135252246497099</v>
      </c>
      <c r="Q1652" s="162">
        <f t="shared" si="260"/>
        <v>0.57769491700162801</v>
      </c>
      <c r="R1652" s="129" t="str">
        <f t="shared" si="261"/>
        <v/>
      </c>
      <c r="S1652" s="129">
        <f t="shared" si="262"/>
        <v>0.39135252246497099</v>
      </c>
      <c r="T1652" s="129" t="str">
        <f t="shared" si="263"/>
        <v/>
      </c>
      <c r="V1652" s="156">
        <f t="shared" si="257"/>
        <v>6.7584000000001279</v>
      </c>
      <c r="W1652" s="159">
        <f t="shared" si="253"/>
        <v>0.45446130835944587</v>
      </c>
      <c r="X1652" s="160">
        <f t="shared" si="254"/>
        <v>6.8842979283478822E-4</v>
      </c>
      <c r="Y1652" s="160" t="str">
        <f t="shared" si="255"/>
        <v/>
      </c>
      <c r="Z1652" s="160" t="str">
        <f t="shared" si="256"/>
        <v/>
      </c>
    </row>
    <row r="1653" spans="14:26" ht="20.100000000000001" customHeight="1" x14ac:dyDescent="0.25">
      <c r="N1653" s="137">
        <v>1050</v>
      </c>
      <c r="O1653" s="129">
        <f t="shared" si="258"/>
        <v>0.20000000000000018</v>
      </c>
      <c r="P1653" s="162">
        <f t="shared" si="259"/>
        <v>0.39104269397545588</v>
      </c>
      <c r="Q1653" s="162">
        <f t="shared" si="260"/>
        <v>0.5792597094391031</v>
      </c>
      <c r="R1653" s="129" t="str">
        <f t="shared" si="261"/>
        <v/>
      </c>
      <c r="S1653" s="129">
        <f t="shared" si="262"/>
        <v>0.39104269397545588</v>
      </c>
      <c r="T1653" s="129" t="str">
        <f t="shared" si="263"/>
        <v/>
      </c>
      <c r="V1653" s="156">
        <f t="shared" si="257"/>
        <v>6.764800000000128</v>
      </c>
      <c r="W1653" s="159">
        <f t="shared" si="253"/>
        <v>0.45377287856661108</v>
      </c>
      <c r="X1653" s="160">
        <f t="shared" si="254"/>
        <v>6.8785532113346814E-4</v>
      </c>
      <c r="Y1653" s="160" t="str">
        <f t="shared" si="255"/>
        <v/>
      </c>
      <c r="Z1653" s="160" t="str">
        <f t="shared" si="256"/>
        <v/>
      </c>
    </row>
    <row r="1654" spans="14:26" ht="20.100000000000001" customHeight="1" x14ac:dyDescent="0.25">
      <c r="N1654" s="137">
        <v>1051</v>
      </c>
      <c r="O1654" s="129">
        <f t="shared" si="258"/>
        <v>0.20399999999999974</v>
      </c>
      <c r="P1654" s="162">
        <f t="shared" si="259"/>
        <v>0.39072685909319932</v>
      </c>
      <c r="Q1654" s="162">
        <f t="shared" si="260"/>
        <v>0.5808232505448957</v>
      </c>
      <c r="R1654" s="129" t="str">
        <f t="shared" si="261"/>
        <v/>
      </c>
      <c r="S1654" s="129">
        <f t="shared" si="262"/>
        <v>0.39072685909319932</v>
      </c>
      <c r="T1654" s="129" t="str">
        <f t="shared" si="263"/>
        <v/>
      </c>
      <c r="V1654" s="156">
        <f t="shared" si="257"/>
        <v>6.7712000000001282</v>
      </c>
      <c r="W1654" s="159">
        <f t="shared" si="253"/>
        <v>0.45308502324547761</v>
      </c>
      <c r="X1654" s="160">
        <f t="shared" si="254"/>
        <v>6.872797923782592E-4</v>
      </c>
      <c r="Y1654" s="160" t="str">
        <f t="shared" si="255"/>
        <v/>
      </c>
      <c r="Z1654" s="160" t="str">
        <f t="shared" si="256"/>
        <v/>
      </c>
    </row>
    <row r="1655" spans="14:26" ht="20.100000000000001" customHeight="1" x14ac:dyDescent="0.25">
      <c r="N1655" s="137">
        <v>1052</v>
      </c>
      <c r="O1655" s="129">
        <f t="shared" si="258"/>
        <v>0.20800000000000018</v>
      </c>
      <c r="P1655" s="162">
        <f t="shared" si="259"/>
        <v>0.3904050327719602</v>
      </c>
      <c r="Q1655" s="162">
        <f t="shared" si="260"/>
        <v>0.5823855163232512</v>
      </c>
      <c r="R1655" s="129" t="str">
        <f t="shared" si="261"/>
        <v/>
      </c>
      <c r="S1655" s="129">
        <f t="shared" si="262"/>
        <v>0.3904050327719602</v>
      </c>
      <c r="T1655" s="129" t="str">
        <f t="shared" si="263"/>
        <v/>
      </c>
      <c r="V1655" s="156">
        <f t="shared" si="257"/>
        <v>6.7776000000001284</v>
      </c>
      <c r="W1655" s="159">
        <f t="shared" si="253"/>
        <v>0.45239774345309935</v>
      </c>
      <c r="X1655" s="160">
        <f t="shared" si="254"/>
        <v>6.8670321292318981E-4</v>
      </c>
      <c r="Y1655" s="160" t="str">
        <f t="shared" si="255"/>
        <v/>
      </c>
      <c r="Z1655" s="160" t="str">
        <f t="shared" si="256"/>
        <v/>
      </c>
    </row>
    <row r="1656" spans="14:26" ht="20.100000000000001" customHeight="1" x14ac:dyDescent="0.25">
      <c r="N1656" s="137">
        <v>1053</v>
      </c>
      <c r="O1656" s="129">
        <f t="shared" si="258"/>
        <v>0.21199999999999974</v>
      </c>
      <c r="P1656" s="162">
        <f t="shared" si="259"/>
        <v>0.39007723024076968</v>
      </c>
      <c r="Q1656" s="162">
        <f t="shared" si="260"/>
        <v>0.58394648283877926</v>
      </c>
      <c r="R1656" s="129" t="str">
        <f t="shared" si="261"/>
        <v/>
      </c>
      <c r="S1656" s="129">
        <f t="shared" si="262"/>
        <v>0.39007723024076968</v>
      </c>
      <c r="T1656" s="129" t="str">
        <f t="shared" si="263"/>
        <v/>
      </c>
      <c r="V1656" s="156">
        <f t="shared" si="257"/>
        <v>6.7840000000001286</v>
      </c>
      <c r="W1656" s="159">
        <f t="shared" si="253"/>
        <v>0.45171104024017616</v>
      </c>
      <c r="X1656" s="160">
        <f t="shared" si="254"/>
        <v>6.86125589110409E-4</v>
      </c>
      <c r="Y1656" s="160" t="str">
        <f t="shared" si="255"/>
        <v/>
      </c>
      <c r="Z1656" s="160" t="str">
        <f t="shared" si="256"/>
        <v/>
      </c>
    </row>
    <row r="1657" spans="14:26" ht="20.100000000000001" customHeight="1" x14ac:dyDescent="0.25">
      <c r="N1657" s="137">
        <v>1054</v>
      </c>
      <c r="O1657" s="129">
        <f t="shared" si="258"/>
        <v>0.21600000000000019</v>
      </c>
      <c r="P1657" s="162">
        <f t="shared" si="259"/>
        <v>0.38974346700272944</v>
      </c>
      <c r="Q1657" s="162">
        <f t="shared" si="260"/>
        <v>0.58550612621755604</v>
      </c>
      <c r="R1657" s="129" t="str">
        <f t="shared" si="261"/>
        <v/>
      </c>
      <c r="S1657" s="129">
        <f t="shared" si="262"/>
        <v>0.38974346700272944</v>
      </c>
      <c r="T1657" s="129" t="str">
        <f t="shared" si="263"/>
        <v/>
      </c>
      <c r="V1657" s="156">
        <f t="shared" si="257"/>
        <v>6.7904000000001288</v>
      </c>
      <c r="W1657" s="159">
        <f t="shared" si="253"/>
        <v>0.45102491465106576</v>
      </c>
      <c r="X1657" s="160">
        <f t="shared" si="254"/>
        <v>6.8554692726829902E-4</v>
      </c>
      <c r="Y1657" s="160" t="str">
        <f t="shared" si="255"/>
        <v/>
      </c>
      <c r="Z1657" s="160" t="str">
        <f t="shared" si="256"/>
        <v/>
      </c>
    </row>
    <row r="1658" spans="14:26" ht="20.100000000000001" customHeight="1" x14ac:dyDescent="0.25">
      <c r="N1658" s="137">
        <v>1055</v>
      </c>
      <c r="O1658" s="129">
        <f t="shared" si="258"/>
        <v>0.21999999999999975</v>
      </c>
      <c r="P1658" s="162">
        <f t="shared" si="259"/>
        <v>0.38940375883379047</v>
      </c>
      <c r="Q1658" s="162">
        <f t="shared" si="260"/>
        <v>0.58706442264821446</v>
      </c>
      <c r="R1658" s="129" t="str">
        <f t="shared" si="261"/>
        <v/>
      </c>
      <c r="S1658" s="129">
        <f t="shared" si="262"/>
        <v>0.38940375883379047</v>
      </c>
      <c r="T1658" s="129" t="str">
        <f t="shared" si="263"/>
        <v/>
      </c>
      <c r="V1658" s="156">
        <f t="shared" si="257"/>
        <v>6.796800000000129</v>
      </c>
      <c r="W1658" s="159">
        <f t="shared" si="253"/>
        <v>0.45033936772379746</v>
      </c>
      <c r="X1658" s="160">
        <f t="shared" si="254"/>
        <v>6.8496723371114232E-4</v>
      </c>
      <c r="Y1658" s="160" t="str">
        <f t="shared" si="255"/>
        <v/>
      </c>
      <c r="Z1658" s="160" t="str">
        <f t="shared" si="256"/>
        <v/>
      </c>
    </row>
    <row r="1659" spans="14:26" ht="20.100000000000001" customHeight="1" x14ac:dyDescent="0.25">
      <c r="N1659" s="137">
        <v>1056</v>
      </c>
      <c r="O1659" s="129">
        <f t="shared" si="258"/>
        <v>0.2240000000000002</v>
      </c>
      <c r="P1659" s="162">
        <f t="shared" si="259"/>
        <v>0.38905812178150972</v>
      </c>
      <c r="Q1659" s="162">
        <f t="shared" si="260"/>
        <v>0.58862134838303659</v>
      </c>
      <c r="R1659" s="129" t="str">
        <f t="shared" si="261"/>
        <v/>
      </c>
      <c r="S1659" s="129">
        <f t="shared" si="262"/>
        <v>0.38905812178150972</v>
      </c>
      <c r="T1659" s="129" t="str">
        <f t="shared" si="263"/>
        <v/>
      </c>
      <c r="V1659" s="156">
        <f t="shared" si="257"/>
        <v>6.8032000000001291</v>
      </c>
      <c r="W1659" s="159">
        <f t="shared" si="253"/>
        <v>0.44965440049008631</v>
      </c>
      <c r="X1659" s="160">
        <f t="shared" si="254"/>
        <v>6.8438651474023171E-4</v>
      </c>
      <c r="Y1659" s="160" t="str">
        <f t="shared" si="255"/>
        <v/>
      </c>
      <c r="Z1659" s="160" t="str">
        <f t="shared" si="256"/>
        <v/>
      </c>
    </row>
    <row r="1660" spans="14:26" ht="20.100000000000001" customHeight="1" x14ac:dyDescent="0.25">
      <c r="N1660" s="137">
        <v>1057</v>
      </c>
      <c r="O1660" s="129">
        <f t="shared" si="258"/>
        <v>0.22799999999999976</v>
      </c>
      <c r="P1660" s="162">
        <f t="shared" si="259"/>
        <v>0.38870657216378751</v>
      </c>
      <c r="Q1660" s="162">
        <f t="shared" si="260"/>
        <v>0.5901768797390341</v>
      </c>
      <c r="R1660" s="129" t="str">
        <f t="shared" si="261"/>
        <v/>
      </c>
      <c r="S1660" s="129">
        <f t="shared" si="262"/>
        <v>0.38870657216378751</v>
      </c>
      <c r="T1660" s="129" t="str">
        <f t="shared" si="263"/>
        <v/>
      </c>
      <c r="V1660" s="156">
        <f t="shared" si="257"/>
        <v>6.8096000000001293</v>
      </c>
      <c r="W1660" s="159">
        <f t="shared" si="253"/>
        <v>0.44897001397534608</v>
      </c>
      <c r="X1660" s="160">
        <f t="shared" si="254"/>
        <v>6.8380477664098382E-4</v>
      </c>
      <c r="Y1660" s="160" t="str">
        <f t="shared" si="255"/>
        <v/>
      </c>
      <c r="Z1660" s="160" t="str">
        <f t="shared" si="256"/>
        <v/>
      </c>
    </row>
    <row r="1661" spans="14:26" ht="20.100000000000001" customHeight="1" x14ac:dyDescent="0.25">
      <c r="N1661" s="137">
        <v>1058</v>
      </c>
      <c r="O1661" s="129">
        <f t="shared" si="258"/>
        <v>0.23200000000000021</v>
      </c>
      <c r="P1661" s="162">
        <f t="shared" si="259"/>
        <v>0.38834912656758286</v>
      </c>
      <c r="Q1661" s="162">
        <f t="shared" si="260"/>
        <v>0.59173099309903032</v>
      </c>
      <c r="R1661" s="129" t="str">
        <f t="shared" si="261"/>
        <v/>
      </c>
      <c r="S1661" s="129">
        <f t="shared" si="262"/>
        <v>0.38834912656758286</v>
      </c>
      <c r="T1661" s="129" t="str">
        <f t="shared" si="263"/>
        <v/>
      </c>
      <c r="V1661" s="156">
        <f t="shared" si="257"/>
        <v>6.8160000000001295</v>
      </c>
      <c r="W1661" s="159">
        <f t="shared" si="253"/>
        <v>0.4482862091987051</v>
      </c>
      <c r="X1661" s="160">
        <f t="shared" si="254"/>
        <v>6.8322202568738E-4</v>
      </c>
      <c r="Y1661" s="160" t="str">
        <f t="shared" si="255"/>
        <v/>
      </c>
      <c r="Z1661" s="160" t="str">
        <f t="shared" si="256"/>
        <v/>
      </c>
    </row>
    <row r="1662" spans="14:26" ht="20.100000000000001" customHeight="1" x14ac:dyDescent="0.25">
      <c r="N1662" s="137">
        <v>1059</v>
      </c>
      <c r="O1662" s="129">
        <f t="shared" si="258"/>
        <v>0.23599999999999977</v>
      </c>
      <c r="P1662" s="162">
        <f t="shared" si="259"/>
        <v>0.38798580184761022</v>
      </c>
      <c r="Q1662" s="162">
        <f t="shared" si="260"/>
        <v>0.59328366491273121</v>
      </c>
      <c r="R1662" s="129" t="str">
        <f t="shared" si="261"/>
        <v/>
      </c>
      <c r="S1662" s="129">
        <f t="shared" si="262"/>
        <v>0.38798580184761022</v>
      </c>
      <c r="T1662" s="129" t="str">
        <f t="shared" si="263"/>
        <v/>
      </c>
      <c r="V1662" s="156">
        <f t="shared" si="257"/>
        <v>6.8224000000001297</v>
      </c>
      <c r="W1662" s="159">
        <f t="shared" si="253"/>
        <v>0.44760298717301772</v>
      </c>
      <c r="X1662" s="160">
        <f t="shared" si="254"/>
        <v>6.8263826813841355E-4</v>
      </c>
      <c r="Y1662" s="160" t="str">
        <f t="shared" si="255"/>
        <v/>
      </c>
      <c r="Z1662" s="160" t="str">
        <f t="shared" si="256"/>
        <v/>
      </c>
    </row>
    <row r="1663" spans="14:26" ht="20.100000000000001" customHeight="1" x14ac:dyDescent="0.25">
      <c r="N1663" s="137">
        <v>1060</v>
      </c>
      <c r="O1663" s="129">
        <f t="shared" si="258"/>
        <v>0.24000000000000021</v>
      </c>
      <c r="P1663" s="162">
        <f t="shared" si="259"/>
        <v>0.38761661512501411</v>
      </c>
      <c r="Q1663" s="162">
        <f t="shared" si="260"/>
        <v>0.59483487169779603</v>
      </c>
      <c r="R1663" s="129" t="str">
        <f t="shared" si="261"/>
        <v/>
      </c>
      <c r="S1663" s="129">
        <f t="shared" si="262"/>
        <v>0.38761661512501411</v>
      </c>
      <c r="T1663" s="129" t="str">
        <f t="shared" si="263"/>
        <v/>
      </c>
      <c r="V1663" s="156">
        <f t="shared" si="257"/>
        <v>6.8288000000001299</v>
      </c>
      <c r="W1663" s="159">
        <f t="shared" si="253"/>
        <v>0.44692034890487931</v>
      </c>
      <c r="X1663" s="160">
        <f t="shared" si="254"/>
        <v>6.8205351023864491E-4</v>
      </c>
      <c r="Y1663" s="160" t="str">
        <f t="shared" si="255"/>
        <v/>
      </c>
      <c r="Z1663" s="160" t="str">
        <f t="shared" si="256"/>
        <v/>
      </c>
    </row>
    <row r="1664" spans="14:26" ht="20.100000000000001" customHeight="1" x14ac:dyDescent="0.25">
      <c r="N1664" s="137">
        <v>1061</v>
      </c>
      <c r="O1664" s="129">
        <f t="shared" si="258"/>
        <v>0.24399999999999977</v>
      </c>
      <c r="P1664" s="162">
        <f t="shared" si="259"/>
        <v>0.38724158378602569</v>
      </c>
      <c r="Q1664" s="162">
        <f t="shared" si="260"/>
        <v>0.59638459004089772</v>
      </c>
      <c r="R1664" s="129" t="str">
        <f t="shared" si="261"/>
        <v/>
      </c>
      <c r="S1664" s="129">
        <f t="shared" si="262"/>
        <v>0.38724158378602569</v>
      </c>
      <c r="T1664" s="129" t="str">
        <f t="shared" si="263"/>
        <v/>
      </c>
      <c r="V1664" s="156">
        <f t="shared" si="257"/>
        <v>6.8352000000001301</v>
      </c>
      <c r="W1664" s="159">
        <f t="shared" si="253"/>
        <v>0.44623829539464066</v>
      </c>
      <c r="X1664" s="160">
        <f t="shared" si="254"/>
        <v>6.8146775821953387E-4</v>
      </c>
      <c r="Y1664" s="160" t="str">
        <f t="shared" si="255"/>
        <v/>
      </c>
      <c r="Z1664" s="160" t="str">
        <f t="shared" si="256"/>
        <v/>
      </c>
    </row>
    <row r="1665" spans="14:26" ht="20.100000000000001" customHeight="1" x14ac:dyDescent="0.25">
      <c r="N1665" s="137">
        <v>1062</v>
      </c>
      <c r="O1665" s="129">
        <f t="shared" si="258"/>
        <v>0.24800000000000022</v>
      </c>
      <c r="P1665" s="162">
        <f t="shared" si="259"/>
        <v>0.38686072548059713</v>
      </c>
      <c r="Q1665" s="162">
        <f t="shared" si="260"/>
        <v>0.59793279659878396</v>
      </c>
      <c r="R1665" s="129" t="str">
        <f t="shared" si="261"/>
        <v/>
      </c>
      <c r="S1665" s="129">
        <f t="shared" si="262"/>
        <v>0.38686072548059713</v>
      </c>
      <c r="T1665" s="129" t="str">
        <f t="shared" si="263"/>
        <v/>
      </c>
      <c r="V1665" s="156">
        <f t="shared" si="257"/>
        <v>6.8416000000001302</v>
      </c>
      <c r="W1665" s="159">
        <f t="shared" si="253"/>
        <v>0.44555682763642113</v>
      </c>
      <c r="X1665" s="160">
        <f t="shared" si="254"/>
        <v>6.8088101829844039E-4</v>
      </c>
      <c r="Y1665" s="160" t="str">
        <f t="shared" si="255"/>
        <v/>
      </c>
      <c r="Z1665" s="160" t="str">
        <f t="shared" si="256"/>
        <v/>
      </c>
    </row>
    <row r="1666" spans="14:26" ht="20.100000000000001" customHeight="1" x14ac:dyDescent="0.25">
      <c r="N1666" s="137">
        <v>1063</v>
      </c>
      <c r="O1666" s="129">
        <f t="shared" si="258"/>
        <v>0.25199999999999978</v>
      </c>
      <c r="P1666" s="162">
        <f t="shared" si="259"/>
        <v>0.38647405812101865</v>
      </c>
      <c r="Q1666" s="162">
        <f t="shared" si="260"/>
        <v>0.5994794680993254</v>
      </c>
      <c r="R1666" s="129" t="str">
        <f t="shared" si="261"/>
        <v/>
      </c>
      <c r="S1666" s="129">
        <f t="shared" si="262"/>
        <v>0.38647405812101865</v>
      </c>
      <c r="T1666" s="129" t="str">
        <f t="shared" si="263"/>
        <v/>
      </c>
      <c r="V1666" s="156">
        <f t="shared" si="257"/>
        <v>6.8480000000001304</v>
      </c>
      <c r="W1666" s="159">
        <f t="shared" si="253"/>
        <v>0.44487594661812269</v>
      </c>
      <c r="X1666" s="160">
        <f t="shared" si="254"/>
        <v>6.802932966801789E-4</v>
      </c>
      <c r="Y1666" s="160" t="str">
        <f t="shared" si="255"/>
        <v/>
      </c>
      <c r="Z1666" s="160" t="str">
        <f t="shared" si="256"/>
        <v/>
      </c>
    </row>
    <row r="1667" spans="14:26" ht="20.100000000000001" customHeight="1" x14ac:dyDescent="0.25">
      <c r="N1667" s="137">
        <v>1064</v>
      </c>
      <c r="O1667" s="129">
        <f t="shared" si="258"/>
        <v>0.25600000000000023</v>
      </c>
      <c r="P1667" s="162">
        <f t="shared" si="259"/>
        <v>0.38608159988051366</v>
      </c>
      <c r="Q1667" s="162">
        <f t="shared" si="260"/>
        <v>0.60102458134256587</v>
      </c>
      <c r="R1667" s="129" t="str">
        <f t="shared" si="261"/>
        <v/>
      </c>
      <c r="S1667" s="129">
        <f t="shared" si="262"/>
        <v>0.38608159988051366</v>
      </c>
      <c r="T1667" s="129" t="str">
        <f t="shared" si="263"/>
        <v/>
      </c>
      <c r="V1667" s="156">
        <f t="shared" si="257"/>
        <v>6.8544000000001306</v>
      </c>
      <c r="W1667" s="159">
        <f t="shared" si="253"/>
        <v>0.44419565332144251</v>
      </c>
      <c r="X1667" s="160">
        <f t="shared" si="254"/>
        <v>6.7970459955224438E-4</v>
      </c>
      <c r="Y1667" s="160" t="str">
        <f t="shared" si="255"/>
        <v/>
      </c>
      <c r="Z1667" s="160" t="str">
        <f t="shared" si="256"/>
        <v/>
      </c>
    </row>
    <row r="1668" spans="14:26" ht="20.100000000000001" customHeight="1" x14ac:dyDescent="0.25">
      <c r="N1668" s="137">
        <v>1065</v>
      </c>
      <c r="O1668" s="129">
        <f t="shared" si="258"/>
        <v>0.25999999999999979</v>
      </c>
      <c r="P1668" s="162">
        <f t="shared" si="259"/>
        <v>0.38568336919181612</v>
      </c>
      <c r="Q1668" s="162">
        <f t="shared" si="260"/>
        <v>0.6025681132017604</v>
      </c>
      <c r="R1668" s="129" t="str">
        <f t="shared" si="261"/>
        <v/>
      </c>
      <c r="S1668" s="129">
        <f t="shared" si="262"/>
        <v>0.38568336919181612</v>
      </c>
      <c r="T1668" s="129" t="str">
        <f t="shared" si="263"/>
        <v/>
      </c>
      <c r="V1668" s="156">
        <f t="shared" si="257"/>
        <v>6.8608000000001308</v>
      </c>
      <c r="W1668" s="159">
        <f t="shared" si="253"/>
        <v>0.44351594872189026</v>
      </c>
      <c r="X1668" s="160">
        <f t="shared" si="254"/>
        <v>6.7911493309147364E-4</v>
      </c>
      <c r="Y1668" s="160" t="str">
        <f t="shared" si="255"/>
        <v/>
      </c>
      <c r="Z1668" s="160" t="str">
        <f t="shared" si="256"/>
        <v/>
      </c>
    </row>
    <row r="1669" spans="14:26" ht="20.100000000000001" customHeight="1" x14ac:dyDescent="0.25">
      <c r="N1669" s="137">
        <v>1066</v>
      </c>
      <c r="O1669" s="129">
        <f t="shared" si="258"/>
        <v>0.26400000000000023</v>
      </c>
      <c r="P1669" s="162">
        <f t="shared" si="259"/>
        <v>0.38527938474572759</v>
      </c>
      <c r="Q1669" s="162">
        <f t="shared" si="260"/>
        <v>0.60411004062441254</v>
      </c>
      <c r="R1669" s="129" t="str">
        <f t="shared" si="261"/>
        <v/>
      </c>
      <c r="S1669" s="129">
        <f t="shared" si="262"/>
        <v>0.38527938474572759</v>
      </c>
      <c r="T1669" s="129" t="str">
        <f t="shared" si="263"/>
        <v/>
      </c>
      <c r="V1669" s="156">
        <f t="shared" si="257"/>
        <v>6.867200000000131</v>
      </c>
      <c r="W1669" s="159">
        <f t="shared" si="253"/>
        <v>0.44283683378879879</v>
      </c>
      <c r="X1669" s="160">
        <f t="shared" si="254"/>
        <v>6.7852430345949344E-4</v>
      </c>
      <c r="Y1669" s="160" t="str">
        <f t="shared" si="255"/>
        <v/>
      </c>
      <c r="Z1669" s="160" t="str">
        <f t="shared" si="256"/>
        <v/>
      </c>
    </row>
    <row r="1670" spans="14:26" ht="20.100000000000001" customHeight="1" x14ac:dyDescent="0.25">
      <c r="N1670" s="137">
        <v>1067</v>
      </c>
      <c r="O1670" s="129">
        <f t="shared" si="258"/>
        <v>0.26799999999999979</v>
      </c>
      <c r="P1670" s="162">
        <f t="shared" si="259"/>
        <v>0.38486966548965584</v>
      </c>
      <c r="Q1670" s="162">
        <f t="shared" si="260"/>
        <v>0.60565034063330159</v>
      </c>
      <c r="R1670" s="129" t="str">
        <f t="shared" si="261"/>
        <v/>
      </c>
      <c r="S1670" s="129">
        <f t="shared" si="262"/>
        <v>0.38486966548965584</v>
      </c>
      <c r="T1670" s="129" t="str">
        <f t="shared" si="263"/>
        <v/>
      </c>
      <c r="V1670" s="156">
        <f t="shared" si="257"/>
        <v>6.8736000000001312</v>
      </c>
      <c r="W1670" s="159">
        <f t="shared" si="253"/>
        <v>0.4421583094853393</v>
      </c>
      <c r="X1670" s="160">
        <f t="shared" si="254"/>
        <v>6.7793271680349765E-4</v>
      </c>
      <c r="Y1670" s="160" t="str">
        <f t="shared" si="255"/>
        <v/>
      </c>
      <c r="Z1670" s="160" t="str">
        <f t="shared" si="256"/>
        <v/>
      </c>
    </row>
    <row r="1671" spans="14:26" ht="20.100000000000001" customHeight="1" x14ac:dyDescent="0.25">
      <c r="N1671" s="137">
        <v>1068</v>
      </c>
      <c r="O1671" s="129">
        <f t="shared" si="258"/>
        <v>0.27200000000000024</v>
      </c>
      <c r="P1671" s="162">
        <f t="shared" si="259"/>
        <v>0.3844542306261336</v>
      </c>
      <c r="Q1671" s="162">
        <f t="shared" si="260"/>
        <v>0.60718899032750862</v>
      </c>
      <c r="R1671" s="129" t="str">
        <f t="shared" si="261"/>
        <v/>
      </c>
      <c r="S1671" s="129">
        <f t="shared" si="262"/>
        <v>0.3844542306261336</v>
      </c>
      <c r="T1671" s="129" t="str">
        <f t="shared" si="263"/>
        <v/>
      </c>
      <c r="V1671" s="156">
        <f t="shared" si="257"/>
        <v>6.8800000000001313</v>
      </c>
      <c r="W1671" s="159">
        <f t="shared" si="253"/>
        <v>0.4414803767685358</v>
      </c>
      <c r="X1671" s="160">
        <f t="shared" si="254"/>
        <v>6.7734017925802359E-4</v>
      </c>
      <c r="Y1671" s="160" t="str">
        <f t="shared" si="255"/>
        <v/>
      </c>
      <c r="Z1671" s="160" t="str">
        <f t="shared" si="256"/>
        <v/>
      </c>
    </row>
    <row r="1672" spans="14:26" ht="20.100000000000001" customHeight="1" x14ac:dyDescent="0.25">
      <c r="N1672" s="137">
        <v>1069</v>
      </c>
      <c r="O1672" s="129">
        <f t="shared" si="258"/>
        <v>0.2759999999999998</v>
      </c>
      <c r="P1672" s="162">
        <f t="shared" si="259"/>
        <v>0.38403309961131932</v>
      </c>
      <c r="Q1672" s="162">
        <f t="shared" si="260"/>
        <v>0.60872596688343106</v>
      </c>
      <c r="R1672" s="129" t="str">
        <f t="shared" si="261"/>
        <v/>
      </c>
      <c r="S1672" s="129">
        <f t="shared" si="262"/>
        <v>0.38403309961131932</v>
      </c>
      <c r="T1672" s="129" t="str">
        <f t="shared" si="263"/>
        <v/>
      </c>
      <c r="V1672" s="156">
        <f t="shared" si="257"/>
        <v>6.8864000000001315</v>
      </c>
      <c r="W1672" s="159">
        <f t="shared" si="253"/>
        <v>0.44080303658927777</v>
      </c>
      <c r="X1672" s="160">
        <f t="shared" si="254"/>
        <v>6.7674669694262057E-4</v>
      </c>
      <c r="Y1672" s="160" t="str">
        <f t="shared" si="255"/>
        <v/>
      </c>
      <c r="Z1672" s="160" t="str">
        <f t="shared" si="256"/>
        <v/>
      </c>
    </row>
    <row r="1673" spans="14:26" ht="20.100000000000001" customHeight="1" x14ac:dyDescent="0.25">
      <c r="N1673" s="137">
        <v>1070</v>
      </c>
      <c r="O1673" s="129">
        <f t="shared" si="258"/>
        <v>0.28000000000000025</v>
      </c>
      <c r="P1673" s="162">
        <f t="shared" si="259"/>
        <v>0.38360629215347852</v>
      </c>
      <c r="Q1673" s="162">
        <f t="shared" si="260"/>
        <v>0.61026124755579736</v>
      </c>
      <c r="R1673" s="129" t="str">
        <f t="shared" si="261"/>
        <v/>
      </c>
      <c r="S1673" s="129">
        <f t="shared" si="262"/>
        <v>0.38360629215347852</v>
      </c>
      <c r="T1673" s="129" t="str">
        <f t="shared" si="263"/>
        <v/>
      </c>
      <c r="V1673" s="156">
        <f t="shared" si="257"/>
        <v>6.8928000000001317</v>
      </c>
      <c r="W1673" s="159">
        <f t="shared" si="253"/>
        <v>0.44012628989233515</v>
      </c>
      <c r="X1673" s="160">
        <f t="shared" si="254"/>
        <v>6.7615227596340421E-4</v>
      </c>
      <c r="Y1673" s="160" t="str">
        <f t="shared" si="255"/>
        <v/>
      </c>
      <c r="Z1673" s="160" t="str">
        <f t="shared" si="256"/>
        <v/>
      </c>
    </row>
    <row r="1674" spans="14:26" ht="20.100000000000001" customHeight="1" x14ac:dyDescent="0.25">
      <c r="N1674" s="137">
        <v>1071</v>
      </c>
      <c r="O1674" s="129">
        <f t="shared" si="258"/>
        <v>0.28399999999999981</v>
      </c>
      <c r="P1674" s="162">
        <f t="shared" si="259"/>
        <v>0.38317382821144774</v>
      </c>
      <c r="Q1674" s="162">
        <f t="shared" si="260"/>
        <v>0.61179480967866895</v>
      </c>
      <c r="R1674" s="129" t="str">
        <f t="shared" si="261"/>
        <v/>
      </c>
      <c r="S1674" s="129">
        <f t="shared" si="262"/>
        <v>0.38317382821144774</v>
      </c>
      <c r="T1674" s="129" t="str">
        <f t="shared" si="263"/>
        <v/>
      </c>
      <c r="V1674" s="156">
        <f t="shared" si="257"/>
        <v>6.8992000000001319</v>
      </c>
      <c r="W1674" s="159">
        <f t="shared" si="253"/>
        <v>0.43945013761637175</v>
      </c>
      <c r="X1674" s="160">
        <f t="shared" si="254"/>
        <v>6.7555692241172416E-4</v>
      </c>
      <c r="Y1674" s="160" t="str">
        <f t="shared" si="255"/>
        <v/>
      </c>
      <c r="Z1674" s="160" t="str">
        <f t="shared" si="256"/>
        <v/>
      </c>
    </row>
    <row r="1675" spans="14:26" ht="20.100000000000001" customHeight="1" x14ac:dyDescent="0.25">
      <c r="N1675" s="137">
        <v>1072</v>
      </c>
      <c r="O1675" s="129">
        <f t="shared" si="258"/>
        <v>0.28800000000000026</v>
      </c>
      <c r="P1675" s="162">
        <f t="shared" si="259"/>
        <v>0.38273572799307848</v>
      </c>
      <c r="Q1675" s="162">
        <f t="shared" si="260"/>
        <v>0.61332663066644277</v>
      </c>
      <c r="R1675" s="129" t="str">
        <f t="shared" si="261"/>
        <v/>
      </c>
      <c r="S1675" s="129">
        <f t="shared" si="262"/>
        <v>0.38273572799307848</v>
      </c>
      <c r="T1675" s="129" t="str">
        <f t="shared" si="263"/>
        <v/>
      </c>
      <c r="V1675" s="156">
        <f t="shared" si="257"/>
        <v>6.9056000000001321</v>
      </c>
      <c r="W1675" s="159">
        <f t="shared" si="253"/>
        <v>0.43877458069396003</v>
      </c>
      <c r="X1675" s="160">
        <f t="shared" si="254"/>
        <v>6.7496064236627351E-4</v>
      </c>
      <c r="Y1675" s="160" t="str">
        <f t="shared" si="255"/>
        <v/>
      </c>
      <c r="Z1675" s="160" t="str">
        <f t="shared" si="256"/>
        <v/>
      </c>
    </row>
    <row r="1676" spans="14:26" ht="20.100000000000001" customHeight="1" x14ac:dyDescent="0.25">
      <c r="N1676" s="137">
        <v>1073</v>
      </c>
      <c r="O1676" s="129">
        <f t="shared" si="258"/>
        <v>0.29199999999999982</v>
      </c>
      <c r="P1676" s="162">
        <f t="shared" si="259"/>
        <v>0.3822920119536648</v>
      </c>
      <c r="Q1676" s="162">
        <f t="shared" si="260"/>
        <v>0.61485668801484117</v>
      </c>
      <c r="R1676" s="129" t="str">
        <f t="shared" si="261"/>
        <v/>
      </c>
      <c r="S1676" s="129">
        <f t="shared" si="262"/>
        <v>0.3822920119536648</v>
      </c>
      <c r="T1676" s="129" t="str">
        <f t="shared" si="263"/>
        <v/>
      </c>
      <c r="V1676" s="156">
        <f t="shared" si="257"/>
        <v>6.9120000000001323</v>
      </c>
      <c r="W1676" s="159">
        <f t="shared" si="253"/>
        <v>0.43809962005159375</v>
      </c>
      <c r="X1676" s="160">
        <f t="shared" si="254"/>
        <v>6.7436344189020225E-4</v>
      </c>
      <c r="Y1676" s="160" t="str">
        <f t="shared" si="255"/>
        <v/>
      </c>
      <c r="Z1676" s="160" t="str">
        <f t="shared" si="256"/>
        <v/>
      </c>
    </row>
    <row r="1677" spans="14:26" ht="20.100000000000001" customHeight="1" x14ac:dyDescent="0.25">
      <c r="N1677" s="137">
        <v>1074</v>
      </c>
      <c r="O1677" s="129">
        <f t="shared" si="258"/>
        <v>0.29600000000000026</v>
      </c>
      <c r="P1677" s="162">
        <f t="shared" si="259"/>
        <v>0.38184270079435112</v>
      </c>
      <c r="Q1677" s="162">
        <f t="shared" si="260"/>
        <v>0.6163849593019014</v>
      </c>
      <c r="R1677" s="129" t="str">
        <f t="shared" si="261"/>
        <v/>
      </c>
      <c r="S1677" s="129">
        <f t="shared" si="262"/>
        <v>0.38184270079435112</v>
      </c>
      <c r="T1677" s="129" t="str">
        <f t="shared" si="263"/>
        <v/>
      </c>
      <c r="V1677" s="156">
        <f t="shared" si="257"/>
        <v>6.9184000000001324</v>
      </c>
      <c r="W1677" s="159">
        <f t="shared" si="253"/>
        <v>0.43742525660970355</v>
      </c>
      <c r="X1677" s="160">
        <f t="shared" si="254"/>
        <v>6.7376532703400382E-4</v>
      </c>
      <c r="Y1677" s="160" t="str">
        <f t="shared" si="255"/>
        <v/>
      </c>
      <c r="Z1677" s="160" t="str">
        <f t="shared" si="256"/>
        <v/>
      </c>
    </row>
    <row r="1678" spans="14:26" ht="20.100000000000001" customHeight="1" x14ac:dyDescent="0.25">
      <c r="N1678" s="137">
        <v>1075</v>
      </c>
      <c r="O1678" s="129">
        <f t="shared" si="258"/>
        <v>0.29999999999999982</v>
      </c>
      <c r="P1678" s="162">
        <f t="shared" si="259"/>
        <v>0.38138781546052414</v>
      </c>
      <c r="Q1678" s="162">
        <f t="shared" si="260"/>
        <v>0.61791142218895256</v>
      </c>
      <c r="R1678" s="129" t="str">
        <f t="shared" si="261"/>
        <v/>
      </c>
      <c r="S1678" s="129">
        <f t="shared" si="262"/>
        <v>0.38138781546052414</v>
      </c>
      <c r="T1678" s="129" t="str">
        <f t="shared" si="263"/>
        <v/>
      </c>
      <c r="V1678" s="156">
        <f t="shared" si="257"/>
        <v>6.9248000000001326</v>
      </c>
      <c r="W1678" s="159">
        <f t="shared" si="253"/>
        <v>0.43675149128266955</v>
      </c>
      <c r="X1678" s="160">
        <f t="shared" si="254"/>
        <v>6.7316630383373877E-4</v>
      </c>
      <c r="Y1678" s="160" t="str">
        <f t="shared" si="255"/>
        <v/>
      </c>
      <c r="Z1678" s="160" t="str">
        <f t="shared" si="256"/>
        <v/>
      </c>
    </row>
    <row r="1679" spans="14:26" ht="20.100000000000001" customHeight="1" x14ac:dyDescent="0.25">
      <c r="N1679" s="137">
        <v>1076</v>
      </c>
      <c r="O1679" s="129">
        <f t="shared" si="258"/>
        <v>0.30400000000000027</v>
      </c>
      <c r="P1679" s="162">
        <f t="shared" si="259"/>
        <v>0.38092737714018499</v>
      </c>
      <c r="Q1679" s="162">
        <f t="shared" si="260"/>
        <v>0.61943605442159289</v>
      </c>
      <c r="R1679" s="129" t="str">
        <f t="shared" si="261"/>
        <v/>
      </c>
      <c r="S1679" s="129">
        <f t="shared" si="262"/>
        <v>0.38092737714018499</v>
      </c>
      <c r="T1679" s="129" t="str">
        <f t="shared" si="263"/>
        <v/>
      </c>
      <c r="V1679" s="156">
        <f t="shared" si="257"/>
        <v>6.9312000000001328</v>
      </c>
      <c r="W1679" s="159">
        <f t="shared" si="253"/>
        <v>0.43607832497883581</v>
      </c>
      <c r="X1679" s="160">
        <f t="shared" si="254"/>
        <v>6.7256637831036858E-4</v>
      </c>
      <c r="Y1679" s="160" t="str">
        <f t="shared" si="255"/>
        <v/>
      </c>
      <c r="Z1679" s="160" t="str">
        <f t="shared" si="256"/>
        <v/>
      </c>
    </row>
    <row r="1680" spans="14:26" ht="20.100000000000001" customHeight="1" x14ac:dyDescent="0.25">
      <c r="N1680" s="137">
        <v>1077</v>
      </c>
      <c r="O1680" s="129">
        <f t="shared" si="258"/>
        <v>0.30799999999999983</v>
      </c>
      <c r="P1680" s="162">
        <f t="shared" si="259"/>
        <v>0.38046140726230615</v>
      </c>
      <c r="Q1680" s="162">
        <f t="shared" si="260"/>
        <v>0.62095883383065331</v>
      </c>
      <c r="R1680" s="129" t="str">
        <f t="shared" si="261"/>
        <v/>
      </c>
      <c r="S1680" s="129">
        <f t="shared" si="262"/>
        <v>0.38046140726230615</v>
      </c>
      <c r="T1680" s="129" t="str">
        <f t="shared" si="263"/>
        <v/>
      </c>
      <c r="V1680" s="156">
        <f t="shared" si="257"/>
        <v>6.937600000000133</v>
      </c>
      <c r="W1680" s="159">
        <f t="shared" si="253"/>
        <v>0.43540575860052544</v>
      </c>
      <c r="X1680" s="160">
        <f t="shared" si="254"/>
        <v>6.7196555647264233E-4</v>
      </c>
      <c r="Y1680" s="160" t="str">
        <f t="shared" si="255"/>
        <v/>
      </c>
      <c r="Z1680" s="160" t="str">
        <f t="shared" si="256"/>
        <v/>
      </c>
    </row>
    <row r="1681" spans="14:26" ht="20.100000000000001" customHeight="1" x14ac:dyDescent="0.25">
      <c r="N1681" s="137">
        <v>1078</v>
      </c>
      <c r="O1681" s="129">
        <f t="shared" si="258"/>
        <v>0.31200000000000028</v>
      </c>
      <c r="P1681" s="162">
        <f t="shared" si="259"/>
        <v>0.37998992749516874</v>
      </c>
      <c r="Q1681" s="162">
        <f t="shared" si="260"/>
        <v>0.62247973833316173</v>
      </c>
      <c r="R1681" s="129" t="str">
        <f t="shared" si="261"/>
        <v/>
      </c>
      <c r="S1681" s="129">
        <f t="shared" si="262"/>
        <v>0.37998992749516874</v>
      </c>
      <c r="T1681" s="129" t="str">
        <f t="shared" si="263"/>
        <v/>
      </c>
      <c r="V1681" s="156">
        <f t="shared" si="257"/>
        <v>6.9440000000001332</v>
      </c>
      <c r="W1681" s="159">
        <f t="shared" si="253"/>
        <v>0.4347337930440528</v>
      </c>
      <c r="X1681" s="160">
        <f t="shared" si="254"/>
        <v>6.713638443145431E-4</v>
      </c>
      <c r="Y1681" s="160" t="str">
        <f t="shared" si="255"/>
        <v/>
      </c>
      <c r="Z1681" s="160" t="str">
        <f t="shared" si="256"/>
        <v/>
      </c>
    </row>
    <row r="1682" spans="14:26" ht="20.100000000000001" customHeight="1" x14ac:dyDescent="0.25">
      <c r="N1682" s="137">
        <v>1079</v>
      </c>
      <c r="O1682" s="129">
        <f t="shared" si="258"/>
        <v>0.31599999999999984</v>
      </c>
      <c r="P1682" s="162">
        <f t="shared" si="259"/>
        <v>0.37951295974468496</v>
      </c>
      <c r="Q1682" s="162">
        <f t="shared" si="260"/>
        <v>0.62399874593329319</v>
      </c>
      <c r="R1682" s="129" t="str">
        <f t="shared" si="261"/>
        <v/>
      </c>
      <c r="S1682" s="129">
        <f t="shared" si="262"/>
        <v>0.37951295974468496</v>
      </c>
      <c r="T1682" s="129" t="str">
        <f t="shared" si="263"/>
        <v/>
      </c>
      <c r="V1682" s="156">
        <f t="shared" si="257"/>
        <v>6.9504000000001334</v>
      </c>
      <c r="W1682" s="159">
        <f t="shared" si="253"/>
        <v>0.43406242919973825</v>
      </c>
      <c r="X1682" s="160">
        <f t="shared" si="254"/>
        <v>6.7076124781517699E-4</v>
      </c>
      <c r="Y1682" s="160" t="str">
        <f t="shared" si="255"/>
        <v/>
      </c>
      <c r="Z1682" s="160" t="str">
        <f t="shared" si="256"/>
        <v/>
      </c>
    </row>
    <row r="1683" spans="14:26" ht="20.100000000000001" customHeight="1" x14ac:dyDescent="0.25">
      <c r="N1683" s="137">
        <v>1080</v>
      </c>
      <c r="O1683" s="129">
        <f t="shared" si="258"/>
        <v>0.32000000000000028</v>
      </c>
      <c r="P1683" s="162">
        <f t="shared" si="259"/>
        <v>0.37903052615270166</v>
      </c>
      <c r="Q1683" s="162">
        <f t="shared" si="260"/>
        <v>0.62551583472332017</v>
      </c>
      <c r="R1683" s="129" t="str">
        <f t="shared" si="261"/>
        <v/>
      </c>
      <c r="S1683" s="129">
        <f t="shared" si="262"/>
        <v>0.37903052615270166</v>
      </c>
      <c r="T1683" s="129" t="str">
        <f t="shared" si="263"/>
        <v/>
      </c>
      <c r="V1683" s="156">
        <f t="shared" si="257"/>
        <v>6.9568000000001335</v>
      </c>
      <c r="W1683" s="159">
        <f t="shared" si="253"/>
        <v>0.43339166795192308</v>
      </c>
      <c r="X1683" s="160">
        <f t="shared" si="254"/>
        <v>6.7015777294054946E-4</v>
      </c>
      <c r="Y1683" s="160" t="str">
        <f t="shared" si="255"/>
        <v/>
      </c>
      <c r="Z1683" s="160" t="str">
        <f t="shared" si="256"/>
        <v/>
      </c>
    </row>
    <row r="1684" spans="14:26" ht="20.100000000000001" customHeight="1" x14ac:dyDescent="0.25">
      <c r="N1684" s="137">
        <v>1081</v>
      </c>
      <c r="O1684" s="129">
        <f t="shared" si="258"/>
        <v>0.32399999999999984</v>
      </c>
      <c r="P1684" s="162">
        <f t="shared" si="259"/>
        <v>0.37854264909528873</v>
      </c>
      <c r="Q1684" s="162">
        <f t="shared" si="260"/>
        <v>0.6270309828845505</v>
      </c>
      <c r="R1684" s="129" t="str">
        <f t="shared" si="261"/>
        <v/>
      </c>
      <c r="S1684" s="129">
        <f t="shared" si="262"/>
        <v>0.37854264909528873</v>
      </c>
      <c r="T1684" s="129" t="str">
        <f t="shared" si="263"/>
        <v/>
      </c>
      <c r="V1684" s="156">
        <f t="shared" si="257"/>
        <v>6.9632000000001337</v>
      </c>
      <c r="W1684" s="159">
        <f t="shared" ref="W1684:W1747" si="264">_xlfn.CHISQ.DIST.RT(V1684,$U$593)</f>
        <v>0.43272151017898253</v>
      </c>
      <c r="X1684" s="160">
        <f t="shared" ref="X1684:X1747" si="265">W1684-W1685</f>
        <v>6.6955342564301024E-4</v>
      </c>
      <c r="Y1684" s="160" t="str">
        <f t="shared" ref="Y1684:Y1747" si="266">IF(W1684&lt;(1-$U$600),X1684,"")</f>
        <v/>
      </c>
      <c r="Z1684" s="160" t="str">
        <f t="shared" ref="Z1684:Z1747" si="267">IF(X1684&lt;(1-$U$606),Y1684,"")</f>
        <v/>
      </c>
    </row>
    <row r="1685" spans="14:26" ht="20.100000000000001" customHeight="1" x14ac:dyDescent="0.25">
      <c r="N1685" s="137">
        <v>1082</v>
      </c>
      <c r="O1685" s="129">
        <f t="shared" si="258"/>
        <v>0.32800000000000029</v>
      </c>
      <c r="P1685" s="162">
        <f t="shared" si="259"/>
        <v>0.37804935118100946</v>
      </c>
      <c r="Q1685" s="162">
        <f t="shared" si="260"/>
        <v>0.62854416868826313</v>
      </c>
      <c r="R1685" s="129" t="str">
        <f t="shared" si="261"/>
        <v/>
      </c>
      <c r="S1685" s="129">
        <f t="shared" si="262"/>
        <v>0.37804935118100946</v>
      </c>
      <c r="T1685" s="129" t="str">
        <f t="shared" si="263"/>
        <v/>
      </c>
      <c r="V1685" s="156">
        <f t="shared" ref="V1685:V1748" si="268">V1684+$Y$593</f>
        <v>6.9696000000001339</v>
      </c>
      <c r="W1685" s="159">
        <f t="shared" si="264"/>
        <v>0.43205195675333952</v>
      </c>
      <c r="X1685" s="160">
        <f t="shared" si="265"/>
        <v>6.6894821185892184E-4</v>
      </c>
      <c r="Y1685" s="160" t="str">
        <f t="shared" si="266"/>
        <v/>
      </c>
      <c r="Z1685" s="160" t="str">
        <f t="shared" si="267"/>
        <v/>
      </c>
    </row>
    <row r="1686" spans="14:26" ht="20.100000000000001" customHeight="1" x14ac:dyDescent="0.25">
      <c r="N1686" s="137">
        <v>1083</v>
      </c>
      <c r="O1686" s="129">
        <f t="shared" si="258"/>
        <v>0.33199999999999985</v>
      </c>
      <c r="P1686" s="162">
        <f t="shared" si="259"/>
        <v>0.37755065524917625</v>
      </c>
      <c r="Q1686" s="162">
        <f t="shared" si="260"/>
        <v>0.63005537049663163</v>
      </c>
      <c r="R1686" s="129" t="str">
        <f t="shared" si="261"/>
        <v/>
      </c>
      <c r="S1686" s="129">
        <f t="shared" si="262"/>
        <v>0.37755065524917625</v>
      </c>
      <c r="T1686" s="129" t="str">
        <f t="shared" si="263"/>
        <v/>
      </c>
      <c r="V1686" s="156">
        <f t="shared" si="268"/>
        <v>6.9760000000001341</v>
      </c>
      <c r="W1686" s="159">
        <f t="shared" si="264"/>
        <v>0.43138300854148059</v>
      </c>
      <c r="X1686" s="160">
        <f t="shared" si="265"/>
        <v>6.6834213751298943E-4</v>
      </c>
      <c r="Y1686" s="160" t="str">
        <f t="shared" si="266"/>
        <v/>
      </c>
      <c r="Z1686" s="160" t="str">
        <f t="shared" si="267"/>
        <v/>
      </c>
    </row>
    <row r="1687" spans="14:26" ht="20.100000000000001" customHeight="1" x14ac:dyDescent="0.25">
      <c r="N1687" s="137">
        <v>1084</v>
      </c>
      <c r="O1687" s="129">
        <f t="shared" si="258"/>
        <v>0.3360000000000003</v>
      </c>
      <c r="P1687" s="162">
        <f t="shared" si="259"/>
        <v>0.37704658436808808</v>
      </c>
      <c r="Q1687" s="162">
        <f t="shared" si="260"/>
        <v>0.63156456676364736</v>
      </c>
      <c r="R1687" s="129" t="str">
        <f t="shared" si="261"/>
        <v/>
      </c>
      <c r="S1687" s="129">
        <f t="shared" si="262"/>
        <v>0.37704658436808808</v>
      </c>
      <c r="T1687" s="129" t="str">
        <f t="shared" si="263"/>
        <v/>
      </c>
      <c r="V1687" s="156">
        <f t="shared" si="268"/>
        <v>6.9824000000001343</v>
      </c>
      <c r="W1687" s="159">
        <f t="shared" si="264"/>
        <v>0.43071466640396761</v>
      </c>
      <c r="X1687" s="160">
        <f t="shared" si="265"/>
        <v>6.6773520851426404E-4</v>
      </c>
      <c r="Y1687" s="160" t="str">
        <f t="shared" si="266"/>
        <v/>
      </c>
      <c r="Z1687" s="160" t="str">
        <f t="shared" si="267"/>
        <v/>
      </c>
    </row>
    <row r="1688" spans="14:26" ht="20.100000000000001" customHeight="1" x14ac:dyDescent="0.25">
      <c r="N1688" s="137">
        <v>1085</v>
      </c>
      <c r="O1688" s="129">
        <f t="shared" si="258"/>
        <v>0.33999999999999986</v>
      </c>
      <c r="P1688" s="162">
        <f t="shared" si="259"/>
        <v>0.37653716183325397</v>
      </c>
      <c r="Q1688" s="162">
        <f t="shared" si="260"/>
        <v>0.63307173603602807</v>
      </c>
      <c r="R1688" s="129" t="str">
        <f t="shared" si="261"/>
        <v/>
      </c>
      <c r="S1688" s="129">
        <f t="shared" si="262"/>
        <v>0.37653716183325397</v>
      </c>
      <c r="T1688" s="129" t="str">
        <f t="shared" si="263"/>
        <v/>
      </c>
      <c r="V1688" s="156">
        <f t="shared" si="268"/>
        <v>6.9888000000001345</v>
      </c>
      <c r="W1688" s="159">
        <f t="shared" si="264"/>
        <v>0.43004693119545334</v>
      </c>
      <c r="X1688" s="160">
        <f t="shared" si="265"/>
        <v>6.6712743075914016E-4</v>
      </c>
      <c r="Y1688" s="160" t="str">
        <f t="shared" si="266"/>
        <v/>
      </c>
      <c r="Z1688" s="160" t="str">
        <f t="shared" si="267"/>
        <v/>
      </c>
    </row>
    <row r="1689" spans="14:26" ht="20.100000000000001" customHeight="1" x14ac:dyDescent="0.25">
      <c r="N1689" s="137">
        <v>1086</v>
      </c>
      <c r="O1689" s="129">
        <f t="shared" si="258"/>
        <v>0.34400000000000031</v>
      </c>
      <c r="P1689" s="162">
        <f t="shared" si="259"/>
        <v>0.37602241116559909</v>
      </c>
      <c r="Q1689" s="162">
        <f t="shared" si="260"/>
        <v>0.63457685695412636</v>
      </c>
      <c r="R1689" s="129" t="str">
        <f t="shared" si="261"/>
        <v/>
      </c>
      <c r="S1689" s="129">
        <f t="shared" si="262"/>
        <v>0.37602241116559909</v>
      </c>
      <c r="T1689" s="129" t="str">
        <f t="shared" si="263"/>
        <v/>
      </c>
      <c r="V1689" s="156">
        <f t="shared" si="268"/>
        <v>6.9952000000001346</v>
      </c>
      <c r="W1689" s="159">
        <f t="shared" si="264"/>
        <v>0.4293798037646942</v>
      </c>
      <c r="X1689" s="160">
        <f t="shared" si="265"/>
        <v>6.665188101272479E-4</v>
      </c>
      <c r="Y1689" s="160" t="str">
        <f t="shared" si="266"/>
        <v/>
      </c>
      <c r="Z1689" s="160" t="str">
        <f t="shared" si="267"/>
        <v/>
      </c>
    </row>
    <row r="1690" spans="14:26" ht="20.100000000000001" customHeight="1" x14ac:dyDescent="0.25">
      <c r="N1690" s="137">
        <v>1087</v>
      </c>
      <c r="O1690" s="129">
        <f t="shared" si="258"/>
        <v>0.34799999999999986</v>
      </c>
      <c r="P1690" s="162">
        <f t="shared" si="259"/>
        <v>0.37550235610965654</v>
      </c>
      <c r="Q1690" s="162">
        <f t="shared" si="260"/>
        <v>0.63607990825282523</v>
      </c>
      <c r="R1690" s="129" t="str">
        <f t="shared" si="261"/>
        <v/>
      </c>
      <c r="S1690" s="129">
        <f t="shared" si="262"/>
        <v>0.37550235610965654</v>
      </c>
      <c r="T1690" s="129" t="str">
        <f t="shared" si="263"/>
        <v/>
      </c>
      <c r="V1690" s="156">
        <f t="shared" si="268"/>
        <v>7.0016000000001348</v>
      </c>
      <c r="W1690" s="159">
        <f t="shared" si="264"/>
        <v>0.42871328495456695</v>
      </c>
      <c r="X1690" s="160">
        <f t="shared" si="265"/>
        <v>6.6590935248750371E-4</v>
      </c>
      <c r="Y1690" s="160" t="str">
        <f t="shared" si="266"/>
        <v/>
      </c>
      <c r="Z1690" s="160" t="str">
        <f t="shared" si="267"/>
        <v/>
      </c>
    </row>
    <row r="1691" spans="14:26" ht="20.100000000000001" customHeight="1" x14ac:dyDescent="0.25">
      <c r="N1691" s="137">
        <v>1088</v>
      </c>
      <c r="O1691" s="129">
        <f t="shared" ref="O1691:O1754" si="269">O$597+(N1691*O$600)</f>
        <v>0.35200000000000031</v>
      </c>
      <c r="P1691" s="162">
        <f t="shared" ref="P1691:P1754" si="270">_xlfn.NORM.DIST(O1691,O$594,O$595,0)</f>
        <v>0.37497702063174232</v>
      </c>
      <c r="Q1691" s="162">
        <f t="shared" ref="Q1691:Q1754" si="271">_xlfn.NORM.DIST(O1691,O$594,O$595,1)</f>
        <v>0.63758086876243125</v>
      </c>
      <c r="R1691" s="129" t="str">
        <f t="shared" ref="R1691:R1754" si="272">IF(OR(Q1691&lt;$S$599,Q1691&gt;$S$600),P1691,"")</f>
        <v/>
      </c>
      <c r="S1691" s="129">
        <f t="shared" ref="S1691:S1754" si="273">IF(AND(Q1691&gt;$S$599,Q1691&lt;$S$600),P1691,"")</f>
        <v>0.37497702063174232</v>
      </c>
      <c r="T1691" s="129" t="str">
        <f t="shared" ref="T1691:T1754" si="274">IF(P1691=MAX(P$603:P$2603),P1691,"")</f>
        <v/>
      </c>
      <c r="V1691" s="156">
        <f t="shared" si="268"/>
        <v>7.008000000000135</v>
      </c>
      <c r="W1691" s="159">
        <f t="shared" si="264"/>
        <v>0.42804737560207945</v>
      </c>
      <c r="X1691" s="160">
        <f t="shared" si="265"/>
        <v>6.652990636920042E-4</v>
      </c>
      <c r="Y1691" s="160" t="str">
        <f t="shared" si="266"/>
        <v/>
      </c>
      <c r="Z1691" s="160" t="str">
        <f t="shared" si="267"/>
        <v/>
      </c>
    </row>
    <row r="1692" spans="14:26" ht="20.100000000000001" customHeight="1" x14ac:dyDescent="0.25">
      <c r="N1692" s="137">
        <v>1089</v>
      </c>
      <c r="O1692" s="129">
        <f t="shared" si="269"/>
        <v>0.35599999999999987</v>
      </c>
      <c r="P1692" s="162">
        <f t="shared" si="270"/>
        <v>0.37444642891811658</v>
      </c>
      <c r="Q1692" s="162">
        <f t="shared" si="271"/>
        <v>0.63907971740955527</v>
      </c>
      <c r="R1692" s="129" t="str">
        <f t="shared" si="272"/>
        <v/>
      </c>
      <c r="S1692" s="129">
        <f t="shared" si="273"/>
        <v>0.37444642891811658</v>
      </c>
      <c r="T1692" s="129" t="str">
        <f t="shared" si="274"/>
        <v/>
      </c>
      <c r="V1692" s="156">
        <f t="shared" si="268"/>
        <v>7.0144000000001352</v>
      </c>
      <c r="W1692" s="159">
        <f t="shared" si="264"/>
        <v>0.42738207653838745</v>
      </c>
      <c r="X1692" s="160">
        <f t="shared" si="265"/>
        <v>6.6468794958124411E-4</v>
      </c>
      <c r="Y1692" s="160" t="str">
        <f t="shared" si="266"/>
        <v/>
      </c>
      <c r="Z1692" s="160" t="str">
        <f t="shared" si="267"/>
        <v/>
      </c>
    </row>
    <row r="1693" spans="14:26" ht="20.100000000000001" customHeight="1" x14ac:dyDescent="0.25">
      <c r="N1693" s="137">
        <v>1090</v>
      </c>
      <c r="O1693" s="129">
        <f t="shared" si="269"/>
        <v>0.36000000000000032</v>
      </c>
      <c r="P1693" s="162">
        <f t="shared" si="270"/>
        <v>0.37391060537312837</v>
      </c>
      <c r="Q1693" s="162">
        <f t="shared" si="271"/>
        <v>0.6405764332179914</v>
      </c>
      <c r="R1693" s="129" t="str">
        <f t="shared" si="272"/>
        <v/>
      </c>
      <c r="S1693" s="129">
        <f t="shared" si="273"/>
        <v>0.37391060537312837</v>
      </c>
      <c r="T1693" s="129" t="str">
        <f t="shared" si="274"/>
        <v/>
      </c>
      <c r="V1693" s="156">
        <f t="shared" si="268"/>
        <v>7.0208000000001354</v>
      </c>
      <c r="W1693" s="159">
        <f t="shared" si="264"/>
        <v>0.4267173885888062</v>
      </c>
      <c r="X1693" s="160">
        <f t="shared" si="265"/>
        <v>6.6407601597862076E-4</v>
      </c>
      <c r="Y1693" s="160" t="str">
        <f t="shared" si="266"/>
        <v/>
      </c>
      <c r="Z1693" s="160" t="str">
        <f t="shared" si="267"/>
        <v/>
      </c>
    </row>
    <row r="1694" spans="14:26" ht="20.100000000000001" customHeight="1" x14ac:dyDescent="0.25">
      <c r="N1694" s="137">
        <v>1091</v>
      </c>
      <c r="O1694" s="129">
        <f t="shared" si="269"/>
        <v>0.36399999999999988</v>
      </c>
      <c r="P1694" s="162">
        <f t="shared" si="270"/>
        <v>0.37336957461734704</v>
      </c>
      <c r="Q1694" s="162">
        <f t="shared" si="271"/>
        <v>0.642070995309583</v>
      </c>
      <c r="R1694" s="129" t="str">
        <f t="shared" si="272"/>
        <v/>
      </c>
      <c r="S1694" s="129">
        <f t="shared" si="273"/>
        <v>0.37336957461734704</v>
      </c>
      <c r="T1694" s="129" t="str">
        <f t="shared" si="274"/>
        <v/>
      </c>
      <c r="V1694" s="156">
        <f t="shared" si="268"/>
        <v>7.0272000000001356</v>
      </c>
      <c r="W1694" s="159">
        <f t="shared" si="264"/>
        <v>0.42605331257282758</v>
      </c>
      <c r="X1694" s="160">
        <f t="shared" si="265"/>
        <v>6.6346326869659578E-4</v>
      </c>
      <c r="Y1694" s="160" t="str">
        <f t="shared" si="266"/>
        <v/>
      </c>
      <c r="Z1694" s="160" t="str">
        <f t="shared" si="267"/>
        <v/>
      </c>
    </row>
    <row r="1695" spans="14:26" ht="20.100000000000001" customHeight="1" x14ac:dyDescent="0.25">
      <c r="N1695" s="137">
        <v>1092</v>
      </c>
      <c r="O1695" s="129">
        <f t="shared" si="269"/>
        <v>0.36800000000000033</v>
      </c>
      <c r="P1695" s="162">
        <f t="shared" si="270"/>
        <v>0.37282336148567763</v>
      </c>
      <c r="Q1695" s="162">
        <f t="shared" si="271"/>
        <v>0.64356338290508619</v>
      </c>
      <c r="R1695" s="129" t="str">
        <f t="shared" si="272"/>
        <v/>
      </c>
      <c r="S1695" s="129">
        <f t="shared" si="273"/>
        <v>0.37282336148567763</v>
      </c>
      <c r="T1695" s="129" t="str">
        <f t="shared" si="274"/>
        <v/>
      </c>
      <c r="V1695" s="156">
        <f t="shared" si="268"/>
        <v>7.0336000000001357</v>
      </c>
      <c r="W1695" s="159">
        <f t="shared" si="264"/>
        <v>0.42538984930413098</v>
      </c>
      <c r="X1695" s="160">
        <f t="shared" si="265"/>
        <v>6.628497135308109E-4</v>
      </c>
      <c r="Y1695" s="160" t="str">
        <f t="shared" si="266"/>
        <v/>
      </c>
      <c r="Z1695" s="160" t="str">
        <f t="shared" si="267"/>
        <v/>
      </c>
    </row>
    <row r="1696" spans="14:26" ht="20.100000000000001" customHeight="1" x14ac:dyDescent="0.25">
      <c r="N1696" s="137">
        <v>1093</v>
      </c>
      <c r="O1696" s="129">
        <f t="shared" si="269"/>
        <v>0.37199999999999989</v>
      </c>
      <c r="P1696" s="162">
        <f t="shared" si="270"/>
        <v>0.37227199102546293</v>
      </c>
      <c r="Q1696" s="162">
        <f t="shared" si="271"/>
        <v>0.64505357532502106</v>
      </c>
      <c r="R1696" s="129" t="str">
        <f t="shared" si="272"/>
        <v/>
      </c>
      <c r="S1696" s="129">
        <f t="shared" si="273"/>
        <v>0.37227199102546293</v>
      </c>
      <c r="T1696" s="129" t="str">
        <f t="shared" si="274"/>
        <v/>
      </c>
      <c r="V1696" s="156">
        <f t="shared" si="268"/>
        <v>7.0400000000001359</v>
      </c>
      <c r="W1696" s="159">
        <f t="shared" si="264"/>
        <v>0.42472699959060017</v>
      </c>
      <c r="X1696" s="160">
        <f t="shared" si="265"/>
        <v>6.6223535626475094E-4</v>
      </c>
      <c r="Y1696" s="160" t="str">
        <f t="shared" si="266"/>
        <v/>
      </c>
      <c r="Z1696" s="160" t="str">
        <f t="shared" si="267"/>
        <v/>
      </c>
    </row>
    <row r="1697" spans="14:26" ht="20.100000000000001" customHeight="1" x14ac:dyDescent="0.25">
      <c r="N1697" s="137">
        <v>1094</v>
      </c>
      <c r="O1697" s="129">
        <f t="shared" si="269"/>
        <v>0.37600000000000033</v>
      </c>
      <c r="P1697" s="162">
        <f t="shared" si="270"/>
        <v>0.37171548849457031</v>
      </c>
      <c r="Q1697" s="162">
        <f t="shared" si="271"/>
        <v>0.64654155199051977</v>
      </c>
      <c r="R1697" s="129" t="str">
        <f t="shared" si="272"/>
        <v/>
      </c>
      <c r="S1697" s="129">
        <f t="shared" si="273"/>
        <v>0.37171548849457031</v>
      </c>
      <c r="T1697" s="129" t="str">
        <f t="shared" si="274"/>
        <v/>
      </c>
      <c r="V1697" s="156">
        <f t="shared" si="268"/>
        <v>7.0464000000001361</v>
      </c>
      <c r="W1697" s="159">
        <f t="shared" si="264"/>
        <v>0.42406476423433542</v>
      </c>
      <c r="X1697" s="160">
        <f t="shared" si="265"/>
        <v>6.6162020266691268E-4</v>
      </c>
      <c r="Y1697" s="160" t="str">
        <f t="shared" si="266"/>
        <v/>
      </c>
      <c r="Z1697" s="160" t="str">
        <f t="shared" si="267"/>
        <v/>
      </c>
    </row>
    <row r="1698" spans="14:26" ht="20.100000000000001" customHeight="1" x14ac:dyDescent="0.25">
      <c r="N1698" s="137">
        <v>1095</v>
      </c>
      <c r="O1698" s="129">
        <f t="shared" si="269"/>
        <v>0.37999999999999989</v>
      </c>
      <c r="P1698" s="162">
        <f t="shared" si="270"/>
        <v>0.37115387935946603</v>
      </c>
      <c r="Q1698" s="162">
        <f t="shared" si="271"/>
        <v>0.64802729242416279</v>
      </c>
      <c r="R1698" s="129" t="str">
        <f t="shared" si="272"/>
        <v/>
      </c>
      <c r="S1698" s="129">
        <f t="shared" si="273"/>
        <v>0.37115387935946603</v>
      </c>
      <c r="T1698" s="129" t="str">
        <f t="shared" si="274"/>
        <v/>
      </c>
      <c r="V1698" s="156">
        <f t="shared" si="268"/>
        <v>7.0528000000001363</v>
      </c>
      <c r="W1698" s="159">
        <f t="shared" si="264"/>
        <v>0.42340314403166851</v>
      </c>
      <c r="X1698" s="160">
        <f t="shared" si="265"/>
        <v>6.6100425849163758E-4</v>
      </c>
      <c r="Y1698" s="160" t="str">
        <f t="shared" si="266"/>
        <v/>
      </c>
      <c r="Z1698" s="160" t="str">
        <f t="shared" si="267"/>
        <v/>
      </c>
    </row>
    <row r="1699" spans="14:26" ht="20.100000000000001" customHeight="1" x14ac:dyDescent="0.25">
      <c r="N1699" s="137">
        <v>1096</v>
      </c>
      <c r="O1699" s="129">
        <f t="shared" si="269"/>
        <v>0.38400000000000034</v>
      </c>
      <c r="P1699" s="162">
        <f t="shared" si="270"/>
        <v>0.3705871892932735</v>
      </c>
      <c r="Q1699" s="162">
        <f t="shared" si="271"/>
        <v>0.64951077625081155</v>
      </c>
      <c r="R1699" s="129" t="str">
        <f t="shared" si="272"/>
        <v/>
      </c>
      <c r="S1699" s="129">
        <f t="shared" si="273"/>
        <v>0.3705871892932735</v>
      </c>
      <c r="T1699" s="129" t="str">
        <f t="shared" si="274"/>
        <v/>
      </c>
      <c r="V1699" s="156">
        <f t="shared" si="268"/>
        <v>7.0592000000001365</v>
      </c>
      <c r="W1699" s="159">
        <f t="shared" si="264"/>
        <v>0.42274213977317687</v>
      </c>
      <c r="X1699" s="160">
        <f t="shared" si="265"/>
        <v>6.6038752947944479E-4</v>
      </c>
      <c r="Y1699" s="160" t="str">
        <f t="shared" si="266"/>
        <v/>
      </c>
      <c r="Z1699" s="160" t="str">
        <f t="shared" si="267"/>
        <v/>
      </c>
    </row>
    <row r="1700" spans="14:26" ht="20.100000000000001" customHeight="1" x14ac:dyDescent="0.25">
      <c r="N1700" s="137">
        <v>1097</v>
      </c>
      <c r="O1700" s="129">
        <f t="shared" si="269"/>
        <v>0.3879999999999999</v>
      </c>
      <c r="P1700" s="162">
        <f t="shared" si="270"/>
        <v>0.3700154441738206</v>
      </c>
      <c r="Q1700" s="162">
        <f t="shared" si="271"/>
        <v>0.65099198319842899</v>
      </c>
      <c r="R1700" s="129" t="str">
        <f t="shared" si="272"/>
        <v/>
      </c>
      <c r="S1700" s="129">
        <f t="shared" si="273"/>
        <v>0.3700154441738206</v>
      </c>
      <c r="T1700" s="129" t="str">
        <f t="shared" si="274"/>
        <v/>
      </c>
      <c r="V1700" s="156">
        <f t="shared" si="268"/>
        <v>7.0656000000001367</v>
      </c>
      <c r="W1700" s="159">
        <f t="shared" si="264"/>
        <v>0.42208175224369743</v>
      </c>
      <c r="X1700" s="160">
        <f t="shared" si="265"/>
        <v>6.5977002135730878E-4</v>
      </c>
      <c r="Y1700" s="160" t="str">
        <f t="shared" si="266"/>
        <v/>
      </c>
      <c r="Z1700" s="160" t="str">
        <f t="shared" si="267"/>
        <v/>
      </c>
    </row>
    <row r="1701" spans="14:26" ht="20.100000000000001" customHeight="1" x14ac:dyDescent="0.25">
      <c r="N1701" s="137">
        <v>1098</v>
      </c>
      <c r="O1701" s="129">
        <f t="shared" si="269"/>
        <v>0.39200000000000035</v>
      </c>
      <c r="P1701" s="162">
        <f t="shared" si="270"/>
        <v>0.36943867008167103</v>
      </c>
      <c r="Q1701" s="162">
        <f t="shared" si="271"/>
        <v>0.65247089309889628</v>
      </c>
      <c r="R1701" s="129" t="str">
        <f t="shared" si="272"/>
        <v/>
      </c>
      <c r="S1701" s="129">
        <f t="shared" si="273"/>
        <v>0.36943867008167103</v>
      </c>
      <c r="T1701" s="129" t="str">
        <f t="shared" si="274"/>
        <v/>
      </c>
      <c r="V1701" s="156">
        <f t="shared" si="268"/>
        <v>7.0720000000001368</v>
      </c>
      <c r="W1701" s="159">
        <f t="shared" si="264"/>
        <v>0.42142198222234012</v>
      </c>
      <c r="X1701" s="160">
        <f t="shared" si="265"/>
        <v>6.5915173983616127E-4</v>
      </c>
      <c r="Y1701" s="160" t="str">
        <f t="shared" si="266"/>
        <v/>
      </c>
      <c r="Z1701" s="160" t="str">
        <f t="shared" si="267"/>
        <v/>
      </c>
    </row>
    <row r="1702" spans="14:26" ht="20.100000000000001" customHeight="1" x14ac:dyDescent="0.25">
      <c r="N1702" s="137">
        <v>1099</v>
      </c>
      <c r="O1702" s="129">
        <f t="shared" si="269"/>
        <v>0.39599999999999991</v>
      </c>
      <c r="P1702" s="162">
        <f t="shared" si="270"/>
        <v>0.36885689329814475</v>
      </c>
      <c r="Q1702" s="162">
        <f t="shared" si="271"/>
        <v>0.65394748588881835</v>
      </c>
      <c r="R1702" s="129" t="str">
        <f t="shared" si="272"/>
        <v/>
      </c>
      <c r="S1702" s="129">
        <f t="shared" si="273"/>
        <v>0.36885689329814475</v>
      </c>
      <c r="T1702" s="129" t="str">
        <f t="shared" si="274"/>
        <v/>
      </c>
      <c r="V1702" s="156">
        <f t="shared" si="268"/>
        <v>7.078400000000137</v>
      </c>
      <c r="W1702" s="159">
        <f t="shared" si="264"/>
        <v>0.42076283048250396</v>
      </c>
      <c r="X1702" s="160">
        <f t="shared" si="265"/>
        <v>6.5853269061466602E-4</v>
      </c>
      <c r="Y1702" s="160" t="str">
        <f t="shared" si="266"/>
        <v/>
      </c>
      <c r="Z1702" s="160" t="str">
        <f t="shared" si="267"/>
        <v/>
      </c>
    </row>
    <row r="1703" spans="14:26" ht="20.100000000000001" customHeight="1" x14ac:dyDescent="0.25">
      <c r="N1703" s="137">
        <v>1100</v>
      </c>
      <c r="O1703" s="129">
        <f t="shared" si="269"/>
        <v>0.40000000000000036</v>
      </c>
      <c r="P1703" s="162">
        <f t="shared" si="270"/>
        <v>0.36827014030332328</v>
      </c>
      <c r="Q1703" s="162">
        <f t="shared" si="271"/>
        <v>0.65542174161032429</v>
      </c>
      <c r="R1703" s="129" t="str">
        <f t="shared" si="272"/>
        <v/>
      </c>
      <c r="S1703" s="129">
        <f t="shared" si="273"/>
        <v>0.36827014030332328</v>
      </c>
      <c r="T1703" s="129" t="str">
        <f t="shared" si="274"/>
        <v/>
      </c>
      <c r="V1703" s="156">
        <f t="shared" si="268"/>
        <v>7.0848000000001372</v>
      </c>
      <c r="W1703" s="159">
        <f t="shared" si="264"/>
        <v>0.42010429779188929</v>
      </c>
      <c r="X1703" s="160">
        <f t="shared" si="265"/>
        <v>6.5791287937722043E-4</v>
      </c>
      <c r="Y1703" s="160" t="str">
        <f t="shared" si="266"/>
        <v/>
      </c>
      <c r="Z1703" s="160" t="str">
        <f t="shared" si="267"/>
        <v/>
      </c>
    </row>
    <row r="1704" spans="14:26" ht="20.100000000000001" customHeight="1" x14ac:dyDescent="0.25">
      <c r="N1704" s="137">
        <v>1101</v>
      </c>
      <c r="O1704" s="129">
        <f t="shared" si="269"/>
        <v>0.40399999999999991</v>
      </c>
      <c r="P1704" s="162">
        <f t="shared" si="270"/>
        <v>0.36767843777404446</v>
      </c>
      <c r="Q1704" s="162">
        <f t="shared" si="271"/>
        <v>0.65689364041185694</v>
      </c>
      <c r="R1704" s="129" t="str">
        <f t="shared" si="272"/>
        <v/>
      </c>
      <c r="S1704" s="129">
        <f t="shared" si="273"/>
        <v>0.36767843777404446</v>
      </c>
      <c r="T1704" s="129" t="str">
        <f t="shared" si="274"/>
        <v/>
      </c>
      <c r="V1704" s="156">
        <f t="shared" si="268"/>
        <v>7.0912000000001374</v>
      </c>
      <c r="W1704" s="159">
        <f t="shared" si="264"/>
        <v>0.41944638491251207</v>
      </c>
      <c r="X1704" s="160">
        <f t="shared" si="265"/>
        <v>6.5729231179367797E-4</v>
      </c>
      <c r="Y1704" s="160" t="str">
        <f t="shared" si="266"/>
        <v/>
      </c>
      <c r="Z1704" s="160" t="str">
        <f t="shared" si="267"/>
        <v/>
      </c>
    </row>
    <row r="1705" spans="14:26" ht="20.100000000000001" customHeight="1" x14ac:dyDescent="0.25">
      <c r="N1705" s="137">
        <v>1102</v>
      </c>
      <c r="O1705" s="129">
        <f t="shared" si="269"/>
        <v>0.40800000000000036</v>
      </c>
      <c r="P1705" s="162">
        <f t="shared" si="270"/>
        <v>0.36708181258188249</v>
      </c>
      <c r="Q1705" s="162">
        <f t="shared" si="271"/>
        <v>0.65836316254895766</v>
      </c>
      <c r="R1705" s="129" t="str">
        <f t="shared" si="272"/>
        <v/>
      </c>
      <c r="S1705" s="129">
        <f t="shared" si="273"/>
        <v>0.36708181258188249</v>
      </c>
      <c r="T1705" s="129" t="str">
        <f t="shared" si="274"/>
        <v/>
      </c>
      <c r="V1705" s="156">
        <f t="shared" si="268"/>
        <v>7.0976000000001376</v>
      </c>
      <c r="W1705" s="159">
        <f t="shared" si="264"/>
        <v>0.41878909260071839</v>
      </c>
      <c r="X1705" s="160">
        <f t="shared" si="265"/>
        <v>6.5667099351862657E-4</v>
      </c>
      <c r="Y1705" s="160" t="str">
        <f t="shared" si="266"/>
        <v/>
      </c>
      <c r="Z1705" s="160" t="str">
        <f t="shared" si="267"/>
        <v/>
      </c>
    </row>
    <row r="1706" spans="14:26" ht="20.100000000000001" customHeight="1" x14ac:dyDescent="0.25">
      <c r="N1706" s="137">
        <v>1103</v>
      </c>
      <c r="O1706" s="129">
        <f t="shared" si="269"/>
        <v>0.41199999999999992</v>
      </c>
      <c r="P1706" s="162">
        <f t="shared" si="270"/>
        <v>0.36648029179111752</v>
      </c>
      <c r="Q1706" s="162">
        <f t="shared" si="271"/>
        <v>0.65983028838503877</v>
      </c>
      <c r="R1706" s="129" t="str">
        <f t="shared" si="272"/>
        <v/>
      </c>
      <c r="S1706" s="129">
        <f t="shared" si="273"/>
        <v>0.36648029179111752</v>
      </c>
      <c r="T1706" s="129" t="str">
        <f t="shared" si="274"/>
        <v/>
      </c>
      <c r="V1706" s="156">
        <f t="shared" si="268"/>
        <v>7.1040000000001378</v>
      </c>
      <c r="W1706" s="159">
        <f t="shared" si="264"/>
        <v>0.41813242160719977</v>
      </c>
      <c r="X1706" s="160">
        <f t="shared" si="265"/>
        <v>6.5604893019483024E-4</v>
      </c>
      <c r="Y1706" s="160" t="str">
        <f t="shared" si="266"/>
        <v/>
      </c>
      <c r="Z1706" s="160" t="str">
        <f t="shared" si="267"/>
        <v/>
      </c>
    </row>
    <row r="1707" spans="14:26" ht="20.100000000000001" customHeight="1" x14ac:dyDescent="0.25">
      <c r="N1707" s="137">
        <v>1104</v>
      </c>
      <c r="O1707" s="129">
        <f t="shared" si="269"/>
        <v>0.41600000000000037</v>
      </c>
      <c r="P1707" s="162">
        <f t="shared" si="270"/>
        <v>0.36587390265669156</v>
      </c>
      <c r="Q1707" s="162">
        <f t="shared" si="271"/>
        <v>0.66129499839215333</v>
      </c>
      <c r="R1707" s="129" t="str">
        <f t="shared" si="272"/>
        <v/>
      </c>
      <c r="S1707" s="129">
        <f t="shared" si="273"/>
        <v>0.36587390265669156</v>
      </c>
      <c r="T1707" s="129" t="str">
        <f t="shared" si="274"/>
        <v/>
      </c>
      <c r="V1707" s="156">
        <f t="shared" si="268"/>
        <v>7.1104000000001379</v>
      </c>
      <c r="W1707" s="159">
        <f t="shared" si="264"/>
        <v>0.41747637267700494</v>
      </c>
      <c r="X1707" s="160">
        <f t="shared" si="265"/>
        <v>6.5542612744928785E-4</v>
      </c>
      <c r="Y1707" s="160" t="str">
        <f t="shared" si="266"/>
        <v/>
      </c>
      <c r="Z1707" s="160" t="str">
        <f t="shared" si="267"/>
        <v/>
      </c>
    </row>
    <row r="1708" spans="14:26" ht="20.100000000000001" customHeight="1" x14ac:dyDescent="0.25">
      <c r="N1708" s="137">
        <v>1105</v>
      </c>
      <c r="O1708" s="129">
        <f t="shared" si="269"/>
        <v>0.41999999999999993</v>
      </c>
      <c r="P1708" s="162">
        <f t="shared" si="270"/>
        <v>0.36526267262215389</v>
      </c>
      <c r="Q1708" s="162">
        <f t="shared" si="271"/>
        <v>0.66275727315175048</v>
      </c>
      <c r="R1708" s="129" t="str">
        <f t="shared" si="272"/>
        <v/>
      </c>
      <c r="S1708" s="129">
        <f t="shared" si="273"/>
        <v>0.36526267262215389</v>
      </c>
      <c r="T1708" s="129" t="str">
        <f t="shared" si="274"/>
        <v/>
      </c>
      <c r="V1708" s="156">
        <f t="shared" si="268"/>
        <v>7.1168000000001381</v>
      </c>
      <c r="W1708" s="159">
        <f t="shared" si="264"/>
        <v>0.41682094654955565</v>
      </c>
      <c r="X1708" s="160">
        <f t="shared" si="265"/>
        <v>6.548025908956201E-4</v>
      </c>
      <c r="Y1708" s="160" t="str">
        <f t="shared" si="266"/>
        <v/>
      </c>
      <c r="Z1708" s="160" t="str">
        <f t="shared" si="267"/>
        <v/>
      </c>
    </row>
    <row r="1709" spans="14:26" ht="20.100000000000001" customHeight="1" x14ac:dyDescent="0.25">
      <c r="N1709" s="137">
        <v>1106</v>
      </c>
      <c r="O1709" s="129">
        <f t="shared" si="269"/>
        <v>0.42400000000000038</v>
      </c>
      <c r="P1709" s="162">
        <f t="shared" si="270"/>
        <v>0.36464662931759328</v>
      </c>
      <c r="Q1709" s="162">
        <f t="shared" si="271"/>
        <v>0.664217093355429</v>
      </c>
      <c r="R1709" s="129" t="str">
        <f t="shared" si="272"/>
        <v/>
      </c>
      <c r="S1709" s="129">
        <f t="shared" si="273"/>
        <v>0.36464662931759328</v>
      </c>
      <c r="T1709" s="129" t="str">
        <f t="shared" si="274"/>
        <v/>
      </c>
      <c r="V1709" s="156">
        <f t="shared" si="268"/>
        <v>7.1232000000001383</v>
      </c>
      <c r="W1709" s="159">
        <f t="shared" si="264"/>
        <v>0.41616614395866003</v>
      </c>
      <c r="X1709" s="160">
        <f t="shared" si="265"/>
        <v>6.5417832613251514E-4</v>
      </c>
      <c r="Y1709" s="160" t="str">
        <f t="shared" si="266"/>
        <v/>
      </c>
      <c r="Z1709" s="160" t="str">
        <f t="shared" si="267"/>
        <v/>
      </c>
    </row>
    <row r="1710" spans="14:26" ht="20.100000000000001" customHeight="1" x14ac:dyDescent="0.25">
      <c r="N1710" s="137">
        <v>1107</v>
      </c>
      <c r="O1710" s="129">
        <f t="shared" si="269"/>
        <v>0.42799999999999994</v>
      </c>
      <c r="P1710" s="162">
        <f t="shared" si="270"/>
        <v>0.3640258005575604</v>
      </c>
      <c r="Q1710" s="162">
        <f t="shared" si="271"/>
        <v>0.66567443980567587</v>
      </c>
      <c r="R1710" s="129" t="str">
        <f t="shared" si="272"/>
        <v/>
      </c>
      <c r="S1710" s="129">
        <f t="shared" si="273"/>
        <v>0.3640258005575604</v>
      </c>
      <c r="T1710" s="129" t="str">
        <f t="shared" si="274"/>
        <v/>
      </c>
      <c r="V1710" s="156">
        <f t="shared" si="268"/>
        <v>7.1296000000001385</v>
      </c>
      <c r="W1710" s="159">
        <f t="shared" si="264"/>
        <v>0.41551196563252751</v>
      </c>
      <c r="X1710" s="160">
        <f t="shared" si="265"/>
        <v>6.5355333874578259E-4</v>
      </c>
      <c r="Y1710" s="160" t="str">
        <f t="shared" si="266"/>
        <v/>
      </c>
      <c r="Z1710" s="160" t="str">
        <f t="shared" si="267"/>
        <v/>
      </c>
    </row>
    <row r="1711" spans="14:26" ht="20.100000000000001" customHeight="1" x14ac:dyDescent="0.25">
      <c r="N1711" s="137">
        <v>1108</v>
      </c>
      <c r="O1711" s="129">
        <f t="shared" si="269"/>
        <v>0.43200000000000038</v>
      </c>
      <c r="P1711" s="162">
        <f t="shared" si="270"/>
        <v>0.36340021433897718</v>
      </c>
      <c r="Q1711" s="162">
        <f t="shared" si="271"/>
        <v>0.66712929341660332</v>
      </c>
      <c r="R1711" s="129" t="str">
        <f t="shared" si="272"/>
        <v/>
      </c>
      <c r="S1711" s="129">
        <f t="shared" si="273"/>
        <v>0.36340021433897718</v>
      </c>
      <c r="T1711" s="129" t="str">
        <f t="shared" si="274"/>
        <v/>
      </c>
      <c r="V1711" s="156">
        <f t="shared" si="268"/>
        <v>7.1360000000001387</v>
      </c>
      <c r="W1711" s="159">
        <f t="shared" si="264"/>
        <v>0.41485841229378173</v>
      </c>
      <c r="X1711" s="160">
        <f t="shared" si="265"/>
        <v>6.5292763430585543E-4</v>
      </c>
      <c r="Y1711" s="160" t="str">
        <f t="shared" si="266"/>
        <v/>
      </c>
      <c r="Z1711" s="160" t="str">
        <f t="shared" si="267"/>
        <v/>
      </c>
    </row>
    <row r="1712" spans="14:26" ht="20.100000000000001" customHeight="1" x14ac:dyDescent="0.25">
      <c r="N1712" s="137">
        <v>1109</v>
      </c>
      <c r="O1712" s="129">
        <f t="shared" si="269"/>
        <v>0.43599999999999994</v>
      </c>
      <c r="P1712" s="162">
        <f t="shared" si="270"/>
        <v>0.36276989883903699</v>
      </c>
      <c r="Q1712" s="162">
        <f t="shared" si="271"/>
        <v>0.66858163521467129</v>
      </c>
      <c r="R1712" s="129" t="str">
        <f t="shared" si="272"/>
        <v/>
      </c>
      <c r="S1712" s="129">
        <f t="shared" si="273"/>
        <v>0.36276989883903699</v>
      </c>
      <c r="T1712" s="129" t="str">
        <f t="shared" si="274"/>
        <v/>
      </c>
      <c r="V1712" s="156">
        <f t="shared" si="268"/>
        <v>7.1424000000001389</v>
      </c>
      <c r="W1712" s="159">
        <f t="shared" si="264"/>
        <v>0.41420548465947588</v>
      </c>
      <c r="X1712" s="160">
        <f t="shared" si="265"/>
        <v>6.5230121837017707E-4</v>
      </c>
      <c r="Y1712" s="160" t="str">
        <f t="shared" si="266"/>
        <v/>
      </c>
      <c r="Z1712" s="160" t="str">
        <f t="shared" si="267"/>
        <v/>
      </c>
    </row>
    <row r="1713" spans="14:26" ht="20.100000000000001" customHeight="1" x14ac:dyDescent="0.25">
      <c r="N1713" s="137">
        <v>1110</v>
      </c>
      <c r="O1713" s="129">
        <f t="shared" si="269"/>
        <v>0.44000000000000039</v>
      </c>
      <c r="P1713" s="162">
        <f t="shared" si="270"/>
        <v>0.36213488241309216</v>
      </c>
      <c r="Q1713" s="162">
        <f t="shared" si="271"/>
        <v>0.67003144633940648</v>
      </c>
      <c r="R1713" s="129" t="str">
        <f t="shared" si="272"/>
        <v/>
      </c>
      <c r="S1713" s="129">
        <f t="shared" si="273"/>
        <v>0.36213488241309216</v>
      </c>
      <c r="T1713" s="129" t="str">
        <f t="shared" si="274"/>
        <v/>
      </c>
      <c r="V1713" s="156">
        <f t="shared" si="268"/>
        <v>7.148800000000139</v>
      </c>
      <c r="W1713" s="159">
        <f t="shared" si="264"/>
        <v>0.4135531834411057</v>
      </c>
      <c r="X1713" s="160">
        <f t="shared" si="265"/>
        <v>6.5167409648059227E-4</v>
      </c>
      <c r="Y1713" s="160" t="str">
        <f t="shared" si="266"/>
        <v/>
      </c>
      <c r="Z1713" s="160" t="str">
        <f t="shared" si="267"/>
        <v/>
      </c>
    </row>
    <row r="1714" spans="14:26" ht="20.100000000000001" customHeight="1" x14ac:dyDescent="0.25">
      <c r="N1714" s="137">
        <v>1111</v>
      </c>
      <c r="O1714" s="129">
        <f t="shared" si="269"/>
        <v>0.44399999999999995</v>
      </c>
      <c r="P1714" s="162">
        <f t="shared" si="270"/>
        <v>0.36149519359253279</v>
      </c>
      <c r="Q1714" s="162">
        <f t="shared" si="271"/>
        <v>0.67147870804410881</v>
      </c>
      <c r="R1714" s="129" t="str">
        <f t="shared" si="272"/>
        <v/>
      </c>
      <c r="S1714" s="129">
        <f t="shared" si="273"/>
        <v>0.36149519359253279</v>
      </c>
      <c r="T1714" s="129" t="str">
        <f t="shared" si="274"/>
        <v/>
      </c>
      <c r="V1714" s="156">
        <f t="shared" si="268"/>
        <v>7.1552000000001392</v>
      </c>
      <c r="W1714" s="159">
        <f t="shared" si="264"/>
        <v>0.41290150934462511</v>
      </c>
      <c r="X1714" s="160">
        <f t="shared" si="265"/>
        <v>6.5104627416612271E-4</v>
      </c>
      <c r="Y1714" s="160" t="str">
        <f t="shared" si="266"/>
        <v/>
      </c>
      <c r="Z1714" s="160" t="str">
        <f t="shared" si="267"/>
        <v/>
      </c>
    </row>
    <row r="1715" spans="14:26" ht="20.100000000000001" customHeight="1" x14ac:dyDescent="0.25">
      <c r="N1715" s="137">
        <v>1112</v>
      </c>
      <c r="O1715" s="129">
        <f t="shared" si="269"/>
        <v>0.4480000000000004</v>
      </c>
      <c r="P1715" s="162">
        <f t="shared" si="270"/>
        <v>0.36085086108265318</v>
      </c>
      <c r="Q1715" s="162">
        <f t="shared" si="271"/>
        <v>0.67292340169655329</v>
      </c>
      <c r="R1715" s="129" t="str">
        <f t="shared" si="272"/>
        <v/>
      </c>
      <c r="S1715" s="129">
        <f t="shared" si="273"/>
        <v>0.36085086108265318</v>
      </c>
      <c r="T1715" s="129" t="str">
        <f t="shared" si="274"/>
        <v/>
      </c>
      <c r="V1715" s="156">
        <f t="shared" si="268"/>
        <v>7.1616000000001394</v>
      </c>
      <c r="W1715" s="159">
        <f t="shared" si="264"/>
        <v>0.41225046307045898</v>
      </c>
      <c r="X1715" s="160">
        <f t="shared" si="265"/>
        <v>6.5041775694207882E-4</v>
      </c>
      <c r="Y1715" s="160" t="str">
        <f t="shared" si="266"/>
        <v/>
      </c>
      <c r="Z1715" s="160" t="str">
        <f t="shared" si="267"/>
        <v/>
      </c>
    </row>
    <row r="1716" spans="14:26" ht="20.100000000000001" customHeight="1" x14ac:dyDescent="0.25">
      <c r="N1716" s="137">
        <v>1113</v>
      </c>
      <c r="O1716" s="129">
        <f t="shared" si="269"/>
        <v>0.45199999999999996</v>
      </c>
      <c r="P1716" s="162">
        <f t="shared" si="270"/>
        <v>0.3602019137605102</v>
      </c>
      <c r="Q1716" s="162">
        <f t="shared" si="271"/>
        <v>0.67436550877967938</v>
      </c>
      <c r="R1716" s="129" t="str">
        <f t="shared" si="272"/>
        <v/>
      </c>
      <c r="S1716" s="129">
        <f t="shared" si="273"/>
        <v>0.3602019137605102</v>
      </c>
      <c r="T1716" s="129" t="str">
        <f t="shared" si="274"/>
        <v/>
      </c>
      <c r="V1716" s="156">
        <f t="shared" si="268"/>
        <v>7.1680000000001396</v>
      </c>
      <c r="W1716" s="159">
        <f t="shared" si="264"/>
        <v>0.4116000453135169</v>
      </c>
      <c r="X1716" s="160">
        <f t="shared" si="265"/>
        <v>6.4978855030750626E-4</v>
      </c>
      <c r="Y1716" s="160" t="str">
        <f t="shared" si="266"/>
        <v/>
      </c>
      <c r="Z1716" s="160" t="str">
        <f t="shared" si="267"/>
        <v/>
      </c>
    </row>
    <row r="1717" spans="14:26" ht="20.100000000000001" customHeight="1" x14ac:dyDescent="0.25">
      <c r="N1717" s="137">
        <v>1114</v>
      </c>
      <c r="O1717" s="129">
        <f t="shared" si="269"/>
        <v>0.45600000000000041</v>
      </c>
      <c r="P1717" s="162">
        <f t="shared" si="270"/>
        <v>0.35954838067276951</v>
      </c>
      <c r="Q1717" s="162">
        <f t="shared" si="271"/>
        <v>0.67580501089227585</v>
      </c>
      <c r="R1717" s="129" t="str">
        <f t="shared" si="272"/>
        <v/>
      </c>
      <c r="S1717" s="129">
        <f t="shared" si="273"/>
        <v>0.35954838067276951</v>
      </c>
      <c r="T1717" s="129" t="str">
        <f t="shared" si="274"/>
        <v/>
      </c>
      <c r="V1717" s="156">
        <f t="shared" si="268"/>
        <v>7.1744000000001398</v>
      </c>
      <c r="W1717" s="159">
        <f t="shared" si="264"/>
        <v>0.4109502567632094</v>
      </c>
      <c r="X1717" s="160">
        <f t="shared" si="265"/>
        <v>6.4915865974951581E-4</v>
      </c>
      <c r="Y1717" s="160" t="str">
        <f t="shared" si="266"/>
        <v/>
      </c>
      <c r="Z1717" s="160" t="str">
        <f t="shared" si="267"/>
        <v/>
      </c>
    </row>
    <row r="1718" spans="14:26" ht="20.100000000000001" customHeight="1" x14ac:dyDescent="0.25">
      <c r="N1718" s="137">
        <v>1115</v>
      </c>
      <c r="O1718" s="129">
        <f t="shared" si="269"/>
        <v>0.45999999999999996</v>
      </c>
      <c r="P1718" s="162">
        <f t="shared" si="270"/>
        <v>0.35889029103354464</v>
      </c>
      <c r="Q1718" s="162">
        <f t="shared" si="271"/>
        <v>0.67724188974965227</v>
      </c>
      <c r="R1718" s="129" t="str">
        <f t="shared" si="272"/>
        <v/>
      </c>
      <c r="S1718" s="129">
        <f t="shared" si="273"/>
        <v>0.35889029103354464</v>
      </c>
      <c r="T1718" s="129" t="str">
        <f t="shared" si="274"/>
        <v/>
      </c>
      <c r="V1718" s="156">
        <f t="shared" si="268"/>
        <v>7.18080000000014</v>
      </c>
      <c r="W1718" s="159">
        <f t="shared" si="264"/>
        <v>0.41030109810345988</v>
      </c>
      <c r="X1718" s="160">
        <f t="shared" si="265"/>
        <v>6.485280907396751E-4</v>
      </c>
      <c r="Y1718" s="160" t="str">
        <f t="shared" si="266"/>
        <v/>
      </c>
      <c r="Z1718" s="160" t="str">
        <f t="shared" si="267"/>
        <v/>
      </c>
    </row>
    <row r="1719" spans="14:26" ht="20.100000000000001" customHeight="1" x14ac:dyDescent="0.25">
      <c r="N1719" s="137">
        <v>1116</v>
      </c>
      <c r="O1719" s="129">
        <f t="shared" si="269"/>
        <v>0.46400000000000041</v>
      </c>
      <c r="P1719" s="162">
        <f t="shared" si="270"/>
        <v>0.35822767422222368</v>
      </c>
      <c r="Q1719" s="162">
        <f t="shared" si="271"/>
        <v>0.67867612718430759</v>
      </c>
      <c r="R1719" s="129" t="str">
        <f t="shared" si="272"/>
        <v/>
      </c>
      <c r="S1719" s="129">
        <f t="shared" si="273"/>
        <v>0.35822767422222368</v>
      </c>
      <c r="T1719" s="129" t="str">
        <f t="shared" si="274"/>
        <v/>
      </c>
      <c r="V1719" s="156">
        <f t="shared" si="268"/>
        <v>7.1872000000001401</v>
      </c>
      <c r="W1719" s="159">
        <f t="shared" si="264"/>
        <v>0.40965257001272021</v>
      </c>
      <c r="X1719" s="160">
        <f t="shared" si="265"/>
        <v>6.4789684873661768E-4</v>
      </c>
      <c r="Y1719" s="160" t="str">
        <f t="shared" si="266"/>
        <v/>
      </c>
      <c r="Z1719" s="160" t="str">
        <f t="shared" si="267"/>
        <v/>
      </c>
    </row>
    <row r="1720" spans="14:26" ht="20.100000000000001" customHeight="1" x14ac:dyDescent="0.25">
      <c r="N1720" s="137">
        <v>1117</v>
      </c>
      <c r="O1720" s="129">
        <f t="shared" si="269"/>
        <v>0.46799999999999997</v>
      </c>
      <c r="P1720" s="162">
        <f t="shared" si="270"/>
        <v>0.35756055978128964</v>
      </c>
      <c r="Q1720" s="162">
        <f t="shared" si="271"/>
        <v>0.68010770514658347</v>
      </c>
      <c r="R1720" s="129" t="str">
        <f t="shared" si="272"/>
        <v/>
      </c>
      <c r="S1720" s="129">
        <f t="shared" si="273"/>
        <v>0.35756055978128964</v>
      </c>
      <c r="T1720" s="129" t="str">
        <f t="shared" si="274"/>
        <v/>
      </c>
      <c r="V1720" s="156">
        <f t="shared" si="268"/>
        <v>7.1936000000001403</v>
      </c>
      <c r="W1720" s="159">
        <f t="shared" si="264"/>
        <v>0.40900467316398359</v>
      </c>
      <c r="X1720" s="160">
        <f t="shared" si="265"/>
        <v>6.4726493918382255E-4</v>
      </c>
      <c r="Y1720" s="160" t="str">
        <f t="shared" si="266"/>
        <v/>
      </c>
      <c r="Z1720" s="160" t="str">
        <f t="shared" si="267"/>
        <v/>
      </c>
    </row>
    <row r="1721" spans="14:26" ht="20.100000000000001" customHeight="1" x14ac:dyDescent="0.25">
      <c r="N1721" s="137">
        <v>1118</v>
      </c>
      <c r="O1721" s="129">
        <f t="shared" si="269"/>
        <v>0.47200000000000042</v>
      </c>
      <c r="P1721" s="162">
        <f t="shared" si="270"/>
        <v>0.35688897741412928</v>
      </c>
      <c r="Q1721" s="162">
        <f t="shared" si="271"/>
        <v>0.68153660570531582</v>
      </c>
      <c r="R1721" s="129" t="str">
        <f t="shared" si="272"/>
        <v/>
      </c>
      <c r="S1721" s="129">
        <f t="shared" si="273"/>
        <v>0.35688897741412928</v>
      </c>
      <c r="T1721" s="129" t="str">
        <f t="shared" si="274"/>
        <v/>
      </c>
      <c r="V1721" s="156">
        <f t="shared" si="268"/>
        <v>7.2000000000001405</v>
      </c>
      <c r="W1721" s="159">
        <f t="shared" si="264"/>
        <v>0.40835740822479977</v>
      </c>
      <c r="X1721" s="160">
        <f t="shared" si="265"/>
        <v>6.466323675107799E-4</v>
      </c>
      <c r="Y1721" s="160" t="str">
        <f t="shared" si="266"/>
        <v/>
      </c>
      <c r="Z1721" s="160" t="str">
        <f t="shared" si="267"/>
        <v/>
      </c>
    </row>
    <row r="1722" spans="14:26" ht="20.100000000000001" customHeight="1" x14ac:dyDescent="0.25">
      <c r="N1722" s="137">
        <v>1119</v>
      </c>
      <c r="O1722" s="129">
        <f t="shared" si="269"/>
        <v>0.47599999999999998</v>
      </c>
      <c r="P1722" s="162">
        <f t="shared" si="270"/>
        <v>0.35621295698283506</v>
      </c>
      <c r="Q1722" s="162">
        <f t="shared" si="271"/>
        <v>0.68296281104847067</v>
      </c>
      <c r="R1722" s="129" t="str">
        <f t="shared" si="272"/>
        <v/>
      </c>
      <c r="S1722" s="129">
        <f t="shared" si="273"/>
        <v>0.35621295698283506</v>
      </c>
      <c r="T1722" s="129" t="str">
        <f t="shared" si="274"/>
        <v/>
      </c>
      <c r="V1722" s="156">
        <f t="shared" si="268"/>
        <v>7.2064000000001407</v>
      </c>
      <c r="W1722" s="159">
        <f t="shared" si="264"/>
        <v>0.40771077585728899</v>
      </c>
      <c r="X1722" s="160">
        <f t="shared" si="265"/>
        <v>6.4599913913410134E-4</v>
      </c>
      <c r="Y1722" s="160" t="str">
        <f t="shared" si="266"/>
        <v/>
      </c>
      <c r="Z1722" s="160" t="str">
        <f t="shared" si="267"/>
        <v/>
      </c>
    </row>
    <row r="1723" spans="14:26" ht="20.100000000000001" customHeight="1" x14ac:dyDescent="0.25">
      <c r="N1723" s="137">
        <v>1120</v>
      </c>
      <c r="O1723" s="129">
        <f t="shared" si="269"/>
        <v>0.48000000000000043</v>
      </c>
      <c r="P1723" s="162">
        <f t="shared" si="270"/>
        <v>0.35553252850599704</v>
      </c>
      <c r="Q1723" s="162">
        <f t="shared" si="271"/>
        <v>0.6843863034837776</v>
      </c>
      <c r="R1723" s="129" t="str">
        <f t="shared" si="272"/>
        <v/>
      </c>
      <c r="S1723" s="129">
        <f t="shared" si="273"/>
        <v>0.35553252850599704</v>
      </c>
      <c r="T1723" s="129" t="str">
        <f t="shared" si="274"/>
        <v/>
      </c>
      <c r="V1723" s="156">
        <f t="shared" si="268"/>
        <v>7.2128000000001409</v>
      </c>
      <c r="W1723" s="159">
        <f t="shared" si="264"/>
        <v>0.40706477671815489</v>
      </c>
      <c r="X1723" s="160">
        <f t="shared" si="265"/>
        <v>6.453652594541337E-4</v>
      </c>
      <c r="Y1723" s="160" t="str">
        <f t="shared" si="266"/>
        <v/>
      </c>
      <c r="Z1723" s="160" t="str">
        <f t="shared" si="267"/>
        <v/>
      </c>
    </row>
    <row r="1724" spans="14:26" ht="20.100000000000001" customHeight="1" x14ac:dyDescent="0.25">
      <c r="N1724" s="137">
        <v>1121</v>
      </c>
      <c r="O1724" s="129">
        <f t="shared" si="269"/>
        <v>0.48399999999999999</v>
      </c>
      <c r="P1724" s="162">
        <f t="shared" si="270"/>
        <v>0.35484772215648769</v>
      </c>
      <c r="Q1724" s="162">
        <f t="shared" si="271"/>
        <v>0.68580706543934833</v>
      </c>
      <c r="R1724" s="129" t="str">
        <f t="shared" si="272"/>
        <v/>
      </c>
      <c r="S1724" s="129">
        <f t="shared" si="273"/>
        <v>0.35484772215648769</v>
      </c>
      <c r="T1724" s="129" t="str">
        <f t="shared" si="274"/>
        <v/>
      </c>
      <c r="V1724" s="156">
        <f t="shared" si="268"/>
        <v>7.2192000000001411</v>
      </c>
      <c r="W1724" s="159">
        <f t="shared" si="264"/>
        <v>0.40641941145870075</v>
      </c>
      <c r="X1724" s="160">
        <f t="shared" si="265"/>
        <v>6.4473073385945545E-4</v>
      </c>
      <c r="Y1724" s="160" t="str">
        <f t="shared" si="266"/>
        <v/>
      </c>
      <c r="Z1724" s="160" t="str">
        <f t="shared" si="267"/>
        <v/>
      </c>
    </row>
    <row r="1725" spans="14:26" ht="20.100000000000001" customHeight="1" x14ac:dyDescent="0.25">
      <c r="N1725" s="137">
        <v>1122</v>
      </c>
      <c r="O1725" s="129">
        <f t="shared" si="269"/>
        <v>0.48800000000000043</v>
      </c>
      <c r="P1725" s="162">
        <f t="shared" si="270"/>
        <v>0.35415856825923742</v>
      </c>
      <c r="Q1725" s="162">
        <f t="shared" si="271"/>
        <v>0.68722507946429245</v>
      </c>
      <c r="R1725" s="129" t="str">
        <f t="shared" si="272"/>
        <v/>
      </c>
      <c r="S1725" s="129">
        <f t="shared" si="273"/>
        <v>0.35415856825923742</v>
      </c>
      <c r="T1725" s="129" t="str">
        <f t="shared" si="274"/>
        <v/>
      </c>
      <c r="V1725" s="156">
        <f t="shared" si="268"/>
        <v>7.2256000000001412</v>
      </c>
      <c r="W1725" s="159">
        <f t="shared" si="264"/>
        <v>0.4057746807248413</v>
      </c>
      <c r="X1725" s="160">
        <f t="shared" si="265"/>
        <v>6.4409556772310195E-4</v>
      </c>
      <c r="Y1725" s="160" t="str">
        <f t="shared" si="266"/>
        <v/>
      </c>
      <c r="Z1725" s="160" t="str">
        <f t="shared" si="267"/>
        <v/>
      </c>
    </row>
    <row r="1726" spans="14:26" ht="20.100000000000001" customHeight="1" x14ac:dyDescent="0.25">
      <c r="N1726" s="137">
        <v>1123</v>
      </c>
      <c r="O1726" s="129">
        <f t="shared" si="269"/>
        <v>0.49199999999999999</v>
      </c>
      <c r="P1726" s="162">
        <f t="shared" si="270"/>
        <v>0.35346509728900333</v>
      </c>
      <c r="Q1726" s="162">
        <f t="shared" si="271"/>
        <v>0.68864032822931842</v>
      </c>
      <c r="R1726" s="129" t="str">
        <f t="shared" si="272"/>
        <v/>
      </c>
      <c r="S1726" s="129">
        <f t="shared" si="273"/>
        <v>0.35346509728900333</v>
      </c>
      <c r="T1726" s="129" t="str">
        <f t="shared" si="274"/>
        <v/>
      </c>
      <c r="V1726" s="156">
        <f t="shared" si="268"/>
        <v>7.2320000000001414</v>
      </c>
      <c r="W1726" s="159">
        <f t="shared" si="264"/>
        <v>0.40513058515711819</v>
      </c>
      <c r="X1726" s="160">
        <f t="shared" si="265"/>
        <v>6.4345976640345359E-4</v>
      </c>
      <c r="Y1726" s="160" t="str">
        <f t="shared" si="266"/>
        <v/>
      </c>
      <c r="Z1726" s="160" t="str">
        <f t="shared" si="267"/>
        <v/>
      </c>
    </row>
    <row r="1727" spans="14:26" ht="20.100000000000001" customHeight="1" x14ac:dyDescent="0.25">
      <c r="N1727" s="137">
        <v>1124</v>
      </c>
      <c r="O1727" s="129">
        <f t="shared" si="269"/>
        <v>0.49600000000000044</v>
      </c>
      <c r="P1727" s="162">
        <f t="shared" si="270"/>
        <v>0.35276733986812925</v>
      </c>
      <c r="Q1727" s="162">
        <f t="shared" si="271"/>
        <v>0.69005279452733048</v>
      </c>
      <c r="R1727" s="129" t="str">
        <f t="shared" si="272"/>
        <v/>
      </c>
      <c r="S1727" s="129">
        <f t="shared" si="273"/>
        <v>0.35276733986812925</v>
      </c>
      <c r="T1727" s="129" t="str">
        <f t="shared" si="274"/>
        <v/>
      </c>
      <c r="V1727" s="156">
        <f t="shared" si="268"/>
        <v>7.2384000000001416</v>
      </c>
      <c r="W1727" s="159">
        <f t="shared" si="264"/>
        <v>0.40448712539071474</v>
      </c>
      <c r="X1727" s="160">
        <f t="shared" si="265"/>
        <v>6.4282333524684487E-4</v>
      </c>
      <c r="Y1727" s="160" t="str">
        <f t="shared" si="266"/>
        <v/>
      </c>
      <c r="Z1727" s="160" t="str">
        <f t="shared" si="267"/>
        <v/>
      </c>
    </row>
    <row r="1728" spans="14:26" ht="20.100000000000001" customHeight="1" x14ac:dyDescent="0.25">
      <c r="N1728" s="137">
        <v>1125</v>
      </c>
      <c r="O1728" s="129">
        <f t="shared" si="269"/>
        <v>0.5</v>
      </c>
      <c r="P1728" s="162">
        <f t="shared" si="270"/>
        <v>0.35206532676429952</v>
      </c>
      <c r="Q1728" s="162">
        <f t="shared" si="271"/>
        <v>0.69146246127401312</v>
      </c>
      <c r="R1728" s="129" t="str">
        <f t="shared" si="272"/>
        <v/>
      </c>
      <c r="S1728" s="129">
        <f t="shared" si="273"/>
        <v>0.35206532676429952</v>
      </c>
      <c r="T1728" s="129" t="str">
        <f t="shared" si="274"/>
        <v/>
      </c>
      <c r="V1728" s="156">
        <f t="shared" si="268"/>
        <v>7.2448000000001418</v>
      </c>
      <c r="W1728" s="159">
        <f t="shared" si="264"/>
        <v>0.4038443020554679</v>
      </c>
      <c r="X1728" s="160">
        <f t="shared" si="265"/>
        <v>6.4218627958406715E-4</v>
      </c>
      <c r="Y1728" s="160" t="str">
        <f t="shared" si="266"/>
        <v/>
      </c>
      <c r="Z1728" s="160" t="str">
        <f t="shared" si="267"/>
        <v/>
      </c>
    </row>
    <row r="1729" spans="14:26" ht="20.100000000000001" customHeight="1" x14ac:dyDescent="0.25">
      <c r="N1729" s="137">
        <v>1126</v>
      </c>
      <c r="O1729" s="129">
        <f t="shared" si="269"/>
        <v>0.50400000000000045</v>
      </c>
      <c r="P1729" s="162">
        <f t="shared" si="270"/>
        <v>0.35135908888828388</v>
      </c>
      <c r="Q1729" s="162">
        <f t="shared" si="271"/>
        <v>0.69286931150840914</v>
      </c>
      <c r="R1729" s="129" t="str">
        <f t="shared" si="272"/>
        <v/>
      </c>
      <c r="S1729" s="129">
        <f t="shared" si="273"/>
        <v>0.35135908888828388</v>
      </c>
      <c r="T1729" s="129" t="str">
        <f t="shared" si="274"/>
        <v/>
      </c>
      <c r="V1729" s="156">
        <f t="shared" si="268"/>
        <v>7.251200000000142</v>
      </c>
      <c r="W1729" s="159">
        <f t="shared" si="264"/>
        <v>0.40320211577588383</v>
      </c>
      <c r="X1729" s="160">
        <f t="shared" si="265"/>
        <v>6.4154860473103481E-4</v>
      </c>
      <c r="Y1729" s="160" t="str">
        <f t="shared" si="266"/>
        <v/>
      </c>
      <c r="Z1729" s="160" t="str">
        <f t="shared" si="267"/>
        <v/>
      </c>
    </row>
    <row r="1730" spans="14:26" ht="20.100000000000001" customHeight="1" x14ac:dyDescent="0.25">
      <c r="N1730" s="137">
        <v>1127</v>
      </c>
      <c r="O1730" s="129">
        <f t="shared" si="269"/>
        <v>0.50800000000000001</v>
      </c>
      <c r="P1730" s="162">
        <f t="shared" si="270"/>
        <v>0.35064865729167793</v>
      </c>
      <c r="Q1730" s="162">
        <f t="shared" si="271"/>
        <v>0.69427332839348577</v>
      </c>
      <c r="R1730" s="129" t="str">
        <f t="shared" si="272"/>
        <v/>
      </c>
      <c r="S1730" s="129">
        <f t="shared" si="273"/>
        <v>0.35064865729167793</v>
      </c>
      <c r="T1730" s="129" t="str">
        <f t="shared" si="274"/>
        <v/>
      </c>
      <c r="V1730" s="156">
        <f t="shared" si="268"/>
        <v>7.2576000000001422</v>
      </c>
      <c r="W1730" s="159">
        <f t="shared" si="264"/>
        <v>0.40256056717115279</v>
      </c>
      <c r="X1730" s="160">
        <f t="shared" si="265"/>
        <v>6.4091031599222692E-4</v>
      </c>
      <c r="Y1730" s="160" t="str">
        <f t="shared" si="266"/>
        <v/>
      </c>
      <c r="Z1730" s="160" t="str">
        <f t="shared" si="267"/>
        <v/>
      </c>
    </row>
    <row r="1731" spans="14:26" ht="20.100000000000001" customHeight="1" x14ac:dyDescent="0.25">
      <c r="N1731" s="137">
        <v>1128</v>
      </c>
      <c r="O1731" s="129">
        <f t="shared" si="269"/>
        <v>0.51200000000000045</v>
      </c>
      <c r="P1731" s="162">
        <f t="shared" si="270"/>
        <v>0.34993406316463366</v>
      </c>
      <c r="Q1731" s="162">
        <f t="shared" si="271"/>
        <v>0.69567449521669589</v>
      </c>
      <c r="R1731" s="129" t="str">
        <f t="shared" si="272"/>
        <v/>
      </c>
      <c r="S1731" s="129">
        <f t="shared" si="273"/>
        <v>0.34993406316463366</v>
      </c>
      <c r="T1731" s="129" t="str">
        <f t="shared" si="274"/>
        <v/>
      </c>
      <c r="V1731" s="156">
        <f t="shared" si="268"/>
        <v>7.2640000000001423</v>
      </c>
      <c r="W1731" s="159">
        <f t="shared" si="264"/>
        <v>0.40191965685516057</v>
      </c>
      <c r="X1731" s="160">
        <f t="shared" si="265"/>
        <v>6.402714186559133E-4</v>
      </c>
      <c r="Y1731" s="160" t="str">
        <f t="shared" si="266"/>
        <v/>
      </c>
      <c r="Z1731" s="160" t="str">
        <f t="shared" si="267"/>
        <v/>
      </c>
    </row>
    <row r="1732" spans="14:26" ht="20.100000000000001" customHeight="1" x14ac:dyDescent="0.25">
      <c r="N1732" s="137">
        <v>1129</v>
      </c>
      <c r="O1732" s="129">
        <f t="shared" si="269"/>
        <v>0.51600000000000001</v>
      </c>
      <c r="P1732" s="162">
        <f t="shared" si="270"/>
        <v>0.34921533783358666</v>
      </c>
      <c r="Q1732" s="162">
        <f t="shared" si="271"/>
        <v>0.69707279539052491</v>
      </c>
      <c r="R1732" s="129" t="str">
        <f t="shared" si="272"/>
        <v/>
      </c>
      <c r="S1732" s="129">
        <f t="shared" si="273"/>
        <v>0.34921533783358666</v>
      </c>
      <c r="T1732" s="129" t="str">
        <f t="shared" si="274"/>
        <v/>
      </c>
      <c r="V1732" s="156">
        <f t="shared" si="268"/>
        <v>7.2704000000001425</v>
      </c>
      <c r="W1732" s="159">
        <f t="shared" si="264"/>
        <v>0.40127938543650465</v>
      </c>
      <c r="X1732" s="160">
        <f t="shared" si="265"/>
        <v>6.3963191799576435E-4</v>
      </c>
      <c r="Y1732" s="160" t="str">
        <f t="shared" si="266"/>
        <v/>
      </c>
      <c r="Z1732" s="160" t="str">
        <f t="shared" si="267"/>
        <v/>
      </c>
    </row>
    <row r="1733" spans="14:26" ht="20.100000000000001" customHeight="1" x14ac:dyDescent="0.25">
      <c r="N1733" s="137">
        <v>1130</v>
      </c>
      <c r="O1733" s="129">
        <f t="shared" si="269"/>
        <v>0.52000000000000046</v>
      </c>
      <c r="P1733" s="162">
        <f t="shared" si="270"/>
        <v>0.34849251275897447</v>
      </c>
      <c r="Q1733" s="162">
        <f t="shared" si="271"/>
        <v>0.69846821245303392</v>
      </c>
      <c r="R1733" s="129" t="str">
        <f t="shared" si="272"/>
        <v/>
      </c>
      <c r="S1733" s="129">
        <f t="shared" si="273"/>
        <v>0.34849251275897447</v>
      </c>
      <c r="T1733" s="129" t="str">
        <f t="shared" si="274"/>
        <v/>
      </c>
      <c r="V1733" s="156">
        <f t="shared" si="268"/>
        <v>7.2768000000001427</v>
      </c>
      <c r="W1733" s="159">
        <f t="shared" si="264"/>
        <v>0.40063975351850889</v>
      </c>
      <c r="X1733" s="160">
        <f t="shared" si="265"/>
        <v>6.3899181927346005E-4</v>
      </c>
      <c r="Y1733" s="160" t="str">
        <f t="shared" si="266"/>
        <v/>
      </c>
      <c r="Z1733" s="160" t="str">
        <f t="shared" si="267"/>
        <v/>
      </c>
    </row>
    <row r="1734" spans="14:26" ht="20.100000000000001" customHeight="1" x14ac:dyDescent="0.25">
      <c r="N1734" s="137">
        <v>1131</v>
      </c>
      <c r="O1734" s="129">
        <f t="shared" si="269"/>
        <v>0.52400000000000002</v>
      </c>
      <c r="P1734" s="162">
        <f t="shared" si="270"/>
        <v>0.34776561953295076</v>
      </c>
      <c r="Q1734" s="162">
        <f t="shared" si="271"/>
        <v>0.699860730068389</v>
      </c>
      <c r="R1734" s="129" t="str">
        <f t="shared" si="272"/>
        <v/>
      </c>
      <c r="S1734" s="129">
        <f t="shared" si="273"/>
        <v>0.34776561953295076</v>
      </c>
      <c r="T1734" s="129" t="str">
        <f t="shared" si="274"/>
        <v/>
      </c>
      <c r="V1734" s="156">
        <f t="shared" si="268"/>
        <v>7.2832000000001429</v>
      </c>
      <c r="W1734" s="159">
        <f t="shared" si="264"/>
        <v>0.40000076169923543</v>
      </c>
      <c r="X1734" s="160">
        <f t="shared" si="265"/>
        <v>6.3835112773552583E-4</v>
      </c>
      <c r="Y1734" s="160" t="str">
        <f t="shared" si="266"/>
        <v/>
      </c>
      <c r="Z1734" s="160" t="str">
        <f t="shared" si="267"/>
        <v/>
      </c>
    </row>
    <row r="1735" spans="14:26" ht="20.100000000000001" customHeight="1" x14ac:dyDescent="0.25">
      <c r="N1735" s="137">
        <v>1132</v>
      </c>
      <c r="O1735" s="129">
        <f t="shared" si="269"/>
        <v>0.52800000000000047</v>
      </c>
      <c r="P1735" s="162">
        <f t="shared" si="270"/>
        <v>0.34703468987709224</v>
      </c>
      <c r="Q1735" s="162">
        <f t="shared" si="271"/>
        <v>0.70125033202738551</v>
      </c>
      <c r="R1735" s="129" t="str">
        <f t="shared" si="272"/>
        <v/>
      </c>
      <c r="S1735" s="129">
        <f t="shared" si="273"/>
        <v>0.34703468987709224</v>
      </c>
      <c r="T1735" s="129" t="str">
        <f t="shared" si="274"/>
        <v/>
      </c>
      <c r="V1735" s="156">
        <f t="shared" si="268"/>
        <v>7.2896000000001431</v>
      </c>
      <c r="W1735" s="159">
        <f t="shared" si="264"/>
        <v>0.3993624105714999</v>
      </c>
      <c r="X1735" s="160">
        <f t="shared" si="265"/>
        <v>6.3770984861422075E-4</v>
      </c>
      <c r="Y1735" s="160" t="str">
        <f t="shared" si="266"/>
        <v/>
      </c>
      <c r="Z1735" s="160" t="str">
        <f t="shared" si="267"/>
        <v/>
      </c>
    </row>
    <row r="1736" spans="14:26" ht="20.100000000000001" customHeight="1" x14ac:dyDescent="0.25">
      <c r="N1736" s="137">
        <v>1133</v>
      </c>
      <c r="O1736" s="129">
        <f t="shared" si="269"/>
        <v>0.53200000000000003</v>
      </c>
      <c r="P1736" s="162">
        <f t="shared" si="270"/>
        <v>0.3462997556401014</v>
      </c>
      <c r="Q1736" s="162">
        <f t="shared" si="271"/>
        <v>0.70263700224795878</v>
      </c>
      <c r="R1736" s="129" t="str">
        <f t="shared" si="272"/>
        <v/>
      </c>
      <c r="S1736" s="129">
        <f t="shared" si="273"/>
        <v>0.3462997556401014</v>
      </c>
      <c r="T1736" s="129" t="str">
        <f t="shared" si="274"/>
        <v/>
      </c>
      <c r="V1736" s="156">
        <f t="shared" si="268"/>
        <v>7.2960000000001433</v>
      </c>
      <c r="W1736" s="159">
        <f t="shared" si="264"/>
        <v>0.39872470072288568</v>
      </c>
      <c r="X1736" s="160">
        <f t="shared" si="265"/>
        <v>6.3706798712809265E-4</v>
      </c>
      <c r="Y1736" s="160" t="str">
        <f t="shared" si="266"/>
        <v/>
      </c>
      <c r="Z1736" s="160" t="str">
        <f t="shared" si="267"/>
        <v/>
      </c>
    </row>
    <row r="1737" spans="14:26" ht="20.100000000000001" customHeight="1" x14ac:dyDescent="0.25">
      <c r="N1737" s="137">
        <v>1134</v>
      </c>
      <c r="O1737" s="129">
        <f t="shared" si="269"/>
        <v>0.53600000000000048</v>
      </c>
      <c r="P1737" s="162">
        <f t="shared" si="270"/>
        <v>0.34556084879550236</v>
      </c>
      <c r="Q1737" s="162">
        <f t="shared" si="271"/>
        <v>0.70402072477569078</v>
      </c>
      <c r="R1737" s="129" t="str">
        <f t="shared" si="272"/>
        <v/>
      </c>
      <c r="S1737" s="129">
        <f t="shared" si="273"/>
        <v>0.34556084879550236</v>
      </c>
      <c r="T1737" s="129" t="str">
        <f t="shared" si="274"/>
        <v/>
      </c>
      <c r="V1737" s="156">
        <f t="shared" si="268"/>
        <v>7.3024000000001434</v>
      </c>
      <c r="W1737" s="159">
        <f t="shared" si="264"/>
        <v>0.39808763273575759</v>
      </c>
      <c r="X1737" s="160">
        <f t="shared" si="265"/>
        <v>6.3642554848175603E-4</v>
      </c>
      <c r="Y1737" s="160" t="str">
        <f t="shared" si="266"/>
        <v/>
      </c>
      <c r="Z1737" s="160" t="str">
        <f t="shared" si="267"/>
        <v/>
      </c>
    </row>
    <row r="1738" spans="14:26" ht="20.100000000000001" customHeight="1" x14ac:dyDescent="0.25">
      <c r="N1738" s="137">
        <v>1135</v>
      </c>
      <c r="O1738" s="129">
        <f t="shared" si="269"/>
        <v>0.54</v>
      </c>
      <c r="P1738" s="162">
        <f t="shared" si="270"/>
        <v>0.34481800143933333</v>
      </c>
      <c r="Q1738" s="162">
        <f t="shared" si="271"/>
        <v>0.70540148378430201</v>
      </c>
      <c r="R1738" s="129" t="str">
        <f t="shared" si="272"/>
        <v/>
      </c>
      <c r="S1738" s="129">
        <f t="shared" si="273"/>
        <v>0.34481800143933333</v>
      </c>
      <c r="T1738" s="129" t="str">
        <f t="shared" si="274"/>
        <v/>
      </c>
      <c r="V1738" s="156">
        <f t="shared" si="268"/>
        <v>7.3088000000001436</v>
      </c>
      <c r="W1738" s="159">
        <f t="shared" si="264"/>
        <v>0.39745120718727583</v>
      </c>
      <c r="X1738" s="160">
        <f t="shared" si="265"/>
        <v>6.3578253786428229E-4</v>
      </c>
      <c r="Y1738" s="160" t="str">
        <f t="shared" si="266"/>
        <v/>
      </c>
      <c r="Z1738" s="160" t="str">
        <f t="shared" si="267"/>
        <v/>
      </c>
    </row>
    <row r="1739" spans="14:26" ht="20.100000000000001" customHeight="1" x14ac:dyDescent="0.25">
      <c r="N1739" s="137">
        <v>1136</v>
      </c>
      <c r="O1739" s="129">
        <f t="shared" si="269"/>
        <v>0.54400000000000048</v>
      </c>
      <c r="P1739" s="162">
        <f t="shared" si="270"/>
        <v>0.34407124578783227</v>
      </c>
      <c r="Q1739" s="162">
        <f t="shared" si="271"/>
        <v>0.70677926357613974</v>
      </c>
      <c r="R1739" s="129" t="str">
        <f t="shared" si="272"/>
        <v/>
      </c>
      <c r="S1739" s="129">
        <f t="shared" si="273"/>
        <v>0.34407124578783227</v>
      </c>
      <c r="T1739" s="129" t="str">
        <f t="shared" si="274"/>
        <v/>
      </c>
      <c r="V1739" s="156">
        <f t="shared" si="268"/>
        <v>7.3152000000001438</v>
      </c>
      <c r="W1739" s="159">
        <f t="shared" si="264"/>
        <v>0.39681542464941155</v>
      </c>
      <c r="X1739" s="160">
        <f t="shared" si="265"/>
        <v>6.351389604541402E-4</v>
      </c>
      <c r="Y1739" s="160" t="str">
        <f t="shared" si="266"/>
        <v/>
      </c>
      <c r="Z1739" s="160" t="str">
        <f t="shared" si="267"/>
        <v/>
      </c>
    </row>
    <row r="1740" spans="14:26" ht="20.100000000000001" customHeight="1" x14ac:dyDescent="0.25">
      <c r="N1740" s="137">
        <v>1137</v>
      </c>
      <c r="O1740" s="129">
        <f t="shared" si="269"/>
        <v>0.54800000000000004</v>
      </c>
      <c r="P1740" s="162">
        <f t="shared" si="270"/>
        <v>0.34332061417511983</v>
      </c>
      <c r="Q1740" s="162">
        <f t="shared" si="271"/>
        <v>0.7081540485826513</v>
      </c>
      <c r="R1740" s="129" t="str">
        <f t="shared" si="272"/>
        <v/>
      </c>
      <c r="S1740" s="129">
        <f t="shared" si="273"/>
        <v>0.34332061417511983</v>
      </c>
      <c r="T1740" s="129" t="str">
        <f t="shared" si="274"/>
        <v/>
      </c>
      <c r="V1740" s="156">
        <f t="shared" si="268"/>
        <v>7.321600000000144</v>
      </c>
      <c r="W1740" s="159">
        <f t="shared" si="264"/>
        <v>0.39618028568895741</v>
      </c>
      <c r="X1740" s="160">
        <f t="shared" si="265"/>
        <v>6.3449482141197944E-4</v>
      </c>
      <c r="Y1740" s="160" t="str">
        <f t="shared" si="266"/>
        <v/>
      </c>
      <c r="Z1740" s="160" t="str">
        <f t="shared" si="267"/>
        <v/>
      </c>
    </row>
    <row r="1741" spans="14:26" ht="20.100000000000001" customHeight="1" x14ac:dyDescent="0.25">
      <c r="N1741" s="137">
        <v>1138</v>
      </c>
      <c r="O1741" s="129">
        <f t="shared" si="269"/>
        <v>0.55200000000000049</v>
      </c>
      <c r="P1741" s="162">
        <f t="shared" si="270"/>
        <v>0.34256613905087613</v>
      </c>
      <c r="Q1741" s="162">
        <f t="shared" si="271"/>
        <v>0.70952582336485359</v>
      </c>
      <c r="R1741" s="129" t="str">
        <f t="shared" si="272"/>
        <v/>
      </c>
      <c r="S1741" s="129">
        <f t="shared" si="273"/>
        <v>0.34256613905087613</v>
      </c>
      <c r="T1741" s="129" t="str">
        <f t="shared" si="274"/>
        <v/>
      </c>
      <c r="V1741" s="156">
        <f t="shared" si="268"/>
        <v>7.3280000000001442</v>
      </c>
      <c r="W1741" s="159">
        <f t="shared" si="264"/>
        <v>0.39554579086754543</v>
      </c>
      <c r="X1741" s="160">
        <f t="shared" si="265"/>
        <v>6.3385012588612621E-4</v>
      </c>
      <c r="Y1741" s="160" t="str">
        <f t="shared" si="266"/>
        <v/>
      </c>
      <c r="Z1741" s="160" t="str">
        <f t="shared" si="267"/>
        <v/>
      </c>
    </row>
    <row r="1742" spans="14:26" ht="20.100000000000001" customHeight="1" x14ac:dyDescent="0.25">
      <c r="N1742" s="137">
        <v>1139</v>
      </c>
      <c r="O1742" s="129">
        <f t="shared" si="269"/>
        <v>0.55600000000000005</v>
      </c>
      <c r="P1742" s="162">
        <f t="shared" si="270"/>
        <v>0.34180785297801497</v>
      </c>
      <c r="Q1742" s="162">
        <f t="shared" si="271"/>
        <v>0.71089457261378852</v>
      </c>
      <c r="R1742" s="129" t="str">
        <f t="shared" si="272"/>
        <v/>
      </c>
      <c r="S1742" s="129">
        <f t="shared" si="273"/>
        <v>0.34180785297801497</v>
      </c>
      <c r="T1742" s="129" t="str">
        <f t="shared" si="274"/>
        <v/>
      </c>
      <c r="V1742" s="156">
        <f t="shared" si="268"/>
        <v>7.3344000000001444</v>
      </c>
      <c r="W1742" s="159">
        <f t="shared" si="264"/>
        <v>0.39491194074165931</v>
      </c>
      <c r="X1742" s="160">
        <f t="shared" si="265"/>
        <v>6.3320487901108446E-4</v>
      </c>
      <c r="Y1742" s="160" t="str">
        <f t="shared" si="266"/>
        <v/>
      </c>
      <c r="Z1742" s="160" t="str">
        <f t="shared" si="267"/>
        <v/>
      </c>
    </row>
    <row r="1743" spans="14:26" ht="20.100000000000001" customHeight="1" x14ac:dyDescent="0.25">
      <c r="N1743" s="137">
        <v>1140</v>
      </c>
      <c r="O1743" s="129">
        <f t="shared" si="269"/>
        <v>0.5600000000000005</v>
      </c>
      <c r="P1743" s="162">
        <f t="shared" si="270"/>
        <v>0.34104578863035245</v>
      </c>
      <c r="Q1743" s="162">
        <f t="shared" si="271"/>
        <v>0.71226028115097306</v>
      </c>
      <c r="R1743" s="129" t="str">
        <f t="shared" si="272"/>
        <v/>
      </c>
      <c r="S1743" s="129">
        <f t="shared" si="273"/>
        <v>0.34104578863035245</v>
      </c>
      <c r="T1743" s="129" t="str">
        <f t="shared" si="274"/>
        <v/>
      </c>
      <c r="V1743" s="156">
        <f t="shared" si="268"/>
        <v>7.3408000000001445</v>
      </c>
      <c r="W1743" s="159">
        <f t="shared" si="264"/>
        <v>0.39427873586264822</v>
      </c>
      <c r="X1743" s="160">
        <f t="shared" si="265"/>
        <v>6.3255908590725829E-4</v>
      </c>
      <c r="Y1743" s="160" t="str">
        <f t="shared" si="266"/>
        <v/>
      </c>
      <c r="Z1743" s="160" t="str">
        <f t="shared" si="267"/>
        <v/>
      </c>
    </row>
    <row r="1744" spans="14:26" ht="20.100000000000001" customHeight="1" x14ac:dyDescent="0.25">
      <c r="N1744" s="137">
        <v>1141</v>
      </c>
      <c r="O1744" s="129">
        <f t="shared" si="269"/>
        <v>0.56400000000000006</v>
      </c>
      <c r="P1744" s="162">
        <f t="shared" si="270"/>
        <v>0.34027997879027366</v>
      </c>
      <c r="Q1744" s="162">
        <f t="shared" si="271"/>
        <v>0.71362293392883669</v>
      </c>
      <c r="R1744" s="129" t="str">
        <f t="shared" si="272"/>
        <v/>
      </c>
      <c r="S1744" s="129">
        <f t="shared" si="273"/>
        <v>0.34027997879027366</v>
      </c>
      <c r="T1744" s="129" t="str">
        <f t="shared" si="274"/>
        <v/>
      </c>
      <c r="V1744" s="156">
        <f t="shared" si="268"/>
        <v>7.3472000000001447</v>
      </c>
      <c r="W1744" s="159">
        <f t="shared" si="264"/>
        <v>0.39364617677674096</v>
      </c>
      <c r="X1744" s="160">
        <f t="shared" si="265"/>
        <v>6.3191275168011929E-4</v>
      </c>
      <c r="Y1744" s="160" t="str">
        <f t="shared" si="266"/>
        <v/>
      </c>
      <c r="Z1744" s="160" t="str">
        <f t="shared" si="267"/>
        <v/>
      </c>
    </row>
    <row r="1745" spans="14:26" ht="20.100000000000001" customHeight="1" x14ac:dyDescent="0.25">
      <c r="N1745" s="137">
        <v>1142</v>
      </c>
      <c r="O1745" s="129">
        <f t="shared" si="269"/>
        <v>0.5680000000000005</v>
      </c>
      <c r="P1745" s="162">
        <f t="shared" si="270"/>
        <v>0.33951045634639365</v>
      </c>
      <c r="Q1745" s="162">
        <f t="shared" si="271"/>
        <v>0.71498251603115237</v>
      </c>
      <c r="R1745" s="129" t="str">
        <f t="shared" si="272"/>
        <v/>
      </c>
      <c r="S1745" s="129">
        <f t="shared" si="273"/>
        <v>0.33951045634639365</v>
      </c>
      <c r="T1745" s="129" t="str">
        <f t="shared" si="274"/>
        <v/>
      </c>
      <c r="V1745" s="156">
        <f t="shared" si="268"/>
        <v>7.3536000000001449</v>
      </c>
      <c r="W1745" s="159">
        <f t="shared" si="264"/>
        <v>0.39301426402506084</v>
      </c>
      <c r="X1745" s="160">
        <f t="shared" si="265"/>
        <v>6.3126588142253803E-4</v>
      </c>
      <c r="Y1745" s="160" t="str">
        <f t="shared" si="266"/>
        <v/>
      </c>
      <c r="Z1745" s="160" t="str">
        <f t="shared" si="267"/>
        <v/>
      </c>
    </row>
    <row r="1746" spans="14:26" ht="20.100000000000001" customHeight="1" x14ac:dyDescent="0.25">
      <c r="N1746" s="137">
        <v>1143</v>
      </c>
      <c r="O1746" s="129">
        <f t="shared" si="269"/>
        <v>0.57200000000000006</v>
      </c>
      <c r="P1746" s="162">
        <f t="shared" si="270"/>
        <v>0.33873725429121798</v>
      </c>
      <c r="Q1746" s="162">
        <f t="shared" si="271"/>
        <v>0.71633901267345501</v>
      </c>
      <c r="R1746" s="129" t="str">
        <f t="shared" si="272"/>
        <v/>
      </c>
      <c r="S1746" s="129">
        <f t="shared" si="273"/>
        <v>0.33873725429121798</v>
      </c>
      <c r="T1746" s="129" t="str">
        <f t="shared" si="274"/>
        <v/>
      </c>
      <c r="V1746" s="156">
        <f t="shared" si="268"/>
        <v>7.3600000000001451</v>
      </c>
      <c r="W1746" s="159">
        <f t="shared" si="264"/>
        <v>0.39238299814363831</v>
      </c>
      <c r="X1746" s="160">
        <f t="shared" si="265"/>
        <v>6.3061848021211953E-4</v>
      </c>
      <c r="Y1746" s="160" t="str">
        <f t="shared" si="266"/>
        <v/>
      </c>
      <c r="Z1746" s="160" t="str">
        <f t="shared" si="267"/>
        <v/>
      </c>
    </row>
    <row r="1747" spans="14:26" ht="20.100000000000001" customHeight="1" x14ac:dyDescent="0.25">
      <c r="N1747" s="137">
        <v>1144</v>
      </c>
      <c r="O1747" s="129">
        <f t="shared" si="269"/>
        <v>0.57600000000000051</v>
      </c>
      <c r="P1747" s="162">
        <f t="shared" si="270"/>
        <v>0.33796040571879699</v>
      </c>
      <c r="Q1747" s="162">
        <f t="shared" si="271"/>
        <v>0.71769240920345467</v>
      </c>
      <c r="R1747" s="129" t="str">
        <f t="shared" si="272"/>
        <v/>
      </c>
      <c r="S1747" s="129">
        <f t="shared" si="273"/>
        <v>0.33796040571879699</v>
      </c>
      <c r="T1747" s="129" t="str">
        <f t="shared" si="274"/>
        <v/>
      </c>
      <c r="V1747" s="156">
        <f t="shared" si="268"/>
        <v>7.3664000000001453</v>
      </c>
      <c r="W1747" s="159">
        <f t="shared" si="264"/>
        <v>0.39175237966342619</v>
      </c>
      <c r="X1747" s="160">
        <f t="shared" si="265"/>
        <v>6.2997055311342365E-4</v>
      </c>
      <c r="Y1747" s="160" t="str">
        <f t="shared" si="266"/>
        <v/>
      </c>
      <c r="Z1747" s="160" t="str">
        <f t="shared" si="267"/>
        <v/>
      </c>
    </row>
    <row r="1748" spans="14:26" ht="20.100000000000001" customHeight="1" x14ac:dyDescent="0.25">
      <c r="N1748" s="137">
        <v>1145</v>
      </c>
      <c r="O1748" s="129">
        <f t="shared" si="269"/>
        <v>0.58000000000000007</v>
      </c>
      <c r="P1748" s="162">
        <f t="shared" si="270"/>
        <v>0.33717994382238053</v>
      </c>
      <c r="Q1748" s="162">
        <f t="shared" si="271"/>
        <v>0.7190426911014357</v>
      </c>
      <c r="R1748" s="129" t="str">
        <f t="shared" si="272"/>
        <v/>
      </c>
      <c r="S1748" s="129">
        <f t="shared" si="273"/>
        <v>0.33717994382238053</v>
      </c>
      <c r="T1748" s="129" t="str">
        <f t="shared" si="274"/>
        <v/>
      </c>
      <c r="V1748" s="156">
        <f t="shared" si="268"/>
        <v>7.3728000000001455</v>
      </c>
      <c r="W1748" s="159">
        <f t="shared" ref="W1748:W1811" si="275">_xlfn.CHISQ.DIST.RT(V1748,$U$593)</f>
        <v>0.39112240911031276</v>
      </c>
      <c r="X1748" s="160">
        <f t="shared" ref="X1748:X1811" si="276">W1748-W1749</f>
        <v>6.2932210517541165E-4</v>
      </c>
      <c r="Y1748" s="160" t="str">
        <f t="shared" ref="Y1748:Y1811" si="277">IF(W1748&lt;(1-$U$600),X1748,"")</f>
        <v/>
      </c>
      <c r="Z1748" s="160" t="str">
        <f t="shared" ref="Z1748:Z1811" si="278">IF(X1748&lt;(1-$U$606),Y1748,"")</f>
        <v/>
      </c>
    </row>
    <row r="1749" spans="14:26" ht="20.100000000000001" customHeight="1" x14ac:dyDescent="0.25">
      <c r="N1749" s="137">
        <v>1146</v>
      </c>
      <c r="O1749" s="129">
        <f t="shared" si="269"/>
        <v>0.58400000000000052</v>
      </c>
      <c r="P1749" s="162">
        <f t="shared" si="270"/>
        <v>0.3363959018920672</v>
      </c>
      <c r="Q1749" s="162">
        <f t="shared" si="271"/>
        <v>0.72038984398065098</v>
      </c>
      <c r="R1749" s="129" t="str">
        <f t="shared" si="272"/>
        <v/>
      </c>
      <c r="S1749" s="129">
        <f t="shared" si="273"/>
        <v>0.3363959018920672</v>
      </c>
      <c r="T1749" s="129" t="str">
        <f t="shared" si="274"/>
        <v/>
      </c>
      <c r="V1749" s="156">
        <f t="shared" ref="V1749:V1812" si="279">V1748+$Y$593</f>
        <v>7.3792000000001456</v>
      </c>
      <c r="W1749" s="159">
        <f t="shared" si="275"/>
        <v>0.39049308700513735</v>
      </c>
      <c r="X1749" s="160">
        <f t="shared" si="276"/>
        <v>6.2867314143622011E-4</v>
      </c>
      <c r="Y1749" s="160" t="str">
        <f t="shared" si="277"/>
        <v/>
      </c>
      <c r="Z1749" s="160" t="str">
        <f t="shared" si="278"/>
        <v/>
      </c>
    </row>
    <row r="1750" spans="14:26" ht="20.100000000000001" customHeight="1" x14ac:dyDescent="0.25">
      <c r="N1750" s="137">
        <v>1147</v>
      </c>
      <c r="O1750" s="129">
        <f t="shared" si="269"/>
        <v>0.58800000000000008</v>
      </c>
      <c r="P1750" s="162">
        <f t="shared" si="270"/>
        <v>0.33560831331245394</v>
      </c>
      <c r="Q1750" s="162">
        <f t="shared" si="271"/>
        <v>0.72173385358770248</v>
      </c>
      <c r="R1750" s="129" t="str">
        <f t="shared" si="272"/>
        <v/>
      </c>
      <c r="S1750" s="129">
        <f t="shared" si="273"/>
        <v>0.33560831331245394</v>
      </c>
      <c r="T1750" s="129" t="str">
        <f t="shared" si="274"/>
        <v/>
      </c>
      <c r="V1750" s="156">
        <f t="shared" si="279"/>
        <v>7.3856000000001458</v>
      </c>
      <c r="W1750" s="159">
        <f t="shared" si="275"/>
        <v>0.38986441386370113</v>
      </c>
      <c r="X1750" s="160">
        <f t="shared" si="276"/>
        <v>6.2802366691594447E-4</v>
      </c>
      <c r="Y1750" s="160" t="str">
        <f t="shared" si="277"/>
        <v/>
      </c>
      <c r="Z1750" s="160" t="str">
        <f t="shared" si="278"/>
        <v/>
      </c>
    </row>
    <row r="1751" spans="14:26" ht="20.100000000000001" customHeight="1" x14ac:dyDescent="0.25">
      <c r="N1751" s="137">
        <v>1148</v>
      </c>
      <c r="O1751" s="129">
        <f t="shared" si="269"/>
        <v>0.59200000000000053</v>
      </c>
      <c r="P1751" s="162">
        <f t="shared" si="270"/>
        <v>0.33481721156028071</v>
      </c>
      <c r="Q1751" s="162">
        <f t="shared" si="271"/>
        <v>0.72307470580291655</v>
      </c>
      <c r="R1751" s="129" t="str">
        <f t="shared" si="272"/>
        <v/>
      </c>
      <c r="S1751" s="129">
        <f t="shared" si="273"/>
        <v>0.33481721156028071</v>
      </c>
      <c r="T1751" s="129" t="str">
        <f t="shared" si="274"/>
        <v/>
      </c>
      <c r="V1751" s="156">
        <f t="shared" si="279"/>
        <v>7.392000000000146</v>
      </c>
      <c r="W1751" s="159">
        <f t="shared" si="275"/>
        <v>0.38923639019678519</v>
      </c>
      <c r="X1751" s="160">
        <f t="shared" si="276"/>
        <v>6.2737368662441062E-4</v>
      </c>
      <c r="Y1751" s="160" t="str">
        <f t="shared" si="277"/>
        <v/>
      </c>
      <c r="Z1751" s="160" t="str">
        <f t="shared" si="278"/>
        <v/>
      </c>
    </row>
    <row r="1752" spans="14:26" ht="20.100000000000001" customHeight="1" x14ac:dyDescent="0.25">
      <c r="N1752" s="137">
        <v>1149</v>
      </c>
      <c r="O1752" s="129">
        <f t="shared" si="269"/>
        <v>0.59600000000000009</v>
      </c>
      <c r="P1752" s="162">
        <f t="shared" si="270"/>
        <v>0.33402263020207623</v>
      </c>
      <c r="Q1752" s="162">
        <f t="shared" si="271"/>
        <v>0.72441238664070606</v>
      </c>
      <c r="R1752" s="129" t="str">
        <f t="shared" si="272"/>
        <v/>
      </c>
      <c r="S1752" s="129">
        <f t="shared" si="273"/>
        <v>0.33402263020207623</v>
      </c>
      <c r="T1752" s="129" t="str">
        <f t="shared" si="274"/>
        <v/>
      </c>
      <c r="V1752" s="156">
        <f t="shared" si="279"/>
        <v>7.3984000000001462</v>
      </c>
      <c r="W1752" s="159">
        <f t="shared" si="275"/>
        <v>0.38860901651016078</v>
      </c>
      <c r="X1752" s="160">
        <f t="shared" si="276"/>
        <v>6.2672320555479111E-4</v>
      </c>
      <c r="Y1752" s="160" t="str">
        <f t="shared" si="277"/>
        <v/>
      </c>
      <c r="Z1752" s="160" t="str">
        <f t="shared" si="278"/>
        <v/>
      </c>
    </row>
    <row r="1753" spans="14:26" ht="20.100000000000001" customHeight="1" x14ac:dyDescent="0.25">
      <c r="N1753" s="137">
        <v>1150</v>
      </c>
      <c r="O1753" s="129">
        <f t="shared" si="269"/>
        <v>0.60000000000000053</v>
      </c>
      <c r="P1753" s="162">
        <f t="shared" si="270"/>
        <v>0.33322460289179956</v>
      </c>
      <c r="Q1753" s="162">
        <f t="shared" si="271"/>
        <v>0.72574688224992667</v>
      </c>
      <c r="R1753" s="129" t="str">
        <f t="shared" si="272"/>
        <v/>
      </c>
      <c r="S1753" s="129">
        <f t="shared" si="273"/>
        <v>0.33322460289179956</v>
      </c>
      <c r="T1753" s="129" t="str">
        <f t="shared" si="274"/>
        <v/>
      </c>
      <c r="V1753" s="156">
        <f t="shared" si="279"/>
        <v>7.4048000000001464</v>
      </c>
      <c r="W1753" s="159">
        <f t="shared" si="275"/>
        <v>0.38798229330460599</v>
      </c>
      <c r="X1753" s="160">
        <f t="shared" si="276"/>
        <v>6.2607222868804602E-4</v>
      </c>
      <c r="Y1753" s="160" t="str">
        <f t="shared" si="277"/>
        <v/>
      </c>
      <c r="Z1753" s="160" t="str">
        <f t="shared" si="278"/>
        <v/>
      </c>
    </row>
    <row r="1754" spans="14:26" ht="20.100000000000001" customHeight="1" x14ac:dyDescent="0.25">
      <c r="N1754" s="137">
        <v>1151</v>
      </c>
      <c r="O1754" s="129">
        <f t="shared" si="269"/>
        <v>0.60400000000000009</v>
      </c>
      <c r="P1754" s="162">
        <f t="shared" si="270"/>
        <v>0.3324231633684821</v>
      </c>
      <c r="Q1754" s="162">
        <f t="shared" si="271"/>
        <v>0.72707817891421944</v>
      </c>
      <c r="R1754" s="129" t="str">
        <f t="shared" si="272"/>
        <v/>
      </c>
      <c r="S1754" s="129">
        <f t="shared" si="273"/>
        <v>0.3324231633684821</v>
      </c>
      <c r="T1754" s="129" t="str">
        <f t="shared" si="274"/>
        <v/>
      </c>
      <c r="V1754" s="156">
        <f t="shared" si="279"/>
        <v>7.4112000000001466</v>
      </c>
      <c r="W1754" s="159">
        <f t="shared" si="275"/>
        <v>0.38735622107591794</v>
      </c>
      <c r="X1754" s="160">
        <f t="shared" si="276"/>
        <v>6.2542076098942578E-4</v>
      </c>
      <c r="Y1754" s="160" t="str">
        <f t="shared" si="277"/>
        <v/>
      </c>
      <c r="Z1754" s="160" t="str">
        <f t="shared" si="278"/>
        <v/>
      </c>
    </row>
    <row r="1755" spans="14:26" ht="20.100000000000001" customHeight="1" x14ac:dyDescent="0.25">
      <c r="N1755" s="137">
        <v>1152</v>
      </c>
      <c r="O1755" s="129">
        <f t="shared" ref="O1755:O1818" si="280">O$597+(N1755*O$600)</f>
        <v>0.60800000000000054</v>
      </c>
      <c r="P1755" s="162">
        <f t="shared" ref="P1755:P1818" si="281">_xlfn.NORM.DIST(O1755,O$594,O$595,0)</f>
        <v>0.3316183454538667</v>
      </c>
      <c r="Q1755" s="162">
        <f t="shared" ref="Q1755:Q1818" si="282">_xlfn.NORM.DIST(O1755,O$594,O$595,1)</f>
        <v>0.72840626305234923</v>
      </c>
      <c r="R1755" s="129" t="str">
        <f t="shared" ref="R1755:R1818" si="283">IF(OR(Q1755&lt;$S$599,Q1755&gt;$S$600),P1755,"")</f>
        <v/>
      </c>
      <c r="S1755" s="129">
        <f t="shared" ref="S1755:S1818" si="284">IF(AND(Q1755&gt;$S$599,Q1755&lt;$S$600),P1755,"")</f>
        <v>0.3316183454538667</v>
      </c>
      <c r="T1755" s="129" t="str">
        <f t="shared" ref="T1755:T1818" si="285">IF(P1755=MAX(P$603:P$2603),P1755,"")</f>
        <v/>
      </c>
      <c r="V1755" s="156">
        <f t="shared" si="279"/>
        <v>7.4176000000001467</v>
      </c>
      <c r="W1755" s="159">
        <f t="shared" si="275"/>
        <v>0.38673080031492851</v>
      </c>
      <c r="X1755" s="160">
        <f t="shared" si="276"/>
        <v>6.2476880741291207E-4</v>
      </c>
      <c r="Y1755" s="160" t="str">
        <f t="shared" si="277"/>
        <v/>
      </c>
      <c r="Z1755" s="160" t="str">
        <f t="shared" si="278"/>
        <v/>
      </c>
    </row>
    <row r="1756" spans="14:26" ht="20.100000000000001" customHeight="1" x14ac:dyDescent="0.25">
      <c r="N1756" s="137">
        <v>1153</v>
      </c>
      <c r="O1756" s="129">
        <f t="shared" si="280"/>
        <v>0.6120000000000001</v>
      </c>
      <c r="P1756" s="162">
        <f t="shared" si="281"/>
        <v>0.33081018305004833</v>
      </c>
      <c r="Q1756" s="162">
        <f t="shared" si="282"/>
        <v>0.7297311212185279</v>
      </c>
      <c r="R1756" s="129" t="str">
        <f t="shared" si="283"/>
        <v/>
      </c>
      <c r="S1756" s="129">
        <f t="shared" si="284"/>
        <v>0.33081018305004833</v>
      </c>
      <c r="T1756" s="129" t="str">
        <f t="shared" si="285"/>
        <v/>
      </c>
      <c r="V1756" s="156">
        <f t="shared" si="279"/>
        <v>7.4240000000001469</v>
      </c>
      <c r="W1756" s="159">
        <f t="shared" si="275"/>
        <v>0.3861060315075156</v>
      </c>
      <c r="X1756" s="160">
        <f t="shared" si="276"/>
        <v>6.2411637289588873E-4</v>
      </c>
      <c r="Y1756" s="160" t="str">
        <f t="shared" si="277"/>
        <v/>
      </c>
      <c r="Z1756" s="160" t="str">
        <f t="shared" si="278"/>
        <v/>
      </c>
    </row>
    <row r="1757" spans="14:26" ht="20.100000000000001" customHeight="1" x14ac:dyDescent="0.25">
      <c r="N1757" s="137">
        <v>1154</v>
      </c>
      <c r="O1757" s="129">
        <f t="shared" si="280"/>
        <v>0.61599999999999966</v>
      </c>
      <c r="P1757" s="162">
        <f t="shared" si="281"/>
        <v>0.32999871013711063</v>
      </c>
      <c r="Q1757" s="162">
        <f t="shared" si="282"/>
        <v>0.7310527401027338</v>
      </c>
      <c r="R1757" s="129" t="str">
        <f t="shared" si="283"/>
        <v/>
      </c>
      <c r="S1757" s="129">
        <f t="shared" si="284"/>
        <v>0.32999871013711063</v>
      </c>
      <c r="T1757" s="129" t="str">
        <f t="shared" si="285"/>
        <v/>
      </c>
      <c r="V1757" s="156">
        <f t="shared" si="279"/>
        <v>7.4304000000001471</v>
      </c>
      <c r="W1757" s="159">
        <f t="shared" si="275"/>
        <v>0.38548191513461971</v>
      </c>
      <c r="X1757" s="160">
        <f t="shared" si="276"/>
        <v>6.2346346236280548E-4</v>
      </c>
      <c r="Y1757" s="160" t="str">
        <f t="shared" si="277"/>
        <v/>
      </c>
      <c r="Z1757" s="160" t="str">
        <f t="shared" si="278"/>
        <v/>
      </c>
    </row>
    <row r="1758" spans="14:26" ht="20.100000000000001" customHeight="1" x14ac:dyDescent="0.25">
      <c r="N1758" s="137">
        <v>1155</v>
      </c>
      <c r="O1758" s="129">
        <f t="shared" si="280"/>
        <v>0.62000000000000011</v>
      </c>
      <c r="P1758" s="162">
        <f t="shared" si="281"/>
        <v>0.32918396077076478</v>
      </c>
      <c r="Q1758" s="162">
        <f t="shared" si="282"/>
        <v>0.732371106531017</v>
      </c>
      <c r="R1758" s="129" t="str">
        <f t="shared" si="283"/>
        <v/>
      </c>
      <c r="S1758" s="129">
        <f t="shared" si="284"/>
        <v>0.32918396077076478</v>
      </c>
      <c r="T1758" s="129" t="str">
        <f t="shared" si="285"/>
        <v/>
      </c>
      <c r="V1758" s="156">
        <f t="shared" si="279"/>
        <v>7.4368000000001473</v>
      </c>
      <c r="W1758" s="159">
        <f t="shared" si="275"/>
        <v>0.38485845167225691</v>
      </c>
      <c r="X1758" s="160">
        <f t="shared" si="276"/>
        <v>6.2281008072462285E-4</v>
      </c>
      <c r="Y1758" s="160" t="str">
        <f t="shared" si="277"/>
        <v/>
      </c>
      <c r="Z1758" s="160" t="str">
        <f t="shared" si="278"/>
        <v/>
      </c>
    </row>
    <row r="1759" spans="14:26" ht="20.100000000000001" customHeight="1" x14ac:dyDescent="0.25">
      <c r="N1759" s="137">
        <v>1156</v>
      </c>
      <c r="O1759" s="129">
        <f t="shared" si="280"/>
        <v>0.62399999999999967</v>
      </c>
      <c r="P1759" s="162">
        <f t="shared" si="281"/>
        <v>0.32836596907998766</v>
      </c>
      <c r="Q1759" s="162">
        <f t="shared" si="282"/>
        <v>0.73368620746579749</v>
      </c>
      <c r="R1759" s="129" t="str">
        <f t="shared" si="283"/>
        <v/>
      </c>
      <c r="S1759" s="129">
        <f t="shared" si="284"/>
        <v>0.32836596907998766</v>
      </c>
      <c r="T1759" s="129" t="str">
        <f t="shared" si="285"/>
        <v/>
      </c>
      <c r="V1759" s="156">
        <f t="shared" si="279"/>
        <v>7.4432000000001475</v>
      </c>
      <c r="W1759" s="159">
        <f t="shared" si="275"/>
        <v>0.38423564159153228</v>
      </c>
      <c r="X1759" s="160">
        <f t="shared" si="276"/>
        <v>6.2215623287842359E-4</v>
      </c>
      <c r="Y1759" s="160" t="str">
        <f t="shared" si="277"/>
        <v/>
      </c>
      <c r="Z1759" s="160" t="str">
        <f t="shared" si="278"/>
        <v/>
      </c>
    </row>
    <row r="1760" spans="14:26" ht="20.100000000000001" customHeight="1" x14ac:dyDescent="0.25">
      <c r="N1760" s="137">
        <v>1157</v>
      </c>
      <c r="O1760" s="129">
        <f t="shared" si="280"/>
        <v>0.62800000000000011</v>
      </c>
      <c r="P1760" s="162">
        <f t="shared" si="281"/>
        <v>0.32754476926465803</v>
      </c>
      <c r="Q1760" s="162">
        <f t="shared" si="282"/>
        <v>0.73499803000615449</v>
      </c>
      <c r="R1760" s="129" t="str">
        <f t="shared" si="283"/>
        <v/>
      </c>
      <c r="S1760" s="129">
        <f t="shared" si="284"/>
        <v>0.32754476926465803</v>
      </c>
      <c r="T1760" s="129" t="str">
        <f t="shared" si="285"/>
        <v/>
      </c>
      <c r="V1760" s="156">
        <f t="shared" si="279"/>
        <v>7.4496000000001477</v>
      </c>
      <c r="W1760" s="159">
        <f t="shared" si="275"/>
        <v>0.38361348535865386</v>
      </c>
      <c r="X1760" s="160">
        <f t="shared" si="276"/>
        <v>6.2150192370580282E-4</v>
      </c>
      <c r="Y1760" s="160" t="str">
        <f t="shared" si="277"/>
        <v/>
      </c>
      <c r="Z1760" s="160" t="str">
        <f t="shared" si="278"/>
        <v/>
      </c>
    </row>
    <row r="1761" spans="14:26" ht="20.100000000000001" customHeight="1" x14ac:dyDescent="0.25">
      <c r="N1761" s="137">
        <v>1158</v>
      </c>
      <c r="O1761" s="129">
        <f t="shared" si="280"/>
        <v>0.63199999999999967</v>
      </c>
      <c r="P1761" s="162">
        <f t="shared" si="281"/>
        <v>0.32672039559319571</v>
      </c>
      <c r="Q1761" s="162">
        <f t="shared" si="282"/>
        <v>0.73630656138810369</v>
      </c>
      <c r="R1761" s="129" t="str">
        <f t="shared" si="283"/>
        <v/>
      </c>
      <c r="S1761" s="129">
        <f t="shared" si="284"/>
        <v>0.32672039559319571</v>
      </c>
      <c r="T1761" s="129" t="str">
        <f t="shared" si="285"/>
        <v/>
      </c>
      <c r="V1761" s="156">
        <f t="shared" si="279"/>
        <v>7.4560000000001478</v>
      </c>
      <c r="W1761" s="159">
        <f t="shared" si="275"/>
        <v>0.38299198343494806</v>
      </c>
      <c r="X1761" s="160">
        <f t="shared" si="276"/>
        <v>6.2084715807697588E-4</v>
      </c>
      <c r="Y1761" s="160" t="str">
        <f t="shared" si="277"/>
        <v/>
      </c>
      <c r="Z1761" s="160" t="str">
        <f t="shared" si="278"/>
        <v/>
      </c>
    </row>
    <row r="1762" spans="14:26" ht="20.100000000000001" customHeight="1" x14ac:dyDescent="0.25">
      <c r="N1762" s="137">
        <v>1159</v>
      </c>
      <c r="O1762" s="129">
        <f t="shared" si="280"/>
        <v>0.63600000000000012</v>
      </c>
      <c r="P1762" s="162">
        <f t="shared" si="281"/>
        <v>0.32589288240019854</v>
      </c>
      <c r="Q1762" s="162">
        <f t="shared" si="282"/>
        <v>0.73761178898486846</v>
      </c>
      <c r="R1762" s="129" t="str">
        <f t="shared" si="283"/>
        <v/>
      </c>
      <c r="S1762" s="129">
        <f t="shared" si="284"/>
        <v>0.32589288240019854</v>
      </c>
      <c r="T1762" s="129" t="str">
        <f t="shared" si="285"/>
        <v/>
      </c>
      <c r="V1762" s="156">
        <f t="shared" si="279"/>
        <v>7.462400000000148</v>
      </c>
      <c r="W1762" s="159">
        <f t="shared" si="275"/>
        <v>0.38237113627687108</v>
      </c>
      <c r="X1762" s="160">
        <f t="shared" si="276"/>
        <v>6.2019194084617091E-4</v>
      </c>
      <c r="Y1762" s="160" t="str">
        <f t="shared" si="277"/>
        <v/>
      </c>
      <c r="Z1762" s="160" t="str">
        <f t="shared" si="278"/>
        <v/>
      </c>
    </row>
    <row r="1763" spans="14:26" ht="20.100000000000001" customHeight="1" x14ac:dyDescent="0.25">
      <c r="N1763" s="137">
        <v>1160</v>
      </c>
      <c r="O1763" s="129">
        <f t="shared" si="280"/>
        <v>0.63999999999999968</v>
      </c>
      <c r="P1763" s="162">
        <f t="shared" si="281"/>
        <v>0.32506226408408218</v>
      </c>
      <c r="Q1763" s="162">
        <f t="shared" si="282"/>
        <v>0.73891370030713832</v>
      </c>
      <c r="R1763" s="129" t="str">
        <f t="shared" si="283"/>
        <v/>
      </c>
      <c r="S1763" s="129">
        <f t="shared" si="284"/>
        <v>0.32506226408408218</v>
      </c>
      <c r="T1763" s="129" t="str">
        <f t="shared" si="285"/>
        <v/>
      </c>
      <c r="V1763" s="156">
        <f t="shared" si="279"/>
        <v>7.4688000000001482</v>
      </c>
      <c r="W1763" s="159">
        <f t="shared" si="275"/>
        <v>0.38175094433602491</v>
      </c>
      <c r="X1763" s="160">
        <f t="shared" si="276"/>
        <v>6.1953627685473744E-4</v>
      </c>
      <c r="Y1763" s="160" t="str">
        <f t="shared" si="277"/>
        <v/>
      </c>
      <c r="Z1763" s="160" t="str">
        <f t="shared" si="278"/>
        <v/>
      </c>
    </row>
    <row r="1764" spans="14:26" ht="20.100000000000001" customHeight="1" x14ac:dyDescent="0.25">
      <c r="N1764" s="137">
        <v>1161</v>
      </c>
      <c r="O1764" s="129">
        <f t="shared" si="280"/>
        <v>0.64400000000000013</v>
      </c>
      <c r="P1764" s="162">
        <f t="shared" si="281"/>
        <v>0.32422857510471909</v>
      </c>
      <c r="Q1764" s="162">
        <f t="shared" si="282"/>
        <v>0.74021228300332087</v>
      </c>
      <c r="R1764" s="129" t="str">
        <f t="shared" si="283"/>
        <v/>
      </c>
      <c r="S1764" s="129">
        <f t="shared" si="284"/>
        <v>0.32422857510471909</v>
      </c>
      <c r="T1764" s="129" t="str">
        <f t="shared" si="285"/>
        <v/>
      </c>
      <c r="V1764" s="156">
        <f t="shared" si="279"/>
        <v>7.4752000000001484</v>
      </c>
      <c r="W1764" s="159">
        <f t="shared" si="275"/>
        <v>0.38113140805917017</v>
      </c>
      <c r="X1764" s="160">
        <f t="shared" si="276"/>
        <v>6.1888017093020276E-4</v>
      </c>
      <c r="Y1764" s="160" t="str">
        <f t="shared" si="277"/>
        <v/>
      </c>
      <c r="Z1764" s="160" t="str">
        <f t="shared" si="278"/>
        <v/>
      </c>
    </row>
    <row r="1765" spans="14:26" ht="20.100000000000001" customHeight="1" x14ac:dyDescent="0.25">
      <c r="N1765" s="137">
        <v>1162</v>
      </c>
      <c r="O1765" s="129">
        <f t="shared" si="280"/>
        <v>0.64799999999999969</v>
      </c>
      <c r="P1765" s="162">
        <f t="shared" si="281"/>
        <v>0.32339184998107995</v>
      </c>
      <c r="Q1765" s="162">
        <f t="shared" si="282"/>
        <v>0.74150752485978122</v>
      </c>
      <c r="R1765" s="129" t="str">
        <f t="shared" si="283"/>
        <v/>
      </c>
      <c r="S1765" s="129">
        <f t="shared" si="284"/>
        <v>0.32339184998107995</v>
      </c>
      <c r="T1765" s="129" t="str">
        <f t="shared" si="285"/>
        <v/>
      </c>
      <c r="V1765" s="156">
        <f t="shared" si="279"/>
        <v>7.4816000000001486</v>
      </c>
      <c r="W1765" s="159">
        <f t="shared" si="275"/>
        <v>0.38051252788823997</v>
      </c>
      <c r="X1765" s="160">
        <f t="shared" si="276"/>
        <v>6.182236278856057E-4</v>
      </c>
      <c r="Y1765" s="160" t="str">
        <f t="shared" si="277"/>
        <v/>
      </c>
      <c r="Z1765" s="160" t="str">
        <f t="shared" si="278"/>
        <v/>
      </c>
    </row>
    <row r="1766" spans="14:26" ht="20.100000000000001" customHeight="1" x14ac:dyDescent="0.25">
      <c r="N1766" s="137">
        <v>1163</v>
      </c>
      <c r="O1766" s="129">
        <f t="shared" si="280"/>
        <v>0.65200000000000014</v>
      </c>
      <c r="P1766" s="162">
        <f t="shared" si="281"/>
        <v>0.32255212328887495</v>
      </c>
      <c r="Q1766" s="162">
        <f t="shared" si="282"/>
        <v>0.74279941380107561</v>
      </c>
      <c r="R1766" s="129" t="str">
        <f t="shared" si="283"/>
        <v/>
      </c>
      <c r="S1766" s="129">
        <f t="shared" si="284"/>
        <v>0.32255212328887495</v>
      </c>
      <c r="T1766" s="129" t="str">
        <f t="shared" si="285"/>
        <v/>
      </c>
      <c r="V1766" s="156">
        <f t="shared" si="279"/>
        <v>7.4880000000001488</v>
      </c>
      <c r="W1766" s="159">
        <f t="shared" si="275"/>
        <v>0.37989430426035437</v>
      </c>
      <c r="X1766" s="160">
        <f t="shared" si="276"/>
        <v>6.1756665252071796E-4</v>
      </c>
      <c r="Y1766" s="160" t="str">
        <f t="shared" si="277"/>
        <v/>
      </c>
      <c r="Z1766" s="160" t="str">
        <f t="shared" si="278"/>
        <v/>
      </c>
    </row>
    <row r="1767" spans="14:26" ht="20.100000000000001" customHeight="1" x14ac:dyDescent="0.25">
      <c r="N1767" s="137">
        <v>1164</v>
      </c>
      <c r="O1767" s="129">
        <f t="shared" si="280"/>
        <v>0.65599999999999969</v>
      </c>
      <c r="P1767" s="162">
        <f t="shared" si="281"/>
        <v>0.32170942965819826</v>
      </c>
      <c r="Q1767" s="162">
        <f t="shared" si="282"/>
        <v>0.74408793789017191</v>
      </c>
      <c r="R1767" s="129" t="str">
        <f t="shared" si="283"/>
        <v/>
      </c>
      <c r="S1767" s="129">
        <f t="shared" si="284"/>
        <v>0.32170942965819826</v>
      </c>
      <c r="T1767" s="129" t="str">
        <f t="shared" si="285"/>
        <v/>
      </c>
      <c r="V1767" s="156">
        <f t="shared" si="279"/>
        <v>7.4944000000001489</v>
      </c>
      <c r="W1767" s="159">
        <f t="shared" si="275"/>
        <v>0.37927673760783365</v>
      </c>
      <c r="X1767" s="160">
        <f t="shared" si="276"/>
        <v>6.169092496211559E-4</v>
      </c>
      <c r="Y1767" s="160" t="str">
        <f t="shared" si="277"/>
        <v/>
      </c>
      <c r="Z1767" s="160" t="str">
        <f t="shared" si="278"/>
        <v/>
      </c>
    </row>
    <row r="1768" spans="14:26" ht="20.100000000000001" customHeight="1" x14ac:dyDescent="0.25">
      <c r="N1768" s="137">
        <v>1165</v>
      </c>
      <c r="O1768" s="129">
        <f t="shared" si="280"/>
        <v>0.66000000000000014</v>
      </c>
      <c r="P1768" s="162">
        <f t="shared" si="281"/>
        <v>0.32086380377117246</v>
      </c>
      <c r="Q1768" s="162">
        <f t="shared" si="282"/>
        <v>0.74537308532866398</v>
      </c>
      <c r="R1768" s="129" t="str">
        <f t="shared" si="283"/>
        <v/>
      </c>
      <c r="S1768" s="129">
        <f t="shared" si="284"/>
        <v>0.32086380377117246</v>
      </c>
      <c r="T1768" s="129" t="str">
        <f t="shared" si="285"/>
        <v/>
      </c>
      <c r="V1768" s="156">
        <f t="shared" si="279"/>
        <v>7.5008000000001491</v>
      </c>
      <c r="W1768" s="159">
        <f t="shared" si="275"/>
        <v>0.37865982835821249</v>
      </c>
      <c r="X1768" s="160">
        <f t="shared" si="276"/>
        <v>6.1625142395888011E-4</v>
      </c>
      <c r="Y1768" s="160" t="str">
        <f t="shared" si="277"/>
        <v/>
      </c>
      <c r="Z1768" s="160" t="str">
        <f t="shared" si="278"/>
        <v/>
      </c>
    </row>
    <row r="1769" spans="14:26" ht="20.100000000000001" customHeight="1" x14ac:dyDescent="0.25">
      <c r="N1769" s="137">
        <v>1166</v>
      </c>
      <c r="O1769" s="129">
        <f t="shared" si="280"/>
        <v>0.6639999999999997</v>
      </c>
      <c r="P1769" s="162">
        <f t="shared" si="281"/>
        <v>0.32001528035959709</v>
      </c>
      <c r="Q1769" s="162">
        <f t="shared" si="282"/>
        <v>0.74665484445697317</v>
      </c>
      <c r="R1769" s="129" t="str">
        <f t="shared" si="283"/>
        <v/>
      </c>
      <c r="S1769" s="129">
        <f t="shared" si="284"/>
        <v>0.32001528035959709</v>
      </c>
      <c r="T1769" s="129" t="str">
        <f t="shared" si="285"/>
        <v/>
      </c>
      <c r="V1769" s="156">
        <f t="shared" si="279"/>
        <v>7.5072000000001493</v>
      </c>
      <c r="W1769" s="159">
        <f t="shared" si="275"/>
        <v>0.37804357693425361</v>
      </c>
      <c r="X1769" s="160">
        <f t="shared" si="276"/>
        <v>6.1559318029225096E-4</v>
      </c>
      <c r="Y1769" s="160" t="str">
        <f t="shared" si="277"/>
        <v/>
      </c>
      <c r="Z1769" s="160" t="str">
        <f t="shared" si="278"/>
        <v/>
      </c>
    </row>
    <row r="1770" spans="14:26" ht="20.100000000000001" customHeight="1" x14ac:dyDescent="0.25">
      <c r="N1770" s="137">
        <v>1167</v>
      </c>
      <c r="O1770" s="129">
        <f t="shared" si="280"/>
        <v>0.66800000000000015</v>
      </c>
      <c r="P1770" s="162">
        <f t="shared" si="281"/>
        <v>0.31916389420259672</v>
      </c>
      <c r="Q1770" s="162">
        <f t="shared" si="282"/>
        <v>0.74793320375454475</v>
      </c>
      <c r="R1770" s="129" t="str">
        <f t="shared" si="283"/>
        <v/>
      </c>
      <c r="S1770" s="129">
        <f t="shared" si="284"/>
        <v>0.31916389420259672</v>
      </c>
      <c r="T1770" s="129" t="str">
        <f t="shared" si="285"/>
        <v/>
      </c>
      <c r="V1770" s="156">
        <f t="shared" si="279"/>
        <v>7.5136000000001495</v>
      </c>
      <c r="W1770" s="159">
        <f t="shared" si="275"/>
        <v>0.37742798375396136</v>
      </c>
      <c r="X1770" s="160">
        <f t="shared" si="276"/>
        <v>6.1493452336525145E-4</v>
      </c>
      <c r="Y1770" s="160" t="str">
        <f t="shared" si="277"/>
        <v/>
      </c>
      <c r="Z1770" s="160" t="str">
        <f t="shared" si="278"/>
        <v/>
      </c>
    </row>
    <row r="1771" spans="14:26" ht="20.100000000000001" customHeight="1" x14ac:dyDescent="0.25">
      <c r="N1771" s="137">
        <v>1168</v>
      </c>
      <c r="O1771" s="129">
        <f t="shared" si="280"/>
        <v>0.67199999999999971</v>
      </c>
      <c r="P1771" s="162">
        <f t="shared" si="281"/>
        <v>0.3183096801242743</v>
      </c>
      <c r="Q1771" s="162">
        <f t="shared" si="282"/>
        <v>0.74920815184003031</v>
      </c>
      <c r="R1771" s="129" t="str">
        <f t="shared" si="283"/>
        <v/>
      </c>
      <c r="S1771" s="129">
        <f t="shared" si="284"/>
        <v>0.3183096801242743</v>
      </c>
      <c r="T1771" s="129" t="str">
        <f t="shared" si="285"/>
        <v/>
      </c>
      <c r="V1771" s="156">
        <f t="shared" si="279"/>
        <v>7.5200000000001497</v>
      </c>
      <c r="W1771" s="159">
        <f t="shared" si="275"/>
        <v>0.37681304923059611</v>
      </c>
      <c r="X1771" s="160">
        <f t="shared" si="276"/>
        <v>6.1427545790898597E-4</v>
      </c>
      <c r="Y1771" s="160" t="str">
        <f t="shared" si="277"/>
        <v/>
      </c>
      <c r="Z1771" s="160" t="str">
        <f t="shared" si="278"/>
        <v/>
      </c>
    </row>
    <row r="1772" spans="14:26" ht="20.100000000000001" customHeight="1" x14ac:dyDescent="0.25">
      <c r="N1772" s="137">
        <v>1169</v>
      </c>
      <c r="O1772" s="129">
        <f t="shared" si="280"/>
        <v>0.67600000000000016</v>
      </c>
      <c r="P1772" s="162">
        <f t="shared" si="281"/>
        <v>0.31745267299136465</v>
      </c>
      <c r="Q1772" s="162">
        <f t="shared" si="282"/>
        <v>0.75047967747146438</v>
      </c>
      <c r="R1772" s="129" t="str">
        <f t="shared" si="283"/>
        <v/>
      </c>
      <c r="S1772" s="129">
        <f t="shared" si="284"/>
        <v>0.31745267299136465</v>
      </c>
      <c r="T1772" s="129" t="str">
        <f t="shared" si="285"/>
        <v/>
      </c>
      <c r="V1772" s="156">
        <f t="shared" si="279"/>
        <v>7.5264000000001499</v>
      </c>
      <c r="W1772" s="159">
        <f t="shared" si="275"/>
        <v>0.37619877377268712</v>
      </c>
      <c r="X1772" s="160">
        <f t="shared" si="276"/>
        <v>6.1361598863873823E-4</v>
      </c>
      <c r="Y1772" s="160" t="str">
        <f t="shared" si="277"/>
        <v/>
      </c>
      <c r="Z1772" s="160" t="str">
        <f t="shared" si="278"/>
        <v/>
      </c>
    </row>
    <row r="1773" spans="14:26" ht="20.100000000000001" customHeight="1" x14ac:dyDescent="0.25">
      <c r="N1773" s="137">
        <v>1170</v>
      </c>
      <c r="O1773" s="129">
        <f t="shared" si="280"/>
        <v>0.67999999999999972</v>
      </c>
      <c r="P1773" s="162">
        <f t="shared" si="281"/>
        <v>0.31659290771089288</v>
      </c>
      <c r="Q1773" s="162">
        <f t="shared" si="282"/>
        <v>0.75174776954642941</v>
      </c>
      <c r="R1773" s="129" t="str">
        <f t="shared" si="283"/>
        <v/>
      </c>
      <c r="S1773" s="129">
        <f t="shared" si="284"/>
        <v>0.31659290771089288</v>
      </c>
      <c r="T1773" s="129" t="str">
        <f t="shared" si="285"/>
        <v/>
      </c>
      <c r="V1773" s="156">
        <f t="shared" si="279"/>
        <v>7.53280000000015</v>
      </c>
      <c r="W1773" s="159">
        <f t="shared" si="275"/>
        <v>0.37558515778404838</v>
      </c>
      <c r="X1773" s="160">
        <f t="shared" si="276"/>
        <v>6.1295612025885626E-4</v>
      </c>
      <c r="Y1773" s="160" t="str">
        <f t="shared" si="277"/>
        <v/>
      </c>
      <c r="Z1773" s="160" t="str">
        <f t="shared" si="278"/>
        <v/>
      </c>
    </row>
    <row r="1774" spans="14:26" ht="20.100000000000001" customHeight="1" x14ac:dyDescent="0.25">
      <c r="N1774" s="137">
        <v>1171</v>
      </c>
      <c r="O1774" s="129">
        <f t="shared" si="280"/>
        <v>0.68400000000000016</v>
      </c>
      <c r="P1774" s="162">
        <f t="shared" si="281"/>
        <v>0.31573041922783374</v>
      </c>
      <c r="Q1774" s="162">
        <f t="shared" si="282"/>
        <v>0.75301241710221323</v>
      </c>
      <c r="R1774" s="129" t="str">
        <f t="shared" si="283"/>
        <v/>
      </c>
      <c r="S1774" s="129">
        <f t="shared" si="284"/>
        <v>0.31573041922783374</v>
      </c>
      <c r="T1774" s="129" t="str">
        <f t="shared" si="285"/>
        <v/>
      </c>
      <c r="V1774" s="156">
        <f t="shared" si="279"/>
        <v>7.5392000000001502</v>
      </c>
      <c r="W1774" s="159">
        <f t="shared" si="275"/>
        <v>0.37497220166378953</v>
      </c>
      <c r="X1774" s="160">
        <f t="shared" si="276"/>
        <v>6.1229585745797843E-4</v>
      </c>
      <c r="Y1774" s="160" t="str">
        <f t="shared" si="277"/>
        <v/>
      </c>
      <c r="Z1774" s="160" t="str">
        <f t="shared" si="278"/>
        <v/>
      </c>
    </row>
    <row r="1775" spans="14:26" ht="20.100000000000001" customHeight="1" x14ac:dyDescent="0.25">
      <c r="N1775" s="137">
        <v>1172</v>
      </c>
      <c r="O1775" s="129">
        <f t="shared" si="280"/>
        <v>0.68799999999999972</v>
      </c>
      <c r="P1775" s="162">
        <f t="shared" si="281"/>
        <v>0.31486524252277687</v>
      </c>
      <c r="Q1775" s="162">
        <f t="shared" si="282"/>
        <v>0.75427360931595466</v>
      </c>
      <c r="R1775" s="129" t="str">
        <f t="shared" si="283"/>
        <v/>
      </c>
      <c r="S1775" s="129">
        <f t="shared" si="284"/>
        <v>0.31486524252277687</v>
      </c>
      <c r="T1775" s="129" t="str">
        <f t="shared" si="285"/>
        <v/>
      </c>
      <c r="V1775" s="156">
        <f t="shared" si="279"/>
        <v>7.5456000000001504</v>
      </c>
      <c r="W1775" s="159">
        <f t="shared" si="275"/>
        <v>0.37435990580633155</v>
      </c>
      <c r="X1775" s="160">
        <f t="shared" si="276"/>
        <v>6.1163520491153145E-4</v>
      </c>
      <c r="Y1775" s="160" t="str">
        <f t="shared" si="277"/>
        <v/>
      </c>
      <c r="Z1775" s="160" t="str">
        <f t="shared" si="278"/>
        <v/>
      </c>
    </row>
    <row r="1776" spans="14:26" ht="20.100000000000001" customHeight="1" x14ac:dyDescent="0.25">
      <c r="N1776" s="137">
        <v>1173</v>
      </c>
      <c r="O1776" s="129">
        <f t="shared" si="280"/>
        <v>0.69200000000000017</v>
      </c>
      <c r="P1776" s="162">
        <f t="shared" si="281"/>
        <v>0.31399741260959246</v>
      </c>
      <c r="Q1776" s="162">
        <f t="shared" si="282"/>
        <v>0.75553133550478324</v>
      </c>
      <c r="R1776" s="129" t="str">
        <f t="shared" si="283"/>
        <v/>
      </c>
      <c r="S1776" s="129">
        <f t="shared" si="284"/>
        <v>0.31399741260959246</v>
      </c>
      <c r="T1776" s="129" t="str">
        <f t="shared" si="285"/>
        <v/>
      </c>
      <c r="V1776" s="156">
        <f t="shared" si="279"/>
        <v>7.5520000000001506</v>
      </c>
      <c r="W1776" s="159">
        <f t="shared" si="275"/>
        <v>0.37374827060142002</v>
      </c>
      <c r="X1776" s="160">
        <f t="shared" si="276"/>
        <v>6.1097416728111975E-4</v>
      </c>
      <c r="Y1776" s="160" t="str">
        <f t="shared" si="277"/>
        <v/>
      </c>
      <c r="Z1776" s="160" t="str">
        <f t="shared" si="278"/>
        <v/>
      </c>
    </row>
    <row r="1777" spans="14:26" ht="20.100000000000001" customHeight="1" x14ac:dyDescent="0.25">
      <c r="N1777" s="137">
        <v>1174</v>
      </c>
      <c r="O1777" s="129">
        <f t="shared" si="280"/>
        <v>0.69599999999999973</v>
      </c>
      <c r="P1777" s="162">
        <f t="shared" si="281"/>
        <v>0.3131269645331039</v>
      </c>
      <c r="Q1777" s="162">
        <f t="shared" si="282"/>
        <v>0.75678558512594574</v>
      </c>
      <c r="R1777" s="129" t="str">
        <f t="shared" si="283"/>
        <v/>
      </c>
      <c r="S1777" s="129">
        <f t="shared" si="284"/>
        <v>0.3131269645331039</v>
      </c>
      <c r="T1777" s="129" t="str">
        <f t="shared" si="285"/>
        <v/>
      </c>
      <c r="V1777" s="156">
        <f t="shared" si="279"/>
        <v>7.5584000000001508</v>
      </c>
      <c r="W1777" s="159">
        <f t="shared" si="275"/>
        <v>0.3731372964341389</v>
      </c>
      <c r="X1777" s="160">
        <f t="shared" si="276"/>
        <v>6.1031274921496959E-4</v>
      </c>
      <c r="Y1777" s="160" t="str">
        <f t="shared" si="277"/>
        <v/>
      </c>
      <c r="Z1777" s="160" t="str">
        <f t="shared" si="278"/>
        <v/>
      </c>
    </row>
    <row r="1778" spans="14:26" ht="20.100000000000001" customHeight="1" x14ac:dyDescent="0.25">
      <c r="N1778" s="137">
        <v>1175</v>
      </c>
      <c r="O1778" s="129">
        <f t="shared" si="280"/>
        <v>0.70000000000000018</v>
      </c>
      <c r="P1778" s="162">
        <f t="shared" si="281"/>
        <v>0.31225393336676122</v>
      </c>
      <c r="Q1778" s="162">
        <f t="shared" si="282"/>
        <v>0.75803634777692697</v>
      </c>
      <c r="R1778" s="129" t="str">
        <f t="shared" si="283"/>
        <v/>
      </c>
      <c r="S1778" s="129">
        <f t="shared" si="284"/>
        <v>0.31225393336676122</v>
      </c>
      <c r="T1778" s="129" t="str">
        <f t="shared" si="285"/>
        <v/>
      </c>
      <c r="V1778" s="156">
        <f t="shared" si="279"/>
        <v>7.564800000000151</v>
      </c>
      <c r="W1778" s="159">
        <f t="shared" si="275"/>
        <v>0.37252698368492393</v>
      </c>
      <c r="X1778" s="160">
        <f t="shared" si="276"/>
        <v>6.0965095534670777E-4</v>
      </c>
      <c r="Y1778" s="160" t="str">
        <f t="shared" si="277"/>
        <v/>
      </c>
      <c r="Z1778" s="160" t="str">
        <f t="shared" si="278"/>
        <v/>
      </c>
    </row>
    <row r="1779" spans="14:26" ht="20.100000000000001" customHeight="1" x14ac:dyDescent="0.25">
      <c r="N1779" s="137">
        <v>1176</v>
      </c>
      <c r="O1779" s="129">
        <f t="shared" si="280"/>
        <v>0.70399999999999974</v>
      </c>
      <c r="P1779" s="162">
        <f t="shared" si="281"/>
        <v>0.31137835421032156</v>
      </c>
      <c r="Q1779" s="162">
        <f t="shared" si="282"/>
        <v>0.75928361319555859</v>
      </c>
      <c r="R1779" s="129" t="str">
        <f t="shared" si="283"/>
        <v/>
      </c>
      <c r="S1779" s="129">
        <f t="shared" si="284"/>
        <v>0.31137835421032156</v>
      </c>
      <c r="T1779" s="129" t="str">
        <f t="shared" si="285"/>
        <v/>
      </c>
      <c r="V1779" s="156">
        <f t="shared" si="279"/>
        <v>7.5712000000001511</v>
      </c>
      <c r="W1779" s="159">
        <f t="shared" si="275"/>
        <v>0.37191733272957722</v>
      </c>
      <c r="X1779" s="160">
        <f t="shared" si="276"/>
        <v>6.0898879029780417E-4</v>
      </c>
      <c r="Y1779" s="160" t="str">
        <f t="shared" si="277"/>
        <v/>
      </c>
      <c r="Z1779" s="160" t="str">
        <f t="shared" si="278"/>
        <v/>
      </c>
    </row>
    <row r="1780" spans="14:26" ht="20.100000000000001" customHeight="1" x14ac:dyDescent="0.25">
      <c r="N1780" s="137">
        <v>1177</v>
      </c>
      <c r="O1780" s="129">
        <f t="shared" si="280"/>
        <v>0.70800000000000018</v>
      </c>
      <c r="P1780" s="162">
        <f t="shared" si="281"/>
        <v>0.31050026218753124</v>
      </c>
      <c r="Q1780" s="162">
        <f t="shared" si="282"/>
        <v>0.76052737126012016</v>
      </c>
      <c r="R1780" s="129" t="str">
        <f t="shared" si="283"/>
        <v/>
      </c>
      <c r="S1780" s="129">
        <f t="shared" si="284"/>
        <v>0.31050026218753124</v>
      </c>
      <c r="T1780" s="129" t="str">
        <f t="shared" si="285"/>
        <v/>
      </c>
      <c r="V1780" s="156">
        <f t="shared" si="279"/>
        <v>7.5776000000001513</v>
      </c>
      <c r="W1780" s="159">
        <f t="shared" si="275"/>
        <v>0.37130834393927942</v>
      </c>
      <c r="X1780" s="160">
        <f t="shared" si="276"/>
        <v>6.083262586734639E-4</v>
      </c>
      <c r="Y1780" s="160" t="str">
        <f t="shared" si="277"/>
        <v/>
      </c>
      <c r="Z1780" s="160" t="str">
        <f t="shared" si="278"/>
        <v/>
      </c>
    </row>
    <row r="1781" spans="14:26" ht="20.100000000000001" customHeight="1" x14ac:dyDescent="0.25">
      <c r="N1781" s="137">
        <v>1178</v>
      </c>
      <c r="O1781" s="129">
        <f t="shared" si="280"/>
        <v>0.71199999999999974</v>
      </c>
      <c r="P1781" s="162">
        <f t="shared" si="281"/>
        <v>0.30961969244381499</v>
      </c>
      <c r="Q1781" s="162">
        <f t="shared" si="282"/>
        <v>0.7617676119894301</v>
      </c>
      <c r="R1781" s="129" t="str">
        <f t="shared" si="283"/>
        <v/>
      </c>
      <c r="S1781" s="129">
        <f t="shared" si="284"/>
        <v>0.30961969244381499</v>
      </c>
      <c r="T1781" s="129" t="str">
        <f t="shared" si="285"/>
        <v/>
      </c>
      <c r="V1781" s="156">
        <f t="shared" si="279"/>
        <v>7.5840000000001515</v>
      </c>
      <c r="W1781" s="159">
        <f t="shared" si="275"/>
        <v>0.37070001768060595</v>
      </c>
      <c r="X1781" s="160">
        <f t="shared" si="276"/>
        <v>6.0766336506845597E-4</v>
      </c>
      <c r="Y1781" s="160" t="str">
        <f t="shared" si="277"/>
        <v/>
      </c>
      <c r="Z1781" s="160" t="str">
        <f t="shared" si="278"/>
        <v/>
      </c>
    </row>
    <row r="1782" spans="14:26" ht="20.100000000000001" customHeight="1" x14ac:dyDescent="0.25">
      <c r="N1782" s="137">
        <v>1179</v>
      </c>
      <c r="O1782" s="129">
        <f t="shared" si="280"/>
        <v>0.71600000000000019</v>
      </c>
      <c r="P1782" s="162">
        <f t="shared" si="281"/>
        <v>0.30873668014396766</v>
      </c>
      <c r="Q1782" s="162">
        <f t="shared" si="282"/>
        <v>0.76300432554292841</v>
      </c>
      <c r="R1782" s="129" t="str">
        <f t="shared" si="283"/>
        <v/>
      </c>
      <c r="S1782" s="129">
        <f t="shared" si="284"/>
        <v>0.30873668014396766</v>
      </c>
      <c r="T1782" s="129" t="str">
        <f t="shared" si="285"/>
        <v/>
      </c>
      <c r="V1782" s="156">
        <f t="shared" si="279"/>
        <v>7.5904000000001517</v>
      </c>
      <c r="W1782" s="159">
        <f t="shared" si="275"/>
        <v>0.3700923543155375</v>
      </c>
      <c r="X1782" s="160">
        <f t="shared" si="276"/>
        <v>6.070001140611736E-4</v>
      </c>
      <c r="Y1782" s="160" t="str">
        <f t="shared" si="277"/>
        <v/>
      </c>
      <c r="Z1782" s="160" t="str">
        <f t="shared" si="278"/>
        <v/>
      </c>
    </row>
    <row r="1783" spans="14:26" ht="20.100000000000001" customHeight="1" x14ac:dyDescent="0.25">
      <c r="N1783" s="137">
        <v>1180</v>
      </c>
      <c r="O1783" s="129">
        <f t="shared" si="280"/>
        <v>0.71999999999999975</v>
      </c>
      <c r="P1783" s="162">
        <f t="shared" si="281"/>
        <v>0.30785126046985301</v>
      </c>
      <c r="Q1783" s="162">
        <f t="shared" si="282"/>
        <v>0.76423750222074882</v>
      </c>
      <c r="R1783" s="129" t="str">
        <f t="shared" si="283"/>
        <v/>
      </c>
      <c r="S1783" s="129">
        <f t="shared" si="284"/>
        <v>0.30785126046985301</v>
      </c>
      <c r="T1783" s="129" t="str">
        <f t="shared" si="285"/>
        <v/>
      </c>
      <c r="V1783" s="156">
        <f t="shared" si="279"/>
        <v>7.5968000000001519</v>
      </c>
      <c r="W1783" s="159">
        <f t="shared" si="275"/>
        <v>0.36948535420147632</v>
      </c>
      <c r="X1783" s="160">
        <f t="shared" si="276"/>
        <v>6.0633651021796409E-4</v>
      </c>
      <c r="Y1783" s="160" t="str">
        <f t="shared" si="277"/>
        <v/>
      </c>
      <c r="Z1783" s="160" t="str">
        <f t="shared" si="278"/>
        <v/>
      </c>
    </row>
    <row r="1784" spans="14:26" ht="20.100000000000001" customHeight="1" x14ac:dyDescent="0.25">
      <c r="N1784" s="137">
        <v>1181</v>
      </c>
      <c r="O1784" s="129">
        <f t="shared" si="280"/>
        <v>0.7240000000000002</v>
      </c>
      <c r="P1784" s="162">
        <f t="shared" si="281"/>
        <v>0.30696346861810542</v>
      </c>
      <c r="Q1784" s="162">
        <f t="shared" si="282"/>
        <v>0.76546713246378328</v>
      </c>
      <c r="R1784" s="129" t="str">
        <f t="shared" si="283"/>
        <v/>
      </c>
      <c r="S1784" s="129">
        <f t="shared" si="284"/>
        <v>0.30696346861810542</v>
      </c>
      <c r="T1784" s="129" t="str">
        <f t="shared" si="285"/>
        <v/>
      </c>
      <c r="V1784" s="156">
        <f t="shared" si="279"/>
        <v>7.6032000000001521</v>
      </c>
      <c r="W1784" s="159">
        <f t="shared" si="275"/>
        <v>0.36887901769125836</v>
      </c>
      <c r="X1784" s="160">
        <f t="shared" si="276"/>
        <v>6.0567255809046427E-4</v>
      </c>
      <c r="Y1784" s="160" t="str">
        <f t="shared" si="277"/>
        <v/>
      </c>
      <c r="Z1784" s="160" t="str">
        <f t="shared" si="278"/>
        <v/>
      </c>
    </row>
    <row r="1785" spans="14:26" ht="20.100000000000001" customHeight="1" x14ac:dyDescent="0.25">
      <c r="N1785" s="137">
        <v>1182</v>
      </c>
      <c r="O1785" s="129">
        <f t="shared" si="280"/>
        <v>0.72799999999999976</v>
      </c>
      <c r="P1785" s="162">
        <f t="shared" si="281"/>
        <v>0.30607333979783952</v>
      </c>
      <c r="Q1785" s="162">
        <f t="shared" si="282"/>
        <v>0.7666932068537351</v>
      </c>
      <c r="R1785" s="129" t="str">
        <f t="shared" si="283"/>
        <v/>
      </c>
      <c r="S1785" s="129">
        <f t="shared" si="284"/>
        <v>0.30607333979783952</v>
      </c>
      <c r="T1785" s="129" t="str">
        <f t="shared" si="285"/>
        <v/>
      </c>
      <c r="V1785" s="156">
        <f t="shared" si="279"/>
        <v>7.6096000000001522</v>
      </c>
      <c r="W1785" s="159">
        <f t="shared" si="275"/>
        <v>0.3682733451331679</v>
      </c>
      <c r="X1785" s="160">
        <f t="shared" si="276"/>
        <v>6.050082622173214E-4</v>
      </c>
      <c r="Y1785" s="160" t="str">
        <f t="shared" si="277"/>
        <v/>
      </c>
      <c r="Z1785" s="160" t="str">
        <f t="shared" si="278"/>
        <v/>
      </c>
    </row>
    <row r="1786" spans="14:26" ht="20.100000000000001" customHeight="1" x14ac:dyDescent="0.25">
      <c r="N1786" s="137">
        <v>1183</v>
      </c>
      <c r="O1786" s="129">
        <f t="shared" si="280"/>
        <v>0.73200000000000021</v>
      </c>
      <c r="P1786" s="162">
        <f t="shared" si="281"/>
        <v>0.30518090922836272</v>
      </c>
      <c r="Q1786" s="162">
        <f t="shared" si="282"/>
        <v>0.76791571611316667</v>
      </c>
      <c r="R1786" s="129" t="str">
        <f t="shared" si="283"/>
        <v/>
      </c>
      <c r="S1786" s="129">
        <f t="shared" si="284"/>
        <v>0.30518090922836272</v>
      </c>
      <c r="T1786" s="129" t="str">
        <f t="shared" si="285"/>
        <v/>
      </c>
      <c r="V1786" s="156">
        <f t="shared" si="279"/>
        <v>7.6160000000001524</v>
      </c>
      <c r="W1786" s="159">
        <f t="shared" si="275"/>
        <v>0.36766833687095057</v>
      </c>
      <c r="X1786" s="160">
        <f t="shared" si="276"/>
        <v>6.0434362712358247E-4</v>
      </c>
      <c r="Y1786" s="160" t="str">
        <f t="shared" si="277"/>
        <v/>
      </c>
      <c r="Z1786" s="160" t="str">
        <f t="shared" si="278"/>
        <v/>
      </c>
    </row>
    <row r="1787" spans="14:26" ht="20.100000000000001" customHeight="1" x14ac:dyDescent="0.25">
      <c r="N1787" s="137">
        <v>1184</v>
      </c>
      <c r="O1787" s="129">
        <f t="shared" si="280"/>
        <v>0.73599999999999977</v>
      </c>
      <c r="P1787" s="162">
        <f t="shared" si="281"/>
        <v>0.30428621213689644</v>
      </c>
      <c r="Q1787" s="162">
        <f t="shared" si="282"/>
        <v>0.76913465110553236</v>
      </c>
      <c r="R1787" s="129" t="str">
        <f t="shared" si="283"/>
        <v/>
      </c>
      <c r="S1787" s="129">
        <f t="shared" si="284"/>
        <v>0.30428621213689644</v>
      </c>
      <c r="T1787" s="129" t="str">
        <f t="shared" si="285"/>
        <v/>
      </c>
      <c r="V1787" s="156">
        <f t="shared" si="279"/>
        <v>7.6224000000001526</v>
      </c>
      <c r="W1787" s="159">
        <f t="shared" si="275"/>
        <v>0.36706399324382699</v>
      </c>
      <c r="X1787" s="160">
        <f t="shared" si="276"/>
        <v>6.0367865732008363E-4</v>
      </c>
      <c r="Y1787" s="160" t="str">
        <f t="shared" si="277"/>
        <v/>
      </c>
      <c r="Z1787" s="160" t="str">
        <f t="shared" si="278"/>
        <v/>
      </c>
    </row>
    <row r="1788" spans="14:26" ht="20.100000000000001" customHeight="1" x14ac:dyDescent="0.25">
      <c r="N1788" s="137">
        <v>1185</v>
      </c>
      <c r="O1788" s="129">
        <f t="shared" si="280"/>
        <v>0.74000000000000021</v>
      </c>
      <c r="P1788" s="162">
        <f t="shared" si="281"/>
        <v>0.30338928375630009</v>
      </c>
      <c r="Q1788" s="162">
        <f t="shared" si="282"/>
        <v>0.77035000283520949</v>
      </c>
      <c r="R1788" s="129" t="str">
        <f t="shared" si="283"/>
        <v/>
      </c>
      <c r="S1788" s="129">
        <f t="shared" si="284"/>
        <v>0.30338928375630009</v>
      </c>
      <c r="T1788" s="129" t="str">
        <f t="shared" si="285"/>
        <v/>
      </c>
      <c r="V1788" s="156">
        <f t="shared" si="279"/>
        <v>7.6288000000001528</v>
      </c>
      <c r="W1788" s="159">
        <f t="shared" si="275"/>
        <v>0.36646031458650691</v>
      </c>
      <c r="X1788" s="160">
        <f t="shared" si="276"/>
        <v>6.030133573045604E-4</v>
      </c>
      <c r="Y1788" s="160" t="str">
        <f t="shared" si="277"/>
        <v/>
      </c>
      <c r="Z1788" s="160" t="str">
        <f t="shared" si="278"/>
        <v/>
      </c>
    </row>
    <row r="1789" spans="14:26" ht="20.100000000000001" customHeight="1" x14ac:dyDescent="0.25">
      <c r="N1789" s="137">
        <v>1186</v>
      </c>
      <c r="O1789" s="129">
        <f t="shared" si="280"/>
        <v>0.74399999999999977</v>
      </c>
      <c r="P1789" s="162">
        <f t="shared" si="281"/>
        <v>0.30249015932280471</v>
      </c>
      <c r="Q1789" s="162">
        <f t="shared" si="282"/>
        <v>0.7715617624475124</v>
      </c>
      <c r="R1789" s="129" t="str">
        <f t="shared" si="283"/>
        <v/>
      </c>
      <c r="S1789" s="129">
        <f t="shared" si="284"/>
        <v>0.30249015932280471</v>
      </c>
      <c r="T1789" s="129" t="str">
        <f t="shared" si="285"/>
        <v/>
      </c>
      <c r="V1789" s="156">
        <f t="shared" si="279"/>
        <v>7.635200000000153</v>
      </c>
      <c r="W1789" s="159">
        <f t="shared" si="275"/>
        <v>0.36585730122920235</v>
      </c>
      <c r="X1789" s="160">
        <f t="shared" si="276"/>
        <v>6.0234773156103705E-4</v>
      </c>
      <c r="Y1789" s="160" t="str">
        <f t="shared" si="277"/>
        <v/>
      </c>
      <c r="Z1789" s="160" t="str">
        <f t="shared" si="278"/>
        <v/>
      </c>
    </row>
    <row r="1790" spans="14:26" ht="20.100000000000001" customHeight="1" x14ac:dyDescent="0.25">
      <c r="N1790" s="137">
        <v>1187</v>
      </c>
      <c r="O1790" s="129">
        <f t="shared" si="280"/>
        <v>0.74800000000000022</v>
      </c>
      <c r="P1790" s="162">
        <f t="shared" si="281"/>
        <v>0.30158887407374979</v>
      </c>
      <c r="Q1790" s="162">
        <f t="shared" si="282"/>
        <v>0.77276992122870458</v>
      </c>
      <c r="R1790" s="129" t="str">
        <f t="shared" si="283"/>
        <v/>
      </c>
      <c r="S1790" s="129">
        <f t="shared" si="284"/>
        <v>0.30158887407374979</v>
      </c>
      <c r="T1790" s="129" t="str">
        <f t="shared" si="285"/>
        <v/>
      </c>
      <c r="V1790" s="156">
        <f t="shared" si="279"/>
        <v>7.6416000000001532</v>
      </c>
      <c r="W1790" s="159">
        <f t="shared" si="275"/>
        <v>0.36525495349764131</v>
      </c>
      <c r="X1790" s="160">
        <f t="shared" si="276"/>
        <v>6.0168178455993759E-4</v>
      </c>
      <c r="Y1790" s="160" t="str">
        <f t="shared" si="277"/>
        <v/>
      </c>
      <c r="Z1790" s="160" t="str">
        <f t="shared" si="278"/>
        <v/>
      </c>
    </row>
    <row r="1791" spans="14:26" ht="20.100000000000001" customHeight="1" x14ac:dyDescent="0.25">
      <c r="N1791" s="137">
        <v>1188</v>
      </c>
      <c r="O1791" s="129">
        <f t="shared" si="280"/>
        <v>0.75199999999999978</v>
      </c>
      <c r="P1791" s="162">
        <f t="shared" si="281"/>
        <v>0.3006854632453293</v>
      </c>
      <c r="Q1791" s="162">
        <f t="shared" si="282"/>
        <v>0.77397447060599667</v>
      </c>
      <c r="R1791" s="129" t="str">
        <f t="shared" si="283"/>
        <v/>
      </c>
      <c r="S1791" s="129">
        <f t="shared" si="284"/>
        <v>0.3006854632453293</v>
      </c>
      <c r="T1791" s="129" t="str">
        <f t="shared" si="285"/>
        <v/>
      </c>
      <c r="V1791" s="156">
        <f t="shared" si="279"/>
        <v>7.6480000000001533</v>
      </c>
      <c r="W1791" s="159">
        <f t="shared" si="275"/>
        <v>0.36465327171308137</v>
      </c>
      <c r="X1791" s="160">
        <f t="shared" si="276"/>
        <v>6.0101552075847442E-4</v>
      </c>
      <c r="Y1791" s="160" t="str">
        <f t="shared" si="277"/>
        <v/>
      </c>
      <c r="Z1791" s="160" t="str">
        <f t="shared" si="278"/>
        <v/>
      </c>
    </row>
    <row r="1792" spans="14:26" ht="20.100000000000001" customHeight="1" x14ac:dyDescent="0.25">
      <c r="N1792" s="137">
        <v>1189</v>
      </c>
      <c r="O1792" s="129">
        <f t="shared" si="280"/>
        <v>0.75600000000000023</v>
      </c>
      <c r="P1792" s="162">
        <f t="shared" si="281"/>
        <v>0.29977996207034224</v>
      </c>
      <c r="Q1792" s="162">
        <f t="shared" si="282"/>
        <v>0.77517540214753866</v>
      </c>
      <c r="R1792" s="129" t="str">
        <f t="shared" si="283"/>
        <v/>
      </c>
      <c r="S1792" s="129">
        <f t="shared" si="284"/>
        <v>0.29977996207034224</v>
      </c>
      <c r="T1792" s="129" t="str">
        <f t="shared" si="285"/>
        <v/>
      </c>
      <c r="V1792" s="156">
        <f t="shared" si="279"/>
        <v>7.6544000000001535</v>
      </c>
      <c r="W1792" s="159">
        <f t="shared" si="275"/>
        <v>0.3640522561923229</v>
      </c>
      <c r="X1792" s="160">
        <f t="shared" si="276"/>
        <v>6.0034894459931598E-4</v>
      </c>
      <c r="Y1792" s="160" t="str">
        <f t="shared" si="277"/>
        <v/>
      </c>
      <c r="Z1792" s="160" t="str">
        <f t="shared" si="278"/>
        <v/>
      </c>
    </row>
    <row r="1793" spans="14:26" ht="20.100000000000001" customHeight="1" x14ac:dyDescent="0.25">
      <c r="N1793" s="137">
        <v>1190</v>
      </c>
      <c r="O1793" s="129">
        <f t="shared" si="280"/>
        <v>0.75999999999999979</v>
      </c>
      <c r="P1793" s="162">
        <f t="shared" si="281"/>
        <v>0.29887240577595287</v>
      </c>
      <c r="Q1793" s="162">
        <f t="shared" si="282"/>
        <v>0.77637270756240051</v>
      </c>
      <c r="R1793" s="129" t="str">
        <f t="shared" si="283"/>
        <v/>
      </c>
      <c r="S1793" s="129">
        <f t="shared" si="284"/>
        <v>0.29887240577595287</v>
      </c>
      <c r="T1793" s="129" t="str">
        <f t="shared" si="285"/>
        <v/>
      </c>
      <c r="V1793" s="156">
        <f t="shared" si="279"/>
        <v>7.6608000000001537</v>
      </c>
      <c r="W1793" s="159">
        <f t="shared" si="275"/>
        <v>0.36345190724772358</v>
      </c>
      <c r="X1793" s="160">
        <f t="shared" si="276"/>
        <v>5.9968206051214112E-4</v>
      </c>
      <c r="Y1793" s="160" t="str">
        <f t="shared" si="277"/>
        <v/>
      </c>
      <c r="Z1793" s="160" t="str">
        <f t="shared" si="278"/>
        <v/>
      </c>
    </row>
    <row r="1794" spans="14:26" ht="20.100000000000001" customHeight="1" x14ac:dyDescent="0.25">
      <c r="N1794" s="137">
        <v>1191</v>
      </c>
      <c r="O1794" s="129">
        <f t="shared" si="280"/>
        <v>0.76400000000000023</v>
      </c>
      <c r="P1794" s="162">
        <f t="shared" si="281"/>
        <v>0.29796282958145454</v>
      </c>
      <c r="Q1794" s="162">
        <f t="shared" si="282"/>
        <v>0.77756637870054668</v>
      </c>
      <c r="R1794" s="129" t="str">
        <f t="shared" si="283"/>
        <v/>
      </c>
      <c r="S1794" s="129">
        <f t="shared" si="284"/>
        <v>0.29796282958145454</v>
      </c>
      <c r="T1794" s="129" t="str">
        <f t="shared" si="285"/>
        <v/>
      </c>
      <c r="V1794" s="156">
        <f t="shared" si="279"/>
        <v>7.6672000000001539</v>
      </c>
      <c r="W1794" s="159">
        <f t="shared" si="275"/>
        <v>0.36285222518721144</v>
      </c>
      <c r="X1794" s="160">
        <f t="shared" si="276"/>
        <v>5.9901487291441624E-4</v>
      </c>
      <c r="Y1794" s="160" t="str">
        <f t="shared" si="277"/>
        <v/>
      </c>
      <c r="Z1794" s="160" t="str">
        <f t="shared" si="278"/>
        <v/>
      </c>
    </row>
    <row r="1795" spans="14:26" ht="20.100000000000001" customHeight="1" x14ac:dyDescent="0.25">
      <c r="N1795" s="137">
        <v>1192</v>
      </c>
      <c r="O1795" s="129">
        <f t="shared" si="280"/>
        <v>0.76799999999999979</v>
      </c>
      <c r="P1795" s="162">
        <f t="shared" si="281"/>
        <v>0.2970512686960452</v>
      </c>
      <c r="Q1795" s="162">
        <f t="shared" si="282"/>
        <v>0.77875640755279807</v>
      </c>
      <c r="R1795" s="129" t="str">
        <f t="shared" si="283"/>
        <v/>
      </c>
      <c r="S1795" s="129">
        <f t="shared" si="284"/>
        <v>0.2970512686960452</v>
      </c>
      <c r="T1795" s="129" t="str">
        <f t="shared" si="285"/>
        <v/>
      </c>
      <c r="V1795" s="156">
        <f t="shared" si="279"/>
        <v>7.6736000000001541</v>
      </c>
      <c r="W1795" s="159">
        <f t="shared" si="275"/>
        <v>0.36225321031429703</v>
      </c>
      <c r="X1795" s="160">
        <f t="shared" si="276"/>
        <v>5.9834738620745398E-4</v>
      </c>
      <c r="Y1795" s="160" t="str">
        <f t="shared" si="277"/>
        <v/>
      </c>
      <c r="Z1795" s="160" t="str">
        <f t="shared" si="278"/>
        <v/>
      </c>
    </row>
    <row r="1796" spans="14:26" ht="20.100000000000001" customHeight="1" x14ac:dyDescent="0.25">
      <c r="N1796" s="137">
        <v>1193</v>
      </c>
      <c r="O1796" s="129">
        <f t="shared" si="280"/>
        <v>0.77200000000000024</v>
      </c>
      <c r="P1796" s="162">
        <f t="shared" si="281"/>
        <v>0.29613775831660588</v>
      </c>
      <c r="Q1796" s="162">
        <f t="shared" si="282"/>
        <v>0.77994278625079028</v>
      </c>
      <c r="R1796" s="129" t="str">
        <f t="shared" si="283"/>
        <v/>
      </c>
      <c r="S1796" s="129">
        <f t="shared" si="284"/>
        <v>0.29613775831660588</v>
      </c>
      <c r="T1796" s="129" t="str">
        <f t="shared" si="285"/>
        <v/>
      </c>
      <c r="V1796" s="156">
        <f t="shared" si="279"/>
        <v>7.6800000000001543</v>
      </c>
      <c r="W1796" s="159">
        <f t="shared" si="275"/>
        <v>0.36165486292808957</v>
      </c>
      <c r="X1796" s="160">
        <f t="shared" si="276"/>
        <v>5.9767960478046556E-4</v>
      </c>
      <c r="Y1796" s="160" t="str">
        <f t="shared" si="277"/>
        <v/>
      </c>
      <c r="Z1796" s="160" t="str">
        <f t="shared" si="278"/>
        <v/>
      </c>
    </row>
    <row r="1797" spans="14:26" ht="20.100000000000001" customHeight="1" x14ac:dyDescent="0.25">
      <c r="N1797" s="137">
        <v>1194</v>
      </c>
      <c r="O1797" s="129">
        <f t="shared" si="280"/>
        <v>0.7759999999999998</v>
      </c>
      <c r="P1797" s="162">
        <f t="shared" si="281"/>
        <v>0.29522233362549144</v>
      </c>
      <c r="Q1797" s="162">
        <f t="shared" si="282"/>
        <v>0.78112550706691619</v>
      </c>
      <c r="R1797" s="129" t="str">
        <f t="shared" si="283"/>
        <v/>
      </c>
      <c r="S1797" s="129">
        <f t="shared" si="284"/>
        <v>0.29522233362549144</v>
      </c>
      <c r="T1797" s="129" t="str">
        <f t="shared" si="285"/>
        <v/>
      </c>
      <c r="V1797" s="156">
        <f t="shared" si="279"/>
        <v>7.6864000000001544</v>
      </c>
      <c r="W1797" s="159">
        <f t="shared" si="275"/>
        <v>0.36105718332330911</v>
      </c>
      <c r="X1797" s="160">
        <f t="shared" si="276"/>
        <v>5.9701153301106036E-4</v>
      </c>
      <c r="Y1797" s="160" t="str">
        <f t="shared" si="277"/>
        <v/>
      </c>
      <c r="Z1797" s="160" t="str">
        <f t="shared" si="278"/>
        <v/>
      </c>
    </row>
    <row r="1798" spans="14:26" ht="20.100000000000001" customHeight="1" x14ac:dyDescent="0.25">
      <c r="N1798" s="137">
        <v>1195</v>
      </c>
      <c r="O1798" s="129">
        <f t="shared" si="280"/>
        <v>0.78000000000000025</v>
      </c>
      <c r="P1798" s="162">
        <f t="shared" si="281"/>
        <v>0.29430502978832507</v>
      </c>
      <c r="Q1798" s="162">
        <f t="shared" si="282"/>
        <v>0.78230456241426705</v>
      </c>
      <c r="R1798" s="129" t="str">
        <f t="shared" si="283"/>
        <v/>
      </c>
      <c r="S1798" s="129">
        <f t="shared" si="284"/>
        <v>0.29430502978832507</v>
      </c>
      <c r="T1798" s="129" t="str">
        <f t="shared" si="285"/>
        <v/>
      </c>
      <c r="V1798" s="156">
        <f t="shared" si="279"/>
        <v>7.6928000000001546</v>
      </c>
      <c r="W1798" s="159">
        <f t="shared" si="275"/>
        <v>0.36046017179029805</v>
      </c>
      <c r="X1798" s="160">
        <f t="shared" si="276"/>
        <v>5.9634317525852909E-4</v>
      </c>
      <c r="Y1798" s="160" t="str">
        <f t="shared" si="277"/>
        <v/>
      </c>
      <c r="Z1798" s="160" t="str">
        <f t="shared" si="278"/>
        <v/>
      </c>
    </row>
    <row r="1799" spans="14:26" ht="20.100000000000001" customHeight="1" x14ac:dyDescent="0.25">
      <c r="N1799" s="137">
        <v>1196</v>
      </c>
      <c r="O1799" s="129">
        <f t="shared" si="280"/>
        <v>0.78399999999999981</v>
      </c>
      <c r="P1799" s="162">
        <f t="shared" si="281"/>
        <v>0.29338588195180482</v>
      </c>
      <c r="Q1799" s="162">
        <f t="shared" si="282"/>
        <v>0.78347994484655792</v>
      </c>
      <c r="R1799" s="129" t="str">
        <f t="shared" si="283"/>
        <v/>
      </c>
      <c r="S1799" s="129">
        <f t="shared" si="284"/>
        <v>0.29338588195180482</v>
      </c>
      <c r="T1799" s="129" t="str">
        <f t="shared" si="285"/>
        <v/>
      </c>
      <c r="V1799" s="156">
        <f t="shared" si="279"/>
        <v>7.6992000000001548</v>
      </c>
      <c r="W1799" s="159">
        <f t="shared" si="275"/>
        <v>0.35986382861503952</v>
      </c>
      <c r="X1799" s="160">
        <f t="shared" si="276"/>
        <v>5.956745358743909E-4</v>
      </c>
      <c r="Y1799" s="160" t="str">
        <f t="shared" si="277"/>
        <v/>
      </c>
      <c r="Z1799" s="160" t="str">
        <f t="shared" si="278"/>
        <v/>
      </c>
    </row>
    <row r="1800" spans="14:26" ht="20.100000000000001" customHeight="1" x14ac:dyDescent="0.25">
      <c r="N1800" s="137">
        <v>1197</v>
      </c>
      <c r="O1800" s="129">
        <f t="shared" si="280"/>
        <v>0.78800000000000026</v>
      </c>
      <c r="P1800" s="162">
        <f t="shared" si="281"/>
        <v>0.29246492524151452</v>
      </c>
      <c r="Q1800" s="162">
        <f t="shared" si="282"/>
        <v>0.78465164705805068</v>
      </c>
      <c r="R1800" s="129" t="str">
        <f t="shared" si="283"/>
        <v/>
      </c>
      <c r="S1800" s="129">
        <f t="shared" si="284"/>
        <v>0.29246492524151452</v>
      </c>
      <c r="T1800" s="129" t="str">
        <f t="shared" si="285"/>
        <v/>
      </c>
      <c r="V1800" s="156">
        <f t="shared" si="279"/>
        <v>7.705600000000155</v>
      </c>
      <c r="W1800" s="159">
        <f t="shared" si="275"/>
        <v>0.35926815407916513</v>
      </c>
      <c r="X1800" s="160">
        <f t="shared" si="276"/>
        <v>5.9500561919201278E-4</v>
      </c>
      <c r="Y1800" s="160" t="str">
        <f t="shared" si="277"/>
        <v/>
      </c>
      <c r="Z1800" s="160" t="str">
        <f t="shared" si="278"/>
        <v/>
      </c>
    </row>
    <row r="1801" spans="14:26" ht="20.100000000000001" customHeight="1" x14ac:dyDescent="0.25">
      <c r="N1801" s="137">
        <v>1198</v>
      </c>
      <c r="O1801" s="129">
        <f t="shared" si="280"/>
        <v>0.79199999999999982</v>
      </c>
      <c r="P1801" s="162">
        <f t="shared" si="281"/>
        <v>0.29154219475974724</v>
      </c>
      <c r="Q1801" s="162">
        <f t="shared" si="282"/>
        <v>0.78581966188346253</v>
      </c>
      <c r="R1801" s="129" t="str">
        <f t="shared" si="283"/>
        <v/>
      </c>
      <c r="S1801" s="129">
        <f t="shared" si="284"/>
        <v>0.29154219475974724</v>
      </c>
      <c r="T1801" s="129" t="str">
        <f t="shared" si="285"/>
        <v/>
      </c>
      <c r="V1801" s="156">
        <f t="shared" si="279"/>
        <v>7.7120000000001552</v>
      </c>
      <c r="W1801" s="159">
        <f t="shared" si="275"/>
        <v>0.35867314845997311</v>
      </c>
      <c r="X1801" s="160">
        <f t="shared" si="276"/>
        <v>5.9433642953427013E-4</v>
      </c>
      <c r="Y1801" s="160" t="str">
        <f t="shared" si="277"/>
        <v/>
      </c>
      <c r="Z1801" s="160" t="str">
        <f t="shared" si="278"/>
        <v/>
      </c>
    </row>
    <row r="1802" spans="14:26" ht="20.100000000000001" customHeight="1" x14ac:dyDescent="0.25">
      <c r="N1802" s="137">
        <v>1199</v>
      </c>
      <c r="O1802" s="129">
        <f t="shared" si="280"/>
        <v>0.79600000000000026</v>
      </c>
      <c r="P1802" s="162">
        <f t="shared" si="281"/>
        <v>0.29061772558333376</v>
      </c>
      <c r="Q1802" s="162">
        <f t="shared" si="282"/>
        <v>0.78698398229787037</v>
      </c>
      <c r="R1802" s="129" t="str">
        <f t="shared" si="283"/>
        <v/>
      </c>
      <c r="S1802" s="129">
        <f t="shared" si="284"/>
        <v>0.29061772558333376</v>
      </c>
      <c r="T1802" s="129" t="str">
        <f t="shared" si="285"/>
        <v/>
      </c>
      <c r="V1802" s="156">
        <f t="shared" si="279"/>
        <v>7.7184000000001554</v>
      </c>
      <c r="W1802" s="159">
        <f t="shared" si="275"/>
        <v>0.35807881203043884</v>
      </c>
      <c r="X1802" s="160">
        <f t="shared" si="276"/>
        <v>5.9366697120916134E-4</v>
      </c>
      <c r="Y1802" s="160" t="str">
        <f t="shared" si="277"/>
        <v/>
      </c>
      <c r="Z1802" s="160" t="str">
        <f t="shared" si="278"/>
        <v/>
      </c>
    </row>
    <row r="1803" spans="14:26" ht="20.100000000000001" customHeight="1" x14ac:dyDescent="0.25">
      <c r="N1803" s="137">
        <v>1200</v>
      </c>
      <c r="O1803" s="129">
        <f t="shared" si="280"/>
        <v>0.79999999999999982</v>
      </c>
      <c r="P1803" s="162">
        <f t="shared" si="281"/>
        <v>0.28969155276148278</v>
      </c>
      <c r="Q1803" s="162">
        <f t="shared" si="282"/>
        <v>0.78814460141660325</v>
      </c>
      <c r="R1803" s="129" t="str">
        <f t="shared" si="283"/>
        <v/>
      </c>
      <c r="S1803" s="129">
        <f t="shared" si="284"/>
        <v>0.28969155276148278</v>
      </c>
      <c r="T1803" s="129" t="str">
        <f t="shared" si="285"/>
        <v/>
      </c>
      <c r="V1803" s="156">
        <f t="shared" si="279"/>
        <v>7.7248000000001555</v>
      </c>
      <c r="W1803" s="159">
        <f t="shared" si="275"/>
        <v>0.35748514505922968</v>
      </c>
      <c r="X1803" s="160">
        <f t="shared" si="276"/>
        <v>5.9299724851241686E-4</v>
      </c>
      <c r="Y1803" s="160" t="str">
        <f t="shared" si="277"/>
        <v/>
      </c>
      <c r="Z1803" s="160" t="str">
        <f t="shared" si="278"/>
        <v/>
      </c>
    </row>
    <row r="1804" spans="14:26" ht="20.100000000000001" customHeight="1" x14ac:dyDescent="0.25">
      <c r="N1804" s="137">
        <v>1201</v>
      </c>
      <c r="O1804" s="129">
        <f t="shared" si="280"/>
        <v>0.80400000000000027</v>
      </c>
      <c r="P1804" s="162">
        <f t="shared" si="281"/>
        <v>0.28876371131362782</v>
      </c>
      <c r="Q1804" s="162">
        <f t="shared" si="282"/>
        <v>0.78930151249512903</v>
      </c>
      <c r="R1804" s="129" t="str">
        <f t="shared" si="283"/>
        <v/>
      </c>
      <c r="S1804" s="129">
        <f t="shared" si="284"/>
        <v>0.28876371131362782</v>
      </c>
      <c r="T1804" s="129" t="str">
        <f t="shared" si="285"/>
        <v/>
      </c>
      <c r="V1804" s="156">
        <f t="shared" si="279"/>
        <v>7.7312000000001557</v>
      </c>
      <c r="W1804" s="159">
        <f t="shared" si="275"/>
        <v>0.35689214781071726</v>
      </c>
      <c r="X1804" s="160">
        <f t="shared" si="276"/>
        <v>5.9232726572455707E-4</v>
      </c>
      <c r="Y1804" s="160" t="str">
        <f t="shared" si="277"/>
        <v/>
      </c>
      <c r="Z1804" s="160" t="str">
        <f t="shared" si="278"/>
        <v/>
      </c>
    </row>
    <row r="1805" spans="14:26" ht="20.100000000000001" customHeight="1" x14ac:dyDescent="0.25">
      <c r="N1805" s="137">
        <v>1202</v>
      </c>
      <c r="O1805" s="129">
        <f t="shared" si="280"/>
        <v>0.80799999999999983</v>
      </c>
      <c r="P1805" s="162">
        <f t="shared" si="281"/>
        <v>0.28783423622728582</v>
      </c>
      <c r="Q1805" s="162">
        <f t="shared" si="282"/>
        <v>0.79045470892892911</v>
      </c>
      <c r="R1805" s="129" t="str">
        <f t="shared" si="283"/>
        <v/>
      </c>
      <c r="S1805" s="129">
        <f t="shared" si="284"/>
        <v>0.28783423622728582</v>
      </c>
      <c r="T1805" s="129" t="str">
        <f t="shared" si="285"/>
        <v/>
      </c>
      <c r="V1805" s="156">
        <f t="shared" si="279"/>
        <v>7.7376000000001559</v>
      </c>
      <c r="W1805" s="159">
        <f t="shared" si="275"/>
        <v>0.35629982054499271</v>
      </c>
      <c r="X1805" s="160">
        <f t="shared" si="276"/>
        <v>5.9165702711511114E-4</v>
      </c>
      <c r="Y1805" s="160" t="str">
        <f t="shared" si="277"/>
        <v/>
      </c>
      <c r="Z1805" s="160" t="str">
        <f t="shared" si="278"/>
        <v/>
      </c>
    </row>
    <row r="1806" spans="14:26" ht="20.100000000000001" customHeight="1" x14ac:dyDescent="0.25">
      <c r="N1806" s="137">
        <v>1203</v>
      </c>
      <c r="O1806" s="129">
        <f t="shared" si="280"/>
        <v>0.81200000000000028</v>
      </c>
      <c r="P1806" s="162">
        <f t="shared" si="281"/>
        <v>0.28690316245592212</v>
      </c>
      <c r="Q1806" s="162">
        <f t="shared" si="282"/>
        <v>0.79160418425336887</v>
      </c>
      <c r="R1806" s="129" t="str">
        <f t="shared" si="283"/>
        <v/>
      </c>
      <c r="S1806" s="129">
        <f t="shared" si="284"/>
        <v>0.28690316245592212</v>
      </c>
      <c r="T1806" s="129" t="str">
        <f t="shared" si="285"/>
        <v/>
      </c>
      <c r="V1806" s="156">
        <f t="shared" si="279"/>
        <v>7.7440000000001561</v>
      </c>
      <c r="W1806" s="159">
        <f t="shared" si="275"/>
        <v>0.3557081635178776</v>
      </c>
      <c r="X1806" s="160">
        <f t="shared" si="276"/>
        <v>5.9098653693767655E-4</v>
      </c>
      <c r="Y1806" s="160" t="str">
        <f t="shared" si="277"/>
        <v/>
      </c>
      <c r="Z1806" s="160" t="str">
        <f t="shared" si="278"/>
        <v/>
      </c>
    </row>
    <row r="1807" spans="14:26" ht="20.100000000000001" customHeight="1" x14ac:dyDescent="0.25">
      <c r="N1807" s="137">
        <v>1204</v>
      </c>
      <c r="O1807" s="129">
        <f t="shared" si="280"/>
        <v>0.81599999999999984</v>
      </c>
      <c r="P1807" s="162">
        <f t="shared" si="281"/>
        <v>0.28597052491682845</v>
      </c>
      <c r="Q1807" s="162">
        <f t="shared" si="282"/>
        <v>0.7927499321435546</v>
      </c>
      <c r="R1807" s="129" t="str">
        <f t="shared" si="283"/>
        <v/>
      </c>
      <c r="S1807" s="129">
        <f t="shared" si="284"/>
        <v>0.28597052491682845</v>
      </c>
      <c r="T1807" s="129" t="str">
        <f t="shared" si="285"/>
        <v/>
      </c>
      <c r="V1807" s="156">
        <f t="shared" si="279"/>
        <v>7.7504000000001563</v>
      </c>
      <c r="W1807" s="159">
        <f t="shared" si="275"/>
        <v>0.35511717698093992</v>
      </c>
      <c r="X1807" s="160">
        <f t="shared" si="276"/>
        <v>5.9031579943508161E-4</v>
      </c>
      <c r="Y1807" s="160" t="str">
        <f t="shared" si="277"/>
        <v/>
      </c>
      <c r="Z1807" s="160" t="str">
        <f t="shared" si="278"/>
        <v/>
      </c>
    </row>
    <row r="1808" spans="14:26" ht="20.100000000000001" customHeight="1" x14ac:dyDescent="0.25">
      <c r="N1808" s="137">
        <v>1205</v>
      </c>
      <c r="O1808" s="129">
        <f t="shared" si="280"/>
        <v>0.82000000000000028</v>
      </c>
      <c r="P1808" s="162">
        <f t="shared" si="281"/>
        <v>0.28503635848900716</v>
      </c>
      <c r="Q1808" s="162">
        <f t="shared" si="282"/>
        <v>0.79389194641418703</v>
      </c>
      <c r="R1808" s="129" t="str">
        <f t="shared" si="283"/>
        <v/>
      </c>
      <c r="S1808" s="129">
        <f t="shared" si="284"/>
        <v>0.28503635848900716</v>
      </c>
      <c r="T1808" s="129" t="str">
        <f t="shared" si="285"/>
        <v/>
      </c>
      <c r="V1808" s="156">
        <f t="shared" si="279"/>
        <v>7.7568000000001565</v>
      </c>
      <c r="W1808" s="159">
        <f t="shared" si="275"/>
        <v>0.35452686118150484</v>
      </c>
      <c r="X1808" s="160">
        <f t="shared" si="276"/>
        <v>5.8964481883466702E-4</v>
      </c>
      <c r="Y1808" s="160" t="str">
        <f t="shared" si="277"/>
        <v/>
      </c>
      <c r="Z1808" s="160" t="str">
        <f t="shared" si="278"/>
        <v/>
      </c>
    </row>
    <row r="1809" spans="14:26" ht="20.100000000000001" customHeight="1" x14ac:dyDescent="0.25">
      <c r="N1809" s="137">
        <v>1206</v>
      </c>
      <c r="O1809" s="129">
        <f t="shared" si="280"/>
        <v>0.82399999999999984</v>
      </c>
      <c r="P1809" s="162">
        <f t="shared" si="281"/>
        <v>0.28410069801106874</v>
      </c>
      <c r="Q1809" s="162">
        <f t="shared" si="282"/>
        <v>0.79503022101940179</v>
      </c>
      <c r="R1809" s="129" t="str">
        <f t="shared" si="283"/>
        <v/>
      </c>
      <c r="S1809" s="129">
        <f t="shared" si="284"/>
        <v>0.28410069801106874</v>
      </c>
      <c r="T1809" s="129" t="str">
        <f t="shared" si="285"/>
        <v/>
      </c>
      <c r="V1809" s="156">
        <f t="shared" si="279"/>
        <v>7.7632000000001566</v>
      </c>
      <c r="W1809" s="159">
        <f t="shared" si="275"/>
        <v>0.35393721636267017</v>
      </c>
      <c r="X1809" s="160">
        <f t="shared" si="276"/>
        <v>5.8897359935122795E-4</v>
      </c>
      <c r="Y1809" s="160" t="str">
        <f t="shared" si="277"/>
        <v/>
      </c>
      <c r="Z1809" s="160" t="str">
        <f t="shared" si="278"/>
        <v/>
      </c>
    </row>
    <row r="1810" spans="14:26" ht="20.100000000000001" customHeight="1" x14ac:dyDescent="0.25">
      <c r="N1810" s="137">
        <v>1207</v>
      </c>
      <c r="O1810" s="129">
        <f t="shared" si="280"/>
        <v>0.82800000000000029</v>
      </c>
      <c r="P1810" s="162">
        <f t="shared" si="281"/>
        <v>0.28316357827913613</v>
      </c>
      <c r="Q1810" s="162">
        <f t="shared" si="282"/>
        <v>0.79616475005260545</v>
      </c>
      <c r="R1810" s="129" t="str">
        <f t="shared" si="283"/>
        <v/>
      </c>
      <c r="S1810" s="129">
        <f t="shared" si="284"/>
        <v>0.28316357827913613</v>
      </c>
      <c r="T1810" s="129" t="str">
        <f t="shared" si="285"/>
        <v/>
      </c>
      <c r="V1810" s="156">
        <f t="shared" si="279"/>
        <v>7.7696000000001568</v>
      </c>
      <c r="W1810" s="159">
        <f t="shared" si="275"/>
        <v>0.35334824276331894</v>
      </c>
      <c r="X1810" s="160">
        <f t="shared" si="276"/>
        <v>5.8830214518695856E-4</v>
      </c>
      <c r="Y1810" s="160" t="str">
        <f t="shared" si="277"/>
        <v/>
      </c>
      <c r="Z1810" s="160" t="str">
        <f t="shared" si="278"/>
        <v/>
      </c>
    </row>
    <row r="1811" spans="14:26" ht="20.100000000000001" customHeight="1" x14ac:dyDescent="0.25">
      <c r="N1811" s="137">
        <v>1208</v>
      </c>
      <c r="O1811" s="129">
        <f t="shared" si="280"/>
        <v>0.83199999999999985</v>
      </c>
      <c r="P1811" s="162">
        <f t="shared" si="281"/>
        <v>0.28222503404476257</v>
      </c>
      <c r="Q1811" s="162">
        <f t="shared" si="282"/>
        <v>0.7972955277463003</v>
      </c>
      <c r="R1811" s="129" t="str">
        <f t="shared" si="283"/>
        <v/>
      </c>
      <c r="S1811" s="129">
        <f t="shared" si="284"/>
        <v>0.28222503404476257</v>
      </c>
      <c r="T1811" s="129" t="str">
        <f t="shared" si="285"/>
        <v/>
      </c>
      <c r="V1811" s="156">
        <f t="shared" si="279"/>
        <v>7.776000000000157</v>
      </c>
      <c r="W1811" s="159">
        <f t="shared" si="275"/>
        <v>0.35275994061813198</v>
      </c>
      <c r="X1811" s="160">
        <f t="shared" si="276"/>
        <v>5.876304605296756E-4</v>
      </c>
      <c r="Y1811" s="160" t="str">
        <f t="shared" si="277"/>
        <v/>
      </c>
      <c r="Z1811" s="160" t="str">
        <f t="shared" si="278"/>
        <v/>
      </c>
    </row>
    <row r="1812" spans="14:26" ht="20.100000000000001" customHeight="1" x14ac:dyDescent="0.25">
      <c r="N1812" s="137">
        <v>1209</v>
      </c>
      <c r="O1812" s="129">
        <f t="shared" si="280"/>
        <v>0.8360000000000003</v>
      </c>
      <c r="P1812" s="162">
        <f t="shared" si="281"/>
        <v>0.2812851000128565</v>
      </c>
      <c r="Q1812" s="162">
        <f t="shared" si="282"/>
        <v>0.79842254847190253</v>
      </c>
      <c r="R1812" s="129" t="str">
        <f t="shared" si="283"/>
        <v/>
      </c>
      <c r="S1812" s="129">
        <f t="shared" si="284"/>
        <v>0.2812851000128565</v>
      </c>
      <c r="T1812" s="129" t="str">
        <f t="shared" si="285"/>
        <v/>
      </c>
      <c r="V1812" s="156">
        <f t="shared" si="279"/>
        <v>7.7824000000001572</v>
      </c>
      <c r="W1812" s="159">
        <f t="shared" ref="W1812:W1875" si="286">_xlfn.CHISQ.DIST.RT(V1812,$U$593)</f>
        <v>0.35217231015760231</v>
      </c>
      <c r="X1812" s="160">
        <f t="shared" ref="X1812:X1875" si="287">W1812-W1813</f>
        <v>5.8695854955481686E-4</v>
      </c>
      <c r="Y1812" s="160" t="str">
        <f t="shared" ref="Y1812:Y1875" si="288">IF(W1812&lt;(1-$U$600),X1812,"")</f>
        <v/>
      </c>
      <c r="Z1812" s="160" t="str">
        <f t="shared" ref="Z1812:Z1875" si="289">IF(X1812&lt;(1-$U$606),Y1812,"")</f>
        <v/>
      </c>
    </row>
    <row r="1813" spans="14:26" ht="20.100000000000001" customHeight="1" x14ac:dyDescent="0.25">
      <c r="N1813" s="137">
        <v>1210</v>
      </c>
      <c r="O1813" s="129">
        <f t="shared" si="280"/>
        <v>0.83999999999999986</v>
      </c>
      <c r="P1813" s="162">
        <f t="shared" si="281"/>
        <v>0.28034381083962062</v>
      </c>
      <c r="Q1813" s="162">
        <f t="shared" si="282"/>
        <v>0.79954580673955022</v>
      </c>
      <c r="R1813" s="129" t="str">
        <f t="shared" si="283"/>
        <v/>
      </c>
      <c r="S1813" s="129">
        <f t="shared" si="284"/>
        <v>0.28034381083962062</v>
      </c>
      <c r="T1813" s="129" t="str">
        <f t="shared" si="285"/>
        <v/>
      </c>
      <c r="V1813" s="156">
        <f t="shared" ref="V1813:V1876" si="290">V1812+$Y$593</f>
        <v>7.7888000000001574</v>
      </c>
      <c r="W1813" s="159">
        <f t="shared" si="286"/>
        <v>0.35158535160804749</v>
      </c>
      <c r="X1813" s="160">
        <f t="shared" si="287"/>
        <v>5.8628641642372026E-4</v>
      </c>
      <c r="Y1813" s="160" t="str">
        <f t="shared" si="288"/>
        <v/>
      </c>
      <c r="Z1813" s="160" t="str">
        <f t="shared" si="289"/>
        <v/>
      </c>
    </row>
    <row r="1814" spans="14:26" ht="20.100000000000001" customHeight="1" x14ac:dyDescent="0.25">
      <c r="N1814" s="137">
        <v>1211</v>
      </c>
      <c r="O1814" s="129">
        <f t="shared" si="280"/>
        <v>0.84400000000000031</v>
      </c>
      <c r="P1814" s="162">
        <f t="shared" si="281"/>
        <v>0.27940120113049777</v>
      </c>
      <c r="Q1814" s="162">
        <f t="shared" si="282"/>
        <v>0.80066529719790724</v>
      </c>
      <c r="R1814" s="129" t="str">
        <f t="shared" si="283"/>
        <v/>
      </c>
      <c r="S1814" s="129">
        <f t="shared" si="284"/>
        <v>0.27940120113049777</v>
      </c>
      <c r="T1814" s="129" t="str">
        <f t="shared" si="285"/>
        <v/>
      </c>
      <c r="V1814" s="156">
        <f t="shared" si="290"/>
        <v>7.7952000000001576</v>
      </c>
      <c r="W1814" s="159">
        <f t="shared" si="286"/>
        <v>0.35099906519162377</v>
      </c>
      <c r="X1814" s="160">
        <f t="shared" si="287"/>
        <v>5.8561406528445659E-4</v>
      </c>
      <c r="Y1814" s="160" t="str">
        <f t="shared" si="288"/>
        <v/>
      </c>
      <c r="Z1814" s="160" t="str">
        <f t="shared" si="289"/>
        <v/>
      </c>
    </row>
    <row r="1815" spans="14:26" ht="20.100000000000001" customHeight="1" x14ac:dyDescent="0.25">
      <c r="N1815" s="137">
        <v>1212</v>
      </c>
      <c r="O1815" s="129">
        <f t="shared" si="280"/>
        <v>0.84799999999999986</v>
      </c>
      <c r="P1815" s="162">
        <f t="shared" si="281"/>
        <v>0.27845730543813191</v>
      </c>
      <c r="Q1815" s="162">
        <f t="shared" si="282"/>
        <v>0.80178101463395246</v>
      </c>
      <c r="R1815" s="129" t="str">
        <f t="shared" si="283"/>
        <v/>
      </c>
      <c r="S1815" s="129">
        <f t="shared" si="284"/>
        <v>0.27845730543813191</v>
      </c>
      <c r="T1815" s="129" t="str">
        <f t="shared" si="285"/>
        <v/>
      </c>
      <c r="V1815" s="156">
        <f t="shared" si="290"/>
        <v>7.8016000000001577</v>
      </c>
      <c r="W1815" s="159">
        <f t="shared" si="286"/>
        <v>0.35041345112633931</v>
      </c>
      <c r="X1815" s="160">
        <f t="shared" si="287"/>
        <v>5.8494150027310621E-4</v>
      </c>
      <c r="Y1815" s="160" t="str">
        <f t="shared" si="288"/>
        <v/>
      </c>
      <c r="Z1815" s="160" t="str">
        <f t="shared" si="289"/>
        <v/>
      </c>
    </row>
    <row r="1816" spans="14:26" ht="20.100000000000001" customHeight="1" x14ac:dyDescent="0.25">
      <c r="N1816" s="137">
        <v>1213</v>
      </c>
      <c r="O1816" s="129">
        <f t="shared" si="280"/>
        <v>0.85200000000000031</v>
      </c>
      <c r="P1816" s="162">
        <f t="shared" si="281"/>
        <v>0.27751215826033604</v>
      </c>
      <c r="Q1816" s="162">
        <f t="shared" si="282"/>
        <v>0.80289295397276761</v>
      </c>
      <c r="R1816" s="129" t="str">
        <f t="shared" si="283"/>
        <v/>
      </c>
      <c r="S1816" s="129">
        <f t="shared" si="284"/>
        <v>0.27751215826033604</v>
      </c>
      <c r="T1816" s="129" t="str">
        <f t="shared" si="285"/>
        <v/>
      </c>
      <c r="V1816" s="156">
        <f t="shared" si="290"/>
        <v>7.8080000000001579</v>
      </c>
      <c r="W1816" s="159">
        <f t="shared" si="286"/>
        <v>0.34982850962606621</v>
      </c>
      <c r="X1816" s="160">
        <f t="shared" si="287"/>
        <v>5.8426872551170517E-4</v>
      </c>
      <c r="Y1816" s="160" t="str">
        <f t="shared" si="288"/>
        <v/>
      </c>
      <c r="Z1816" s="160" t="str">
        <f t="shared" si="289"/>
        <v/>
      </c>
    </row>
    <row r="1817" spans="14:26" ht="20.100000000000001" customHeight="1" x14ac:dyDescent="0.25">
      <c r="N1817" s="137">
        <v>1214</v>
      </c>
      <c r="O1817" s="129">
        <f t="shared" si="280"/>
        <v>0.85599999999999987</v>
      </c>
      <c r="P1817" s="162">
        <f t="shared" si="281"/>
        <v>0.27656579403807502</v>
      </c>
      <c r="Q1817" s="162">
        <f t="shared" si="282"/>
        <v>0.8040011102773118</v>
      </c>
      <c r="R1817" s="129" t="str">
        <f t="shared" si="283"/>
        <v/>
      </c>
      <c r="S1817" s="129">
        <f t="shared" si="284"/>
        <v>0.27656579403807502</v>
      </c>
      <c r="T1817" s="129" t="str">
        <f t="shared" si="285"/>
        <v/>
      </c>
      <c r="V1817" s="156">
        <f t="shared" si="290"/>
        <v>7.8144000000001581</v>
      </c>
      <c r="W1817" s="159">
        <f t="shared" si="286"/>
        <v>0.3492442409005545</v>
      </c>
      <c r="X1817" s="160">
        <f t="shared" si="287"/>
        <v>5.835957451078011E-4</v>
      </c>
      <c r="Y1817" s="160" t="str">
        <f t="shared" si="288"/>
        <v/>
      </c>
      <c r="Z1817" s="160" t="str">
        <f t="shared" si="289"/>
        <v/>
      </c>
    </row>
    <row r="1818" spans="14:26" ht="20.100000000000001" customHeight="1" x14ac:dyDescent="0.25">
      <c r="N1818" s="137">
        <v>1215</v>
      </c>
      <c r="O1818" s="129">
        <f t="shared" si="280"/>
        <v>0.86000000000000032</v>
      </c>
      <c r="P1818" s="162">
        <f t="shared" si="281"/>
        <v>0.27561824715345662</v>
      </c>
      <c r="Q1818" s="162">
        <f t="shared" si="282"/>
        <v>0.80510547874819172</v>
      </c>
      <c r="R1818" s="129" t="str">
        <f t="shared" si="283"/>
        <v/>
      </c>
      <c r="S1818" s="129">
        <f t="shared" si="284"/>
        <v>0.27561824715345662</v>
      </c>
      <c r="T1818" s="129" t="str">
        <f t="shared" si="285"/>
        <v/>
      </c>
      <c r="V1818" s="156">
        <f t="shared" si="290"/>
        <v>7.8208000000001583</v>
      </c>
      <c r="W1818" s="159">
        <f t="shared" si="286"/>
        <v>0.3486606451554467</v>
      </c>
      <c r="X1818" s="160">
        <f t="shared" si="287"/>
        <v>5.8292256315900515E-4</v>
      </c>
      <c r="Y1818" s="160" t="str">
        <f t="shared" si="288"/>
        <v/>
      </c>
      <c r="Z1818" s="160" t="str">
        <f t="shared" si="289"/>
        <v/>
      </c>
    </row>
    <row r="1819" spans="14:26" ht="20.100000000000001" customHeight="1" x14ac:dyDescent="0.25">
      <c r="N1819" s="137">
        <v>1216</v>
      </c>
      <c r="O1819" s="129">
        <f t="shared" ref="O1819:O1882" si="291">O$597+(N1819*O$600)</f>
        <v>0.86399999999999988</v>
      </c>
      <c r="P1819" s="162">
        <f t="shared" ref="P1819:P1882" si="292">_xlfn.NORM.DIST(O1819,O$594,O$595,0)</f>
        <v>0.27466955192773695</v>
      </c>
      <c r="Q1819" s="162">
        <f t="shared" ref="Q1819:Q1882" si="293">_xlfn.NORM.DIST(O1819,O$594,O$595,1)</f>
        <v>0.80620605472342077</v>
      </c>
      <c r="R1819" s="129" t="str">
        <f t="shared" ref="R1819:R1882" si="294">IF(OR(Q1819&lt;$S$599,Q1819&gt;$S$600),P1819,"")</f>
        <v/>
      </c>
      <c r="S1819" s="129">
        <f t="shared" ref="S1819:S1882" si="295">IF(AND(Q1819&gt;$S$599,Q1819&lt;$S$600),P1819,"")</f>
        <v>0.27466955192773695</v>
      </c>
      <c r="T1819" s="129" t="str">
        <f t="shared" ref="T1819:T1882" si="296">IF(P1819=MAX(P$603:P$2603),P1819,"")</f>
        <v/>
      </c>
      <c r="V1819" s="156">
        <f t="shared" si="290"/>
        <v>7.8272000000001585</v>
      </c>
      <c r="W1819" s="159">
        <f t="shared" si="286"/>
        <v>0.3480777225922877</v>
      </c>
      <c r="X1819" s="160">
        <f t="shared" si="287"/>
        <v>5.8224918374566448E-4</v>
      </c>
      <c r="Y1819" s="160" t="str">
        <f t="shared" si="288"/>
        <v/>
      </c>
      <c r="Z1819" s="160" t="str">
        <f t="shared" si="289"/>
        <v/>
      </c>
    </row>
    <row r="1820" spans="14:26" ht="20.100000000000001" customHeight="1" x14ac:dyDescent="0.25">
      <c r="N1820" s="137">
        <v>1217</v>
      </c>
      <c r="O1820" s="129">
        <f t="shared" si="291"/>
        <v>0.86800000000000033</v>
      </c>
      <c r="P1820" s="162">
        <f t="shared" si="292"/>
        <v>0.27371974261933468</v>
      </c>
      <c r="Q1820" s="162">
        <f t="shared" si="293"/>
        <v>0.8073028336781729</v>
      </c>
      <c r="R1820" s="129" t="str">
        <f t="shared" si="294"/>
        <v/>
      </c>
      <c r="S1820" s="129">
        <f t="shared" si="295"/>
        <v>0.27371974261933468</v>
      </c>
      <c r="T1820" s="129" t="str">
        <f t="shared" si="296"/>
        <v/>
      </c>
      <c r="V1820" s="156">
        <f t="shared" si="290"/>
        <v>7.8336000000001587</v>
      </c>
      <c r="W1820" s="159">
        <f t="shared" si="286"/>
        <v>0.34749547340854203</v>
      </c>
      <c r="X1820" s="160">
        <f t="shared" si="287"/>
        <v>5.8157561093852284E-4</v>
      </c>
      <c r="Y1820" s="160" t="str">
        <f t="shared" si="288"/>
        <v/>
      </c>
      <c r="Z1820" s="160" t="str">
        <f t="shared" si="289"/>
        <v/>
      </c>
    </row>
    <row r="1821" spans="14:26" ht="20.100000000000001" customHeight="1" x14ac:dyDescent="0.25">
      <c r="N1821" s="137">
        <v>1218</v>
      </c>
      <c r="O1821" s="129">
        <f t="shared" si="291"/>
        <v>0.87199999999999989</v>
      </c>
      <c r="P1821" s="162">
        <f t="shared" si="292"/>
        <v>0.2727688534218603</v>
      </c>
      <c r="Q1821" s="162">
        <f t="shared" si="293"/>
        <v>0.8083958112245262</v>
      </c>
      <c r="R1821" s="129" t="str">
        <f t="shared" si="294"/>
        <v/>
      </c>
      <c r="S1821" s="129">
        <f t="shared" si="295"/>
        <v>0.2727688534218603</v>
      </c>
      <c r="T1821" s="129" t="str">
        <f t="shared" si="296"/>
        <v/>
      </c>
      <c r="V1821" s="156">
        <f t="shared" si="290"/>
        <v>7.8400000000001588</v>
      </c>
      <c r="W1821" s="159">
        <f t="shared" si="286"/>
        <v>0.34691389779760351</v>
      </c>
      <c r="X1821" s="160">
        <f t="shared" si="287"/>
        <v>5.809018487930584E-4</v>
      </c>
      <c r="Y1821" s="160" t="str">
        <f t="shared" si="288"/>
        <v/>
      </c>
      <c r="Z1821" s="160" t="str">
        <f t="shared" si="289"/>
        <v/>
      </c>
    </row>
    <row r="1822" spans="14:26" ht="20.100000000000001" customHeight="1" x14ac:dyDescent="0.25">
      <c r="N1822" s="137">
        <v>1219</v>
      </c>
      <c r="O1822" s="129">
        <f t="shared" si="291"/>
        <v>0.87600000000000033</v>
      </c>
      <c r="P1822" s="162">
        <f t="shared" si="292"/>
        <v>0.27181691846215378</v>
      </c>
      <c r="Q1822" s="162">
        <f t="shared" si="293"/>
        <v>0.80948498311120121</v>
      </c>
      <c r="R1822" s="129" t="str">
        <f t="shared" si="294"/>
        <v/>
      </c>
      <c r="S1822" s="129">
        <f t="shared" si="295"/>
        <v>0.27181691846215378</v>
      </c>
      <c r="T1822" s="129" t="str">
        <f t="shared" si="296"/>
        <v/>
      </c>
      <c r="V1822" s="156">
        <f t="shared" si="290"/>
        <v>7.846400000000159</v>
      </c>
      <c r="W1822" s="159">
        <f t="shared" si="286"/>
        <v>0.34633299594881045</v>
      </c>
      <c r="X1822" s="160">
        <f t="shared" si="287"/>
        <v>5.8022790135298097E-4</v>
      </c>
      <c r="Y1822" s="160" t="str">
        <f t="shared" si="288"/>
        <v/>
      </c>
      <c r="Z1822" s="160" t="str">
        <f t="shared" si="289"/>
        <v/>
      </c>
    </row>
    <row r="1823" spans="14:26" ht="20.100000000000001" customHeight="1" x14ac:dyDescent="0.25">
      <c r="N1823" s="137">
        <v>1220</v>
      </c>
      <c r="O1823" s="129">
        <f t="shared" si="291"/>
        <v>0.87999999999999989</v>
      </c>
      <c r="P1823" s="162">
        <f t="shared" si="292"/>
        <v>0.27086397179833804</v>
      </c>
      <c r="Q1823" s="162">
        <f t="shared" si="293"/>
        <v>0.81057034522328786</v>
      </c>
      <c r="R1823" s="129" t="str">
        <f t="shared" si="294"/>
        <v/>
      </c>
      <c r="S1823" s="129">
        <f t="shared" si="295"/>
        <v>0.27086397179833804</v>
      </c>
      <c r="T1823" s="129" t="str">
        <f t="shared" si="296"/>
        <v/>
      </c>
      <c r="V1823" s="156">
        <f t="shared" si="290"/>
        <v>7.8528000000001592</v>
      </c>
      <c r="W1823" s="159">
        <f t="shared" si="286"/>
        <v>0.34575276804745747</v>
      </c>
      <c r="X1823" s="160">
        <f t="shared" si="287"/>
        <v>5.7955377264712338E-4</v>
      </c>
      <c r="Y1823" s="160" t="str">
        <f t="shared" si="288"/>
        <v/>
      </c>
      <c r="Z1823" s="160" t="str">
        <f t="shared" si="289"/>
        <v/>
      </c>
    </row>
    <row r="1824" spans="14:26" ht="20.100000000000001" customHeight="1" x14ac:dyDescent="0.25">
      <c r="N1824" s="137">
        <v>1221</v>
      </c>
      <c r="O1824" s="129">
        <f t="shared" si="291"/>
        <v>0.88400000000000034</v>
      </c>
      <c r="P1824" s="162">
        <f t="shared" si="292"/>
        <v>0.26991004741788122</v>
      </c>
      <c r="Q1824" s="162">
        <f t="shared" si="293"/>
        <v>0.81165189358196899</v>
      </c>
      <c r="R1824" s="129" t="str">
        <f t="shared" si="294"/>
        <v/>
      </c>
      <c r="S1824" s="129">
        <f t="shared" si="295"/>
        <v>0.26991004741788122</v>
      </c>
      <c r="T1824" s="129" t="str">
        <f t="shared" si="296"/>
        <v/>
      </c>
      <c r="V1824" s="156">
        <f t="shared" si="290"/>
        <v>7.8592000000001594</v>
      </c>
      <c r="W1824" s="159">
        <f t="shared" si="286"/>
        <v>0.34517321427481035</v>
      </c>
      <c r="X1824" s="160">
        <f t="shared" si="287"/>
        <v>5.7887946669304968E-4</v>
      </c>
      <c r="Y1824" s="160" t="str">
        <f t="shared" si="288"/>
        <v/>
      </c>
      <c r="Z1824" s="160" t="str">
        <f t="shared" si="289"/>
        <v/>
      </c>
    </row>
    <row r="1825" spans="14:26" ht="20.100000000000001" customHeight="1" x14ac:dyDescent="0.25">
      <c r="N1825" s="137">
        <v>1222</v>
      </c>
      <c r="O1825" s="129">
        <f t="shared" si="291"/>
        <v>0.8879999999999999</v>
      </c>
      <c r="P1825" s="162">
        <f t="shared" si="292"/>
        <v>0.26895517923567464</v>
      </c>
      <c r="Q1825" s="162">
        <f t="shared" si="293"/>
        <v>0.8127296243442319</v>
      </c>
      <c r="R1825" s="129" t="str">
        <f t="shared" si="294"/>
        <v/>
      </c>
      <c r="S1825" s="129">
        <f t="shared" si="295"/>
        <v>0.26895517923567464</v>
      </c>
      <c r="T1825" s="129" t="str">
        <f t="shared" si="296"/>
        <v/>
      </c>
      <c r="V1825" s="156">
        <f t="shared" si="290"/>
        <v>7.8656000000001596</v>
      </c>
      <c r="W1825" s="159">
        <f t="shared" si="286"/>
        <v>0.3445943348081173</v>
      </c>
      <c r="X1825" s="160">
        <f t="shared" si="287"/>
        <v>5.782049874946682E-4</v>
      </c>
      <c r="Y1825" s="160" t="str">
        <f t="shared" si="288"/>
        <v/>
      </c>
      <c r="Z1825" s="160" t="str">
        <f t="shared" si="289"/>
        <v/>
      </c>
    </row>
    <row r="1826" spans="14:26" ht="20.100000000000001" customHeight="1" x14ac:dyDescent="0.25">
      <c r="N1826" s="137">
        <v>1223</v>
      </c>
      <c r="O1826" s="129">
        <f t="shared" si="291"/>
        <v>0.89200000000000035</v>
      </c>
      <c r="P1826" s="162">
        <f t="shared" si="292"/>
        <v>0.26799940109211995</v>
      </c>
      <c r="Q1826" s="162">
        <f t="shared" si="293"/>
        <v>0.81380353380257597</v>
      </c>
      <c r="R1826" s="129" t="str">
        <f t="shared" si="294"/>
        <v/>
      </c>
      <c r="S1826" s="129">
        <f t="shared" si="295"/>
        <v>0.26799940109211995</v>
      </c>
      <c r="T1826" s="129" t="str">
        <f t="shared" si="296"/>
        <v/>
      </c>
      <c r="V1826" s="156">
        <f t="shared" si="290"/>
        <v>7.8720000000001598</v>
      </c>
      <c r="W1826" s="159">
        <f t="shared" si="286"/>
        <v>0.34401612982062263</v>
      </c>
      <c r="X1826" s="160">
        <f t="shared" si="287"/>
        <v>5.7753033904189843E-4</v>
      </c>
      <c r="Y1826" s="160" t="str">
        <f t="shared" si="288"/>
        <v/>
      </c>
      <c r="Z1826" s="160" t="str">
        <f t="shared" si="289"/>
        <v/>
      </c>
    </row>
    <row r="1827" spans="14:26" ht="20.100000000000001" customHeight="1" x14ac:dyDescent="0.25">
      <c r="N1827" s="137">
        <v>1224</v>
      </c>
      <c r="O1827" s="129">
        <f t="shared" si="291"/>
        <v>0.89599999999999991</v>
      </c>
      <c r="P1827" s="162">
        <f t="shared" si="292"/>
        <v>0.26704274675123274</v>
      </c>
      <c r="Q1827" s="162">
        <f t="shared" si="293"/>
        <v>0.81487361838470918</v>
      </c>
      <c r="R1827" s="129" t="str">
        <f t="shared" si="294"/>
        <v/>
      </c>
      <c r="S1827" s="129">
        <f t="shared" si="295"/>
        <v>0.26704274675123274</v>
      </c>
      <c r="T1827" s="129" t="str">
        <f t="shared" si="296"/>
        <v/>
      </c>
      <c r="V1827" s="156">
        <f t="shared" si="290"/>
        <v>7.8784000000001599</v>
      </c>
      <c r="W1827" s="159">
        <f t="shared" si="286"/>
        <v>0.34343859948158073</v>
      </c>
      <c r="X1827" s="160">
        <f t="shared" si="287"/>
        <v>5.7685552531261397E-4</v>
      </c>
      <c r="Y1827" s="160" t="str">
        <f t="shared" si="288"/>
        <v/>
      </c>
      <c r="Z1827" s="160" t="str">
        <f t="shared" si="289"/>
        <v/>
      </c>
    </row>
    <row r="1828" spans="14:26" ht="20.100000000000001" customHeight="1" x14ac:dyDescent="0.25">
      <c r="N1828" s="137">
        <v>1225</v>
      </c>
      <c r="O1828" s="129">
        <f t="shared" si="291"/>
        <v>0.90000000000000036</v>
      </c>
      <c r="P1828" s="162">
        <f t="shared" si="292"/>
        <v>0.26608524989875476</v>
      </c>
      <c r="Q1828" s="162">
        <f t="shared" si="293"/>
        <v>0.81593987465324058</v>
      </c>
      <c r="R1828" s="129" t="str">
        <f t="shared" si="294"/>
        <v/>
      </c>
      <c r="S1828" s="129">
        <f t="shared" si="295"/>
        <v>0.26608524989875476</v>
      </c>
      <c r="T1828" s="129" t="str">
        <f t="shared" si="296"/>
        <v/>
      </c>
      <c r="V1828" s="156">
        <f t="shared" si="290"/>
        <v>7.8848000000001601</v>
      </c>
      <c r="W1828" s="159">
        <f t="shared" si="286"/>
        <v>0.34286174395626812</v>
      </c>
      <c r="X1828" s="160">
        <f t="shared" si="287"/>
        <v>5.7618055027192083E-4</v>
      </c>
      <c r="Y1828" s="160" t="str">
        <f t="shared" si="288"/>
        <v/>
      </c>
      <c r="Z1828" s="160" t="str">
        <f t="shared" si="289"/>
        <v/>
      </c>
    </row>
    <row r="1829" spans="14:26" ht="20.100000000000001" customHeight="1" x14ac:dyDescent="0.25">
      <c r="N1829" s="137">
        <v>1226</v>
      </c>
      <c r="O1829" s="129">
        <f t="shared" si="291"/>
        <v>0.90399999999999991</v>
      </c>
      <c r="P1829" s="162">
        <f t="shared" si="292"/>
        <v>0.26512694414028343</v>
      </c>
      <c r="Q1829" s="162">
        <f t="shared" si="293"/>
        <v>0.81700229930536161</v>
      </c>
      <c r="R1829" s="129" t="str">
        <f t="shared" si="294"/>
        <v/>
      </c>
      <c r="S1829" s="129">
        <f t="shared" si="295"/>
        <v>0.26512694414028343</v>
      </c>
      <c r="T1829" s="129" t="str">
        <f t="shared" si="296"/>
        <v/>
      </c>
      <c r="V1829" s="156">
        <f t="shared" si="290"/>
        <v>7.8912000000001603</v>
      </c>
      <c r="W1829" s="159">
        <f t="shared" si="286"/>
        <v>0.3422855634059962</v>
      </c>
      <c r="X1829" s="160">
        <f t="shared" si="287"/>
        <v>5.7550541787093623E-4</v>
      </c>
      <c r="Y1829" s="160" t="str">
        <f t="shared" si="288"/>
        <v/>
      </c>
      <c r="Z1829" s="160" t="str">
        <f t="shared" si="289"/>
        <v/>
      </c>
    </row>
    <row r="1830" spans="14:26" ht="20.100000000000001" customHeight="1" x14ac:dyDescent="0.25">
      <c r="N1830" s="137">
        <v>1227</v>
      </c>
      <c r="O1830" s="129">
        <f t="shared" si="291"/>
        <v>0.90800000000000036</v>
      </c>
      <c r="P1830" s="162">
        <f t="shared" si="292"/>
        <v>0.26416786299941036</v>
      </c>
      <c r="Q1830" s="162">
        <f t="shared" si="293"/>
        <v>0.8180608891725234</v>
      </c>
      <c r="R1830" s="129" t="str">
        <f t="shared" si="294"/>
        <v/>
      </c>
      <c r="S1830" s="129">
        <f t="shared" si="295"/>
        <v>0.26416786299941036</v>
      </c>
      <c r="T1830" s="129" t="str">
        <f t="shared" si="296"/>
        <v/>
      </c>
      <c r="V1830" s="156">
        <f t="shared" si="290"/>
        <v>7.8976000000001605</v>
      </c>
      <c r="W1830" s="159">
        <f t="shared" si="286"/>
        <v>0.34171005798812526</v>
      </c>
      <c r="X1830" s="160">
        <f t="shared" si="287"/>
        <v>5.7483013204817635E-4</v>
      </c>
      <c r="Y1830" s="160" t="str">
        <f t="shared" si="288"/>
        <v/>
      </c>
      <c r="Z1830" s="160" t="str">
        <f t="shared" si="289"/>
        <v/>
      </c>
    </row>
    <row r="1831" spans="14:26" ht="20.100000000000001" customHeight="1" x14ac:dyDescent="0.25">
      <c r="N1831" s="137">
        <v>1228</v>
      </c>
      <c r="O1831" s="129">
        <f t="shared" si="291"/>
        <v>0.91199999999999992</v>
      </c>
      <c r="P1831" s="162">
        <f t="shared" si="292"/>
        <v>0.2632080399158771</v>
      </c>
      <c r="Q1831" s="162">
        <f t="shared" si="293"/>
        <v>0.81911564122010372</v>
      </c>
      <c r="R1831" s="129" t="str">
        <f t="shared" si="294"/>
        <v/>
      </c>
      <c r="S1831" s="129">
        <f t="shared" si="295"/>
        <v>0.2632080399158771</v>
      </c>
      <c r="T1831" s="129" t="str">
        <f t="shared" si="296"/>
        <v/>
      </c>
      <c r="V1831" s="156">
        <f t="shared" si="290"/>
        <v>7.9040000000001607</v>
      </c>
      <c r="W1831" s="159">
        <f t="shared" si="286"/>
        <v>0.34113522785607708</v>
      </c>
      <c r="X1831" s="160">
        <f t="shared" si="287"/>
        <v>5.7415469672933428E-4</v>
      </c>
      <c r="Y1831" s="160" t="str">
        <f t="shared" si="288"/>
        <v/>
      </c>
      <c r="Z1831" s="160" t="str">
        <f t="shared" si="289"/>
        <v/>
      </c>
    </row>
    <row r="1832" spans="14:26" ht="20.100000000000001" customHeight="1" x14ac:dyDescent="0.25">
      <c r="N1832" s="137">
        <v>1229</v>
      </c>
      <c r="O1832" s="129">
        <f t="shared" si="291"/>
        <v>0.91600000000000037</v>
      </c>
      <c r="P1832" s="162">
        <f t="shared" si="292"/>
        <v>0.26224750824374005</v>
      </c>
      <c r="Q1832" s="162">
        <f t="shared" si="293"/>
        <v>0.82016655254706949</v>
      </c>
      <c r="R1832" s="129" t="str">
        <f t="shared" si="294"/>
        <v/>
      </c>
      <c r="S1832" s="129">
        <f t="shared" si="295"/>
        <v>0.26224750824374005</v>
      </c>
      <c r="T1832" s="129" t="str">
        <f t="shared" si="296"/>
        <v/>
      </c>
      <c r="V1832" s="156">
        <f t="shared" si="290"/>
        <v>7.9104000000001609</v>
      </c>
      <c r="W1832" s="159">
        <f t="shared" si="286"/>
        <v>0.34056107315934775</v>
      </c>
      <c r="X1832" s="160">
        <f t="shared" si="287"/>
        <v>5.7347911582694699E-4</v>
      </c>
      <c r="Y1832" s="160" t="str">
        <f t="shared" si="288"/>
        <v/>
      </c>
      <c r="Z1832" s="160" t="str">
        <f t="shared" si="289"/>
        <v/>
      </c>
    </row>
    <row r="1833" spans="14:26" ht="20.100000000000001" customHeight="1" x14ac:dyDescent="0.25">
      <c r="N1833" s="137">
        <v>1230</v>
      </c>
      <c r="O1833" s="129">
        <f t="shared" si="291"/>
        <v>0.91999999999999993</v>
      </c>
      <c r="P1833" s="162">
        <f t="shared" si="292"/>
        <v>0.26128630124955315</v>
      </c>
      <c r="Q1833" s="162">
        <f t="shared" si="293"/>
        <v>0.82121362038562828</v>
      </c>
      <c r="R1833" s="129" t="str">
        <f t="shared" si="294"/>
        <v/>
      </c>
      <c r="S1833" s="129">
        <f t="shared" si="295"/>
        <v>0.26128630124955315</v>
      </c>
      <c r="T1833" s="129" t="str">
        <f t="shared" si="296"/>
        <v/>
      </c>
      <c r="V1833" s="156">
        <f t="shared" si="290"/>
        <v>7.916800000000161</v>
      </c>
      <c r="W1833" s="159">
        <f t="shared" si="286"/>
        <v>0.3399875940435208</v>
      </c>
      <c r="X1833" s="160">
        <f t="shared" si="287"/>
        <v>5.7280339324111695E-4</v>
      </c>
      <c r="Y1833" s="160" t="str">
        <f t="shared" si="288"/>
        <v/>
      </c>
      <c r="Z1833" s="160" t="str">
        <f t="shared" si="289"/>
        <v/>
      </c>
    </row>
    <row r="1834" spans="14:26" ht="20.100000000000001" customHeight="1" x14ac:dyDescent="0.25">
      <c r="N1834" s="137">
        <v>1231</v>
      </c>
      <c r="O1834" s="129">
        <f t="shared" si="291"/>
        <v>0.92400000000000038</v>
      </c>
      <c r="P1834" s="162">
        <f t="shared" si="292"/>
        <v>0.26032445211056016</v>
      </c>
      <c r="Q1834" s="162">
        <f t="shared" si="293"/>
        <v>0.82225684210087691</v>
      </c>
      <c r="R1834" s="129" t="str">
        <f t="shared" si="294"/>
        <v/>
      </c>
      <c r="S1834" s="129">
        <f t="shared" si="295"/>
        <v>0.26032445211056016</v>
      </c>
      <c r="T1834" s="129" t="str">
        <f t="shared" si="296"/>
        <v/>
      </c>
      <c r="V1834" s="156">
        <f t="shared" si="290"/>
        <v>7.9232000000001612</v>
      </c>
      <c r="W1834" s="159">
        <f t="shared" si="286"/>
        <v>0.33941479065027969</v>
      </c>
      <c r="X1834" s="160">
        <f t="shared" si="287"/>
        <v>5.7212753285801332E-4</v>
      </c>
      <c r="Y1834" s="160" t="str">
        <f t="shared" si="288"/>
        <v/>
      </c>
      <c r="Z1834" s="160" t="str">
        <f t="shared" si="289"/>
        <v/>
      </c>
    </row>
    <row r="1835" spans="14:26" ht="20.100000000000001" customHeight="1" x14ac:dyDescent="0.25">
      <c r="N1835" s="137">
        <v>1232</v>
      </c>
      <c r="O1835" s="129">
        <f t="shared" si="291"/>
        <v>0.92799999999999994</v>
      </c>
      <c r="P1835" s="162">
        <f t="shared" si="292"/>
        <v>0.25936199391290432</v>
      </c>
      <c r="Q1835" s="162">
        <f t="shared" si="293"/>
        <v>0.82329621519043872</v>
      </c>
      <c r="R1835" s="129" t="str">
        <f t="shared" si="294"/>
        <v/>
      </c>
      <c r="S1835" s="129">
        <f t="shared" si="295"/>
        <v>0.25936199391290432</v>
      </c>
      <c r="T1835" s="129" t="str">
        <f t="shared" si="296"/>
        <v/>
      </c>
      <c r="V1835" s="156">
        <f t="shared" si="290"/>
        <v>7.9296000000001614</v>
      </c>
      <c r="W1835" s="159">
        <f t="shared" si="286"/>
        <v>0.33884266311742167</v>
      </c>
      <c r="X1835" s="160">
        <f t="shared" si="287"/>
        <v>5.7145153855187036E-4</v>
      </c>
      <c r="Y1835" s="160" t="str">
        <f t="shared" si="288"/>
        <v/>
      </c>
      <c r="Z1835" s="160" t="str">
        <f t="shared" si="289"/>
        <v/>
      </c>
    </row>
    <row r="1836" spans="14:26" ht="20.100000000000001" customHeight="1" x14ac:dyDescent="0.25">
      <c r="N1836" s="137">
        <v>1233</v>
      </c>
      <c r="O1836" s="129">
        <f t="shared" si="291"/>
        <v>0.93200000000000038</v>
      </c>
      <c r="P1836" s="162">
        <f t="shared" si="292"/>
        <v>0.25839895964984833</v>
      </c>
      <c r="Q1836" s="162">
        <f t="shared" si="293"/>
        <v>0.82433173728409714</v>
      </c>
      <c r="R1836" s="129" t="str">
        <f t="shared" si="294"/>
        <v/>
      </c>
      <c r="S1836" s="129">
        <f t="shared" si="295"/>
        <v>0.25839895964984833</v>
      </c>
      <c r="T1836" s="129" t="str">
        <f t="shared" si="296"/>
        <v/>
      </c>
      <c r="V1836" s="156">
        <f t="shared" si="290"/>
        <v>7.9360000000001616</v>
      </c>
      <c r="W1836" s="159">
        <f t="shared" si="286"/>
        <v>0.3382712115788698</v>
      </c>
      <c r="X1836" s="160">
        <f t="shared" si="287"/>
        <v>5.7077541418298905E-4</v>
      </c>
      <c r="Y1836" s="160" t="str">
        <f t="shared" si="288"/>
        <v/>
      </c>
      <c r="Z1836" s="160" t="str">
        <f t="shared" si="289"/>
        <v/>
      </c>
    </row>
    <row r="1837" spans="14:26" ht="20.100000000000001" customHeight="1" x14ac:dyDescent="0.25">
      <c r="N1837" s="137">
        <v>1234</v>
      </c>
      <c r="O1837" s="129">
        <f t="shared" si="291"/>
        <v>0.93599999999999994</v>
      </c>
      <c r="P1837" s="162">
        <f t="shared" si="292"/>
        <v>0.25743538222001205</v>
      </c>
      <c r="Q1837" s="162">
        <f t="shared" si="293"/>
        <v>0.82536340614341941</v>
      </c>
      <c r="R1837" s="129" t="str">
        <f t="shared" si="294"/>
        <v/>
      </c>
      <c r="S1837" s="129">
        <f t="shared" si="295"/>
        <v>0.25743538222001205</v>
      </c>
      <c r="T1837" s="129" t="str">
        <f t="shared" si="296"/>
        <v/>
      </c>
      <c r="V1837" s="156">
        <f t="shared" si="290"/>
        <v>7.9424000000001618</v>
      </c>
      <c r="W1837" s="159">
        <f t="shared" si="286"/>
        <v>0.33770043616468681</v>
      </c>
      <c r="X1837" s="160">
        <f t="shared" si="287"/>
        <v>5.7009916360034607E-4</v>
      </c>
      <c r="Y1837" s="160" t="str">
        <f t="shared" si="288"/>
        <v/>
      </c>
      <c r="Z1837" s="160" t="str">
        <f t="shared" si="289"/>
        <v/>
      </c>
    </row>
    <row r="1838" spans="14:26" ht="20.100000000000001" customHeight="1" x14ac:dyDescent="0.25">
      <c r="N1838" s="137">
        <v>1235</v>
      </c>
      <c r="O1838" s="129">
        <f t="shared" si="291"/>
        <v>0.94000000000000039</v>
      </c>
      <c r="P1838" s="162">
        <f t="shared" si="292"/>
        <v>0.25647129442562028</v>
      </c>
      <c r="Q1838" s="162">
        <f t="shared" si="293"/>
        <v>0.82639121966137552</v>
      </c>
      <c r="R1838" s="129" t="str">
        <f t="shared" si="294"/>
        <v/>
      </c>
      <c r="S1838" s="129">
        <f t="shared" si="295"/>
        <v>0.25647129442562028</v>
      </c>
      <c r="T1838" s="129" t="str">
        <f t="shared" si="296"/>
        <v/>
      </c>
      <c r="V1838" s="156">
        <f t="shared" si="290"/>
        <v>7.948800000000162</v>
      </c>
      <c r="W1838" s="159">
        <f t="shared" si="286"/>
        <v>0.33713033700108647</v>
      </c>
      <c r="X1838" s="160">
        <f t="shared" si="287"/>
        <v>5.694227906383742E-4</v>
      </c>
      <c r="Y1838" s="160" t="str">
        <f t="shared" si="288"/>
        <v/>
      </c>
      <c r="Z1838" s="160" t="str">
        <f t="shared" si="289"/>
        <v/>
      </c>
    </row>
    <row r="1839" spans="14:26" ht="20.100000000000001" customHeight="1" x14ac:dyDescent="0.25">
      <c r="N1839" s="137">
        <v>1236</v>
      </c>
      <c r="O1839" s="129">
        <f t="shared" si="291"/>
        <v>0.94399999999999995</v>
      </c>
      <c r="P1839" s="162">
        <f t="shared" si="292"/>
        <v>0.25550672897076881</v>
      </c>
      <c r="Q1839" s="162">
        <f t="shared" si="293"/>
        <v>0.82741517586194813</v>
      </c>
      <c r="R1839" s="129" t="str">
        <f t="shared" si="294"/>
        <v/>
      </c>
      <c r="S1839" s="129">
        <f t="shared" si="295"/>
        <v>0.25550672897076881</v>
      </c>
      <c r="T1839" s="129" t="str">
        <f t="shared" si="296"/>
        <v/>
      </c>
      <c r="V1839" s="156">
        <f t="shared" si="290"/>
        <v>7.9552000000001621</v>
      </c>
      <c r="W1839" s="159">
        <f t="shared" si="286"/>
        <v>0.33656091421044809</v>
      </c>
      <c r="X1839" s="160">
        <f t="shared" si="287"/>
        <v>5.6874629911973784E-4</v>
      </c>
      <c r="Y1839" s="160" t="str">
        <f t="shared" si="288"/>
        <v/>
      </c>
      <c r="Z1839" s="160" t="str">
        <f t="shared" si="289"/>
        <v/>
      </c>
    </row>
    <row r="1840" spans="14:26" ht="20.100000000000001" customHeight="1" x14ac:dyDescent="0.25">
      <c r="N1840" s="137">
        <v>1237</v>
      </c>
      <c r="O1840" s="129">
        <f t="shared" si="291"/>
        <v>0.9480000000000004</v>
      </c>
      <c r="P1840" s="162">
        <f t="shared" si="292"/>
        <v>0.25454171845970119</v>
      </c>
      <c r="Q1840" s="162">
        <f t="shared" si="293"/>
        <v>0.82843527289973784</v>
      </c>
      <c r="R1840" s="129" t="str">
        <f t="shared" si="294"/>
        <v/>
      </c>
      <c r="S1840" s="129">
        <f t="shared" si="295"/>
        <v>0.25454171845970119</v>
      </c>
      <c r="T1840" s="129" t="str">
        <f t="shared" si="296"/>
        <v/>
      </c>
      <c r="V1840" s="156">
        <f t="shared" si="290"/>
        <v>7.9616000000001623</v>
      </c>
      <c r="W1840" s="159">
        <f t="shared" si="286"/>
        <v>0.33599216791132835</v>
      </c>
      <c r="X1840" s="160">
        <f t="shared" si="287"/>
        <v>5.680696928541118E-4</v>
      </c>
      <c r="Y1840" s="160" t="str">
        <f t="shared" si="288"/>
        <v/>
      </c>
      <c r="Z1840" s="160" t="str">
        <f t="shared" si="289"/>
        <v/>
      </c>
    </row>
    <row r="1841" spans="14:26" ht="20.100000000000001" customHeight="1" x14ac:dyDescent="0.25">
      <c r="N1841" s="137">
        <v>1238</v>
      </c>
      <c r="O1841" s="129">
        <f t="shared" si="291"/>
        <v>0.95199999999999996</v>
      </c>
      <c r="P1841" s="162">
        <f t="shared" si="292"/>
        <v>0.25357629539510257</v>
      </c>
      <c r="Q1841" s="162">
        <f t="shared" si="293"/>
        <v>0.829451509059559</v>
      </c>
      <c r="R1841" s="129" t="str">
        <f t="shared" si="294"/>
        <v/>
      </c>
      <c r="S1841" s="129">
        <f t="shared" si="295"/>
        <v>0.25357629539510257</v>
      </c>
      <c r="T1841" s="129" t="str">
        <f t="shared" si="296"/>
        <v/>
      </c>
      <c r="V1841" s="156">
        <f t="shared" si="290"/>
        <v>7.9680000000001625</v>
      </c>
      <c r="W1841" s="159">
        <f t="shared" si="286"/>
        <v>0.33542409821847424</v>
      </c>
      <c r="X1841" s="160">
        <f t="shared" si="287"/>
        <v>5.6739297563762614E-4</v>
      </c>
      <c r="Y1841" s="160" t="str">
        <f t="shared" si="288"/>
        <v/>
      </c>
      <c r="Z1841" s="160" t="str">
        <f t="shared" si="289"/>
        <v/>
      </c>
    </row>
    <row r="1842" spans="14:26" ht="20.100000000000001" customHeight="1" x14ac:dyDescent="0.25">
      <c r="N1842" s="137">
        <v>1239</v>
      </c>
      <c r="O1842" s="129">
        <f t="shared" si="291"/>
        <v>0.95600000000000041</v>
      </c>
      <c r="P1842" s="162">
        <f t="shared" si="292"/>
        <v>0.25261049217640641</v>
      </c>
      <c r="Q1842" s="162">
        <f t="shared" si="293"/>
        <v>0.83046388275603134</v>
      </c>
      <c r="R1842" s="129" t="str">
        <f t="shared" si="294"/>
        <v/>
      </c>
      <c r="S1842" s="129">
        <f t="shared" si="295"/>
        <v>0.25261049217640641</v>
      </c>
      <c r="T1842" s="129" t="str">
        <f t="shared" si="296"/>
        <v/>
      </c>
      <c r="V1842" s="156">
        <f t="shared" si="290"/>
        <v>7.9744000000001627</v>
      </c>
      <c r="W1842" s="159">
        <f t="shared" si="286"/>
        <v>0.33485670524283662</v>
      </c>
      <c r="X1842" s="160">
        <f t="shared" si="287"/>
        <v>5.6671615125430952E-4</v>
      </c>
      <c r="Y1842" s="160" t="str">
        <f t="shared" si="288"/>
        <v/>
      </c>
      <c r="Z1842" s="160" t="str">
        <f t="shared" si="289"/>
        <v/>
      </c>
    </row>
    <row r="1843" spans="14:26" ht="20.100000000000001" customHeight="1" x14ac:dyDescent="0.25">
      <c r="N1843" s="137">
        <v>1240</v>
      </c>
      <c r="O1843" s="129">
        <f t="shared" si="291"/>
        <v>0.96</v>
      </c>
      <c r="P1843" s="162">
        <f t="shared" si="292"/>
        <v>0.25164434109811712</v>
      </c>
      <c r="Q1843" s="162">
        <f t="shared" si="293"/>
        <v>0.83147239253316219</v>
      </c>
      <c r="R1843" s="129" t="str">
        <f t="shared" si="294"/>
        <v/>
      </c>
      <c r="S1843" s="129">
        <f t="shared" si="295"/>
        <v>0.25164434109811712</v>
      </c>
      <c r="T1843" s="129" t="str">
        <f t="shared" si="296"/>
        <v/>
      </c>
      <c r="V1843" s="156">
        <f t="shared" si="290"/>
        <v>7.9808000000001629</v>
      </c>
      <c r="W1843" s="159">
        <f t="shared" si="286"/>
        <v>0.33428998909158231</v>
      </c>
      <c r="X1843" s="160">
        <f t="shared" si="287"/>
        <v>5.6603922347603364E-4</v>
      </c>
      <c r="Y1843" s="160" t="str">
        <f t="shared" si="288"/>
        <v/>
      </c>
      <c r="Z1843" s="160" t="str">
        <f t="shared" si="289"/>
        <v/>
      </c>
    </row>
    <row r="1844" spans="14:26" ht="20.100000000000001" customHeight="1" x14ac:dyDescent="0.25">
      <c r="N1844" s="137">
        <v>1241</v>
      </c>
      <c r="O1844" s="129">
        <f t="shared" si="291"/>
        <v>0.96400000000000041</v>
      </c>
      <c r="P1844" s="162">
        <f t="shared" si="292"/>
        <v>0.25067787434814592</v>
      </c>
      <c r="Q1844" s="162">
        <f t="shared" si="293"/>
        <v>0.8324770370639254</v>
      </c>
      <c r="R1844" s="129" t="str">
        <f t="shared" si="294"/>
        <v/>
      </c>
      <c r="S1844" s="129">
        <f t="shared" si="295"/>
        <v>0.25067787434814592</v>
      </c>
      <c r="T1844" s="129" t="str">
        <f t="shared" si="296"/>
        <v/>
      </c>
      <c r="V1844" s="156">
        <f t="shared" si="290"/>
        <v>7.9872000000001631</v>
      </c>
      <c r="W1844" s="159">
        <f t="shared" si="286"/>
        <v>0.33372394986810627</v>
      </c>
      <c r="X1844" s="160">
        <f t="shared" si="287"/>
        <v>5.6536219606001525E-4</v>
      </c>
      <c r="Y1844" s="160" t="str">
        <f t="shared" si="288"/>
        <v/>
      </c>
      <c r="Z1844" s="160" t="str">
        <f t="shared" si="289"/>
        <v/>
      </c>
    </row>
    <row r="1845" spans="14:26" ht="20.100000000000001" customHeight="1" x14ac:dyDescent="0.25">
      <c r="N1845" s="137">
        <v>1242</v>
      </c>
      <c r="O1845" s="129">
        <f t="shared" si="291"/>
        <v>0.96799999999999997</v>
      </c>
      <c r="P1845" s="162">
        <f t="shared" si="292"/>
        <v>0.24971112400616369</v>
      </c>
      <c r="Q1845" s="162">
        <f t="shared" si="293"/>
        <v>0.83347781514982955</v>
      </c>
      <c r="R1845" s="129" t="str">
        <f t="shared" si="294"/>
        <v/>
      </c>
      <c r="S1845" s="129">
        <f t="shared" si="295"/>
        <v>0.24971112400616369</v>
      </c>
      <c r="T1845" s="129" t="str">
        <f t="shared" si="296"/>
        <v/>
      </c>
      <c r="V1845" s="156">
        <f t="shared" si="290"/>
        <v>7.9936000000001632</v>
      </c>
      <c r="W1845" s="159">
        <f t="shared" si="286"/>
        <v>0.33315858767204626</v>
      </c>
      <c r="X1845" s="160">
        <f t="shared" si="287"/>
        <v>5.6468507275270197E-4</v>
      </c>
      <c r="Y1845" s="160" t="str">
        <f t="shared" si="288"/>
        <v/>
      </c>
      <c r="Z1845" s="160" t="str">
        <f t="shared" si="289"/>
        <v/>
      </c>
    </row>
    <row r="1846" spans="14:26" ht="20.100000000000001" customHeight="1" x14ac:dyDescent="0.25">
      <c r="N1846" s="137">
        <v>1243</v>
      </c>
      <c r="O1846" s="129">
        <f t="shared" si="291"/>
        <v>0.97200000000000042</v>
      </c>
      <c r="P1846" s="162">
        <f t="shared" si="292"/>
        <v>0.24874412204196611</v>
      </c>
      <c r="Q1846" s="162">
        <f t="shared" si="293"/>
        <v>0.83447472572048342</v>
      </c>
      <c r="R1846" s="129" t="str">
        <f t="shared" si="294"/>
        <v/>
      </c>
      <c r="S1846" s="129">
        <f t="shared" si="295"/>
        <v>0.24874412204196611</v>
      </c>
      <c r="T1846" s="129" t="str">
        <f t="shared" si="296"/>
        <v/>
      </c>
      <c r="V1846" s="156">
        <f t="shared" si="290"/>
        <v>8.0000000000001634</v>
      </c>
      <c r="W1846" s="159">
        <f t="shared" si="286"/>
        <v>0.33259390259929356</v>
      </c>
      <c r="X1846" s="160">
        <f t="shared" si="287"/>
        <v>5.6400785728660807E-4</v>
      </c>
      <c r="Y1846" s="160" t="str">
        <f t="shared" si="288"/>
        <v/>
      </c>
      <c r="Z1846" s="160" t="str">
        <f t="shared" si="289"/>
        <v/>
      </c>
    </row>
    <row r="1847" spans="14:26" ht="20.100000000000001" customHeight="1" x14ac:dyDescent="0.25">
      <c r="N1847" s="137">
        <v>1244</v>
      </c>
      <c r="O1847" s="129">
        <f t="shared" si="291"/>
        <v>0.97599999999999998</v>
      </c>
      <c r="P1847" s="162">
        <f t="shared" si="292"/>
        <v>0.24777690031385682</v>
      </c>
      <c r="Q1847" s="162">
        <f t="shared" si="293"/>
        <v>0.83546776783315169</v>
      </c>
      <c r="R1847" s="129" t="str">
        <f t="shared" si="294"/>
        <v/>
      </c>
      <c r="S1847" s="129">
        <f t="shared" si="295"/>
        <v>0.24777690031385682</v>
      </c>
      <c r="T1847" s="129" t="str">
        <f t="shared" si="296"/>
        <v/>
      </c>
      <c r="V1847" s="156">
        <f t="shared" si="290"/>
        <v>8.0064000000001627</v>
      </c>
      <c r="W1847" s="159">
        <f t="shared" si="286"/>
        <v>0.33202989474200695</v>
      </c>
      <c r="X1847" s="160">
        <f t="shared" si="287"/>
        <v>5.6333055338209093E-4</v>
      </c>
      <c r="Y1847" s="160" t="str">
        <f t="shared" si="288"/>
        <v/>
      </c>
      <c r="Z1847" s="160" t="str">
        <f t="shared" si="289"/>
        <v/>
      </c>
    </row>
    <row r="1848" spans="14:26" ht="20.100000000000001" customHeight="1" x14ac:dyDescent="0.25">
      <c r="N1848" s="137">
        <v>1245</v>
      </c>
      <c r="O1848" s="129">
        <f t="shared" si="291"/>
        <v>0.98000000000000043</v>
      </c>
      <c r="P1848" s="162">
        <f t="shared" si="292"/>
        <v>0.24680949056704266</v>
      </c>
      <c r="Q1848" s="162">
        <f t="shared" si="293"/>
        <v>0.8364569406723078</v>
      </c>
      <c r="R1848" s="129" t="str">
        <f t="shared" si="294"/>
        <v/>
      </c>
      <c r="S1848" s="129">
        <f t="shared" si="295"/>
        <v>0.24680949056704266</v>
      </c>
      <c r="T1848" s="129" t="str">
        <f t="shared" si="296"/>
        <v/>
      </c>
      <c r="V1848" s="156">
        <f t="shared" si="290"/>
        <v>8.012800000000162</v>
      </c>
      <c r="W1848" s="159">
        <f t="shared" si="286"/>
        <v>0.33146656418862486</v>
      </c>
      <c r="X1848" s="160">
        <f t="shared" si="287"/>
        <v>5.626531647466293E-4</v>
      </c>
      <c r="Y1848" s="160" t="str">
        <f t="shared" si="288"/>
        <v/>
      </c>
      <c r="Z1848" s="160" t="str">
        <f t="shared" si="289"/>
        <v/>
      </c>
    </row>
    <row r="1849" spans="14:26" ht="20.100000000000001" customHeight="1" x14ac:dyDescent="0.25">
      <c r="N1849" s="137">
        <v>1246</v>
      </c>
      <c r="O1849" s="129">
        <f t="shared" si="291"/>
        <v>0.98399999999999999</v>
      </c>
      <c r="P1849" s="162">
        <f t="shared" si="292"/>
        <v>0.24584192443204717</v>
      </c>
      <c r="Q1849" s="162">
        <f t="shared" si="293"/>
        <v>0.83744224354917574</v>
      </c>
      <c r="R1849" s="129" t="str">
        <f t="shared" si="294"/>
        <v/>
      </c>
      <c r="S1849" s="129">
        <f t="shared" si="295"/>
        <v>0.24584192443204717</v>
      </c>
      <c r="T1849" s="129" t="str">
        <f t="shared" si="296"/>
        <v/>
      </c>
      <c r="V1849" s="156">
        <f t="shared" si="290"/>
        <v>8.0192000000001613</v>
      </c>
      <c r="W1849" s="159">
        <f t="shared" si="286"/>
        <v>0.33090391102387823</v>
      </c>
      <c r="X1849" s="160">
        <f t="shared" si="287"/>
        <v>5.6197569507432377E-4</v>
      </c>
      <c r="Y1849" s="160" t="str">
        <f t="shared" si="288"/>
        <v/>
      </c>
      <c r="Z1849" s="160" t="str">
        <f t="shared" si="289"/>
        <v/>
      </c>
    </row>
    <row r="1850" spans="14:26" ht="20.100000000000001" customHeight="1" x14ac:dyDescent="0.25">
      <c r="N1850" s="137">
        <v>1247</v>
      </c>
      <c r="O1850" s="129">
        <f t="shared" si="291"/>
        <v>0.98800000000000043</v>
      </c>
      <c r="P1850" s="162">
        <f t="shared" si="292"/>
        <v>0.24487423342313677</v>
      </c>
      <c r="Q1850" s="162">
        <f t="shared" si="293"/>
        <v>0.83842367590127087</v>
      </c>
      <c r="R1850" s="129" t="str">
        <f t="shared" si="294"/>
        <v/>
      </c>
      <c r="S1850" s="129">
        <f t="shared" si="295"/>
        <v>0.24487423342313677</v>
      </c>
      <c r="T1850" s="129" t="str">
        <f t="shared" si="296"/>
        <v/>
      </c>
      <c r="V1850" s="156">
        <f t="shared" si="290"/>
        <v>8.0256000000001606</v>
      </c>
      <c r="W1850" s="159">
        <f t="shared" si="286"/>
        <v>0.3303419353288039</v>
      </c>
      <c r="X1850" s="160">
        <f t="shared" si="287"/>
        <v>5.6129814804861677E-4</v>
      </c>
      <c r="Y1850" s="160" t="str">
        <f t="shared" si="288"/>
        <v/>
      </c>
      <c r="Z1850" s="160" t="str">
        <f t="shared" si="289"/>
        <v/>
      </c>
    </row>
    <row r="1851" spans="14:26" ht="20.100000000000001" customHeight="1" x14ac:dyDescent="0.25">
      <c r="N1851" s="137">
        <v>1248</v>
      </c>
      <c r="O1851" s="129">
        <f t="shared" si="291"/>
        <v>0.99199999999999999</v>
      </c>
      <c r="P1851" s="162">
        <f t="shared" si="292"/>
        <v>0.24390644893676472</v>
      </c>
      <c r="Q1851" s="162">
        <f t="shared" si="293"/>
        <v>0.8394012372919295</v>
      </c>
      <c r="R1851" s="129" t="str">
        <f t="shared" si="294"/>
        <v/>
      </c>
      <c r="S1851" s="129">
        <f t="shared" si="295"/>
        <v>0.24390644893676472</v>
      </c>
      <c r="T1851" s="129" t="str">
        <f t="shared" si="296"/>
        <v/>
      </c>
      <c r="V1851" s="156">
        <f t="shared" si="290"/>
        <v>8.0320000000001599</v>
      </c>
      <c r="W1851" s="159">
        <f t="shared" si="286"/>
        <v>0.32978063718075529</v>
      </c>
      <c r="X1851" s="160">
        <f t="shared" si="287"/>
        <v>5.6062052733835133E-4</v>
      </c>
      <c r="Y1851" s="160" t="str">
        <f t="shared" si="288"/>
        <v/>
      </c>
      <c r="Z1851" s="160" t="str">
        <f t="shared" si="289"/>
        <v/>
      </c>
    </row>
    <row r="1852" spans="14:26" ht="20.100000000000001" customHeight="1" x14ac:dyDescent="0.25">
      <c r="N1852" s="137">
        <v>1249</v>
      </c>
      <c r="O1852" s="129">
        <f t="shared" si="291"/>
        <v>0.99600000000000044</v>
      </c>
      <c r="P1852" s="162">
        <f t="shared" si="292"/>
        <v>0.24293860225002806</v>
      </c>
      <c r="Q1852" s="162">
        <f t="shared" si="293"/>
        <v>0.84037492740983644</v>
      </c>
      <c r="R1852" s="129" t="str">
        <f t="shared" si="294"/>
        <v/>
      </c>
      <c r="S1852" s="129">
        <f t="shared" si="295"/>
        <v>0.24293860225002806</v>
      </c>
      <c r="T1852" s="129" t="str">
        <f t="shared" si="296"/>
        <v/>
      </c>
      <c r="V1852" s="156">
        <f t="shared" si="290"/>
        <v>8.0384000000001592</v>
      </c>
      <c r="W1852" s="159">
        <f t="shared" si="286"/>
        <v>0.32922001665341694</v>
      </c>
      <c r="X1852" s="160">
        <f t="shared" si="287"/>
        <v>5.599428365997694E-4</v>
      </c>
      <c r="Y1852" s="160" t="str">
        <f t="shared" si="288"/>
        <v/>
      </c>
      <c r="Z1852" s="160" t="str">
        <f t="shared" si="289"/>
        <v/>
      </c>
    </row>
    <row r="1853" spans="14:26" ht="20.100000000000001" customHeight="1" x14ac:dyDescent="0.25">
      <c r="N1853" s="137">
        <v>1250</v>
      </c>
      <c r="O1853" s="129">
        <f t="shared" si="291"/>
        <v>1</v>
      </c>
      <c r="P1853" s="162">
        <f t="shared" si="292"/>
        <v>0.24197072451914337</v>
      </c>
      <c r="Q1853" s="162">
        <f t="shared" si="293"/>
        <v>0.84134474606854304</v>
      </c>
      <c r="R1853" s="129" t="str">
        <f t="shared" si="294"/>
        <v/>
      </c>
      <c r="S1853" s="129">
        <f t="shared" si="295"/>
        <v>0.24197072451914337</v>
      </c>
      <c r="T1853" s="129" t="str">
        <f t="shared" si="296"/>
        <v/>
      </c>
      <c r="V1853" s="156">
        <f t="shared" si="290"/>
        <v>8.0448000000001585</v>
      </c>
      <c r="W1853" s="159">
        <f t="shared" si="286"/>
        <v>0.32866007381681717</v>
      </c>
      <c r="X1853" s="160">
        <f t="shared" si="287"/>
        <v>5.5926507947862136E-4</v>
      </c>
      <c r="Y1853" s="160" t="str">
        <f t="shared" si="288"/>
        <v/>
      </c>
      <c r="Z1853" s="160" t="str">
        <f t="shared" si="289"/>
        <v/>
      </c>
    </row>
    <row r="1854" spans="14:26" ht="20.100000000000001" customHeight="1" x14ac:dyDescent="0.25">
      <c r="N1854" s="137">
        <v>1251</v>
      </c>
      <c r="O1854" s="129">
        <f t="shared" si="291"/>
        <v>1.0040000000000004</v>
      </c>
      <c r="P1854" s="162">
        <f t="shared" si="292"/>
        <v>0.2410028467779344</v>
      </c>
      <c r="Q1854" s="162">
        <f t="shared" si="293"/>
        <v>0.8423106932059814</v>
      </c>
      <c r="R1854" s="129" t="str">
        <f t="shared" si="294"/>
        <v/>
      </c>
      <c r="S1854" s="129">
        <f t="shared" si="295"/>
        <v>0.2410028467779344</v>
      </c>
      <c r="T1854" s="129" t="str">
        <f t="shared" si="296"/>
        <v/>
      </c>
      <c r="V1854" s="156">
        <f t="shared" si="290"/>
        <v>8.0512000000001578</v>
      </c>
      <c r="W1854" s="159">
        <f t="shared" si="286"/>
        <v>0.32810080873733855</v>
      </c>
      <c r="X1854" s="160">
        <f t="shared" si="287"/>
        <v>5.5858725960544753E-4</v>
      </c>
      <c r="Y1854" s="160" t="str">
        <f t="shared" si="288"/>
        <v/>
      </c>
      <c r="Z1854" s="160" t="str">
        <f t="shared" si="289"/>
        <v/>
      </c>
    </row>
    <row r="1855" spans="14:26" ht="20.100000000000001" customHeight="1" x14ac:dyDescent="0.25">
      <c r="N1855" s="137">
        <v>1252</v>
      </c>
      <c r="O1855" s="129">
        <f t="shared" si="291"/>
        <v>1.008</v>
      </c>
      <c r="P1855" s="162">
        <f t="shared" si="292"/>
        <v>0.2400349999363395</v>
      </c>
      <c r="Q1855" s="162">
        <f t="shared" si="293"/>
        <v>0.8432727688839714</v>
      </c>
      <c r="R1855" s="129" t="str">
        <f t="shared" si="294"/>
        <v/>
      </c>
      <c r="S1855" s="129">
        <f t="shared" si="295"/>
        <v>0.2400349999363395</v>
      </c>
      <c r="T1855" s="129" t="str">
        <f t="shared" si="296"/>
        <v/>
      </c>
      <c r="V1855" s="156">
        <f t="shared" si="290"/>
        <v>8.0576000000001571</v>
      </c>
      <c r="W1855" s="159">
        <f t="shared" si="286"/>
        <v>0.3275422214777331</v>
      </c>
      <c r="X1855" s="160">
        <f t="shared" si="287"/>
        <v>5.5790938059985251E-4</v>
      </c>
      <c r="Y1855" s="160" t="str">
        <f t="shared" si="288"/>
        <v/>
      </c>
      <c r="Z1855" s="160" t="str">
        <f t="shared" si="289"/>
        <v/>
      </c>
    </row>
    <row r="1856" spans="14:26" ht="20.100000000000001" customHeight="1" x14ac:dyDescent="0.25">
      <c r="N1856" s="137">
        <v>1253</v>
      </c>
      <c r="O1856" s="129">
        <f t="shared" si="291"/>
        <v>1.0120000000000005</v>
      </c>
      <c r="P1856" s="162">
        <f t="shared" si="292"/>
        <v>0.23906721477893106</v>
      </c>
      <c r="Q1856" s="162">
        <f t="shared" si="293"/>
        <v>0.84423097328772334</v>
      </c>
      <c r="R1856" s="129" t="str">
        <f t="shared" si="294"/>
        <v/>
      </c>
      <c r="S1856" s="129">
        <f t="shared" si="295"/>
        <v>0.23906721477893106</v>
      </c>
      <c r="T1856" s="129" t="str">
        <f t="shared" si="296"/>
        <v/>
      </c>
      <c r="V1856" s="156">
        <f t="shared" si="290"/>
        <v>8.0640000000001564</v>
      </c>
      <c r="W1856" s="159">
        <f t="shared" si="286"/>
        <v>0.32698431209713325</v>
      </c>
      <c r="X1856" s="160">
        <f t="shared" si="287"/>
        <v>5.5723144606850683E-4</v>
      </c>
      <c r="Y1856" s="160" t="str">
        <f t="shared" si="288"/>
        <v/>
      </c>
      <c r="Z1856" s="160" t="str">
        <f t="shared" si="289"/>
        <v/>
      </c>
    </row>
    <row r="1857" spans="14:26" ht="20.100000000000001" customHeight="1" x14ac:dyDescent="0.25">
      <c r="N1857" s="137">
        <v>1254</v>
      </c>
      <c r="O1857" s="129">
        <f t="shared" si="291"/>
        <v>1.016</v>
      </c>
      <c r="P1857" s="162">
        <f t="shared" si="292"/>
        <v>0.23809952196345438</v>
      </c>
      <c r="Q1857" s="162">
        <f t="shared" si="293"/>
        <v>0.84518530672533121</v>
      </c>
      <c r="R1857" s="129" t="str">
        <f t="shared" si="294"/>
        <v/>
      </c>
      <c r="S1857" s="129">
        <f t="shared" si="295"/>
        <v>0.23809952196345438</v>
      </c>
      <c r="T1857" s="129" t="str">
        <f t="shared" si="296"/>
        <v/>
      </c>
      <c r="V1857" s="156">
        <f t="shared" si="290"/>
        <v>8.0704000000001557</v>
      </c>
      <c r="W1857" s="159">
        <f t="shared" si="286"/>
        <v>0.32642708065106474</v>
      </c>
      <c r="X1857" s="160">
        <f t="shared" si="287"/>
        <v>5.5655345960553548E-4</v>
      </c>
      <c r="Y1857" s="160" t="str">
        <f t="shared" si="288"/>
        <v/>
      </c>
      <c r="Z1857" s="160" t="str">
        <f t="shared" si="289"/>
        <v/>
      </c>
    </row>
    <row r="1858" spans="14:26" ht="20.100000000000001" customHeight="1" x14ac:dyDescent="0.25">
      <c r="N1858" s="137">
        <v>1255</v>
      </c>
      <c r="O1858" s="129">
        <f t="shared" si="291"/>
        <v>1.0200000000000005</v>
      </c>
      <c r="P1858" s="162">
        <f t="shared" si="292"/>
        <v>0.23713195201937948</v>
      </c>
      <c r="Q1858" s="162">
        <f t="shared" si="293"/>
        <v>0.84613576962726522</v>
      </c>
      <c r="R1858" s="129" t="str">
        <f t="shared" si="294"/>
        <v/>
      </c>
      <c r="S1858" s="129">
        <f t="shared" si="295"/>
        <v>0.23713195201937948</v>
      </c>
      <c r="T1858" s="129" t="str">
        <f t="shared" si="296"/>
        <v/>
      </c>
      <c r="V1858" s="156">
        <f t="shared" si="290"/>
        <v>8.076800000000155</v>
      </c>
      <c r="W1858" s="159">
        <f t="shared" si="286"/>
        <v>0.3258705271914592</v>
      </c>
      <c r="X1858" s="160">
        <f t="shared" si="287"/>
        <v>5.5587542479168528E-4</v>
      </c>
      <c r="Y1858" s="160" t="str">
        <f t="shared" si="288"/>
        <v/>
      </c>
      <c r="Z1858" s="160" t="str">
        <f t="shared" si="289"/>
        <v/>
      </c>
    </row>
    <row r="1859" spans="14:26" ht="20.100000000000001" customHeight="1" x14ac:dyDescent="0.25">
      <c r="N1859" s="137">
        <v>1256</v>
      </c>
      <c r="O1859" s="129">
        <f t="shared" si="291"/>
        <v>1.024</v>
      </c>
      <c r="P1859" s="162">
        <f t="shared" si="292"/>
        <v>0.23616453534647172</v>
      </c>
      <c r="Q1859" s="162">
        <f t="shared" si="293"/>
        <v>0.84708236254585367</v>
      </c>
      <c r="R1859" s="129" t="str">
        <f t="shared" si="294"/>
        <v/>
      </c>
      <c r="S1859" s="129">
        <f t="shared" si="295"/>
        <v>0.23616453534647172</v>
      </c>
      <c r="T1859" s="129" t="str">
        <f t="shared" si="296"/>
        <v/>
      </c>
      <c r="V1859" s="156">
        <f t="shared" si="290"/>
        <v>8.0832000000001543</v>
      </c>
      <c r="W1859" s="159">
        <f t="shared" si="286"/>
        <v>0.32531465176666752</v>
      </c>
      <c r="X1859" s="160">
        <f t="shared" si="287"/>
        <v>5.5519734519748898E-4</v>
      </c>
      <c r="Y1859" s="160" t="str">
        <f t="shared" si="288"/>
        <v/>
      </c>
      <c r="Z1859" s="160" t="str">
        <f t="shared" si="289"/>
        <v/>
      </c>
    </row>
    <row r="1860" spans="14:26" ht="20.100000000000001" customHeight="1" x14ac:dyDescent="0.25">
      <c r="N1860" s="137">
        <v>1257</v>
      </c>
      <c r="O1860" s="129">
        <f t="shared" si="291"/>
        <v>1.0280000000000005</v>
      </c>
      <c r="P1860" s="162">
        <f t="shared" si="292"/>
        <v>0.23519730221337587</v>
      </c>
      <c r="Q1860" s="162">
        <f t="shared" si="293"/>
        <v>0.8480250861547628</v>
      </c>
      <c r="R1860" s="129" t="str">
        <f t="shared" si="294"/>
        <v/>
      </c>
      <c r="S1860" s="129">
        <f t="shared" si="295"/>
        <v>0.23519730221337587</v>
      </c>
      <c r="T1860" s="129" t="str">
        <f t="shared" si="296"/>
        <v/>
      </c>
      <c r="V1860" s="156">
        <f t="shared" si="290"/>
        <v>8.0896000000001536</v>
      </c>
      <c r="W1860" s="159">
        <f t="shared" si="286"/>
        <v>0.32475945442147003</v>
      </c>
      <c r="X1860" s="160">
        <f t="shared" si="287"/>
        <v>5.5451922437854684E-4</v>
      </c>
      <c r="Y1860" s="160" t="str">
        <f t="shared" si="288"/>
        <v/>
      </c>
      <c r="Z1860" s="160" t="str">
        <f t="shared" si="289"/>
        <v/>
      </c>
    </row>
    <row r="1861" spans="14:26" ht="20.100000000000001" customHeight="1" x14ac:dyDescent="0.25">
      <c r="N1861" s="137">
        <v>1258</v>
      </c>
      <c r="O1861" s="129">
        <f t="shared" si="291"/>
        <v>1.032</v>
      </c>
      <c r="P1861" s="162">
        <f t="shared" si="292"/>
        <v>0.23423028275621952</v>
      </c>
      <c r="Q1861" s="162">
        <f t="shared" si="293"/>
        <v>0.84896394124846786</v>
      </c>
      <c r="R1861" s="129" t="str">
        <f t="shared" si="294"/>
        <v/>
      </c>
      <c r="S1861" s="129">
        <f t="shared" si="295"/>
        <v>0.23423028275621952</v>
      </c>
      <c r="T1861" s="129" t="str">
        <f t="shared" si="296"/>
        <v/>
      </c>
      <c r="V1861" s="156">
        <f t="shared" si="290"/>
        <v>8.0960000000001529</v>
      </c>
      <c r="W1861" s="159">
        <f t="shared" si="286"/>
        <v>0.32420493519709148</v>
      </c>
      <c r="X1861" s="160">
        <f t="shared" si="287"/>
        <v>5.5384106587946791E-4</v>
      </c>
      <c r="Y1861" s="160" t="str">
        <f t="shared" si="288"/>
        <v/>
      </c>
      <c r="Z1861" s="160" t="str">
        <f t="shared" si="289"/>
        <v/>
      </c>
    </row>
    <row r="1862" spans="14:26" ht="20.100000000000001" customHeight="1" x14ac:dyDescent="0.25">
      <c r="N1862" s="137">
        <v>1259</v>
      </c>
      <c r="O1862" s="129">
        <f t="shared" si="291"/>
        <v>1.0360000000000005</v>
      </c>
      <c r="P1862" s="162">
        <f t="shared" si="292"/>
        <v>0.23326350697722908</v>
      </c>
      <c r="Q1862" s="162">
        <f t="shared" si="293"/>
        <v>0.84989892874172268</v>
      </c>
      <c r="R1862" s="129" t="str">
        <f t="shared" si="294"/>
        <v/>
      </c>
      <c r="S1862" s="129">
        <f t="shared" si="295"/>
        <v>0.23326350697722908</v>
      </c>
      <c r="T1862" s="129" t="str">
        <f t="shared" si="296"/>
        <v/>
      </c>
      <c r="V1862" s="156">
        <f t="shared" si="290"/>
        <v>8.1024000000001521</v>
      </c>
      <c r="W1862" s="159">
        <f t="shared" si="286"/>
        <v>0.32365109413121201</v>
      </c>
      <c r="X1862" s="160">
        <f t="shared" si="287"/>
        <v>5.531628732312055E-4</v>
      </c>
      <c r="Y1862" s="160" t="str">
        <f t="shared" si="288"/>
        <v/>
      </c>
      <c r="Z1862" s="160" t="str">
        <f t="shared" si="289"/>
        <v/>
      </c>
    </row>
    <row r="1863" spans="14:26" ht="20.100000000000001" customHeight="1" x14ac:dyDescent="0.25">
      <c r="N1863" s="137">
        <v>1260</v>
      </c>
      <c r="O1863" s="129">
        <f t="shared" si="291"/>
        <v>1.04</v>
      </c>
      <c r="P1863" s="162">
        <f t="shared" si="292"/>
        <v>0.2322970047433662</v>
      </c>
      <c r="Q1863" s="162">
        <f t="shared" si="293"/>
        <v>0.85083004966901865</v>
      </c>
      <c r="R1863" s="129">
        <f t="shared" si="294"/>
        <v>0.2322970047433662</v>
      </c>
      <c r="S1863" s="129" t="str">
        <f t="shared" si="295"/>
        <v/>
      </c>
      <c r="T1863" s="129" t="str">
        <f t="shared" si="296"/>
        <v/>
      </c>
      <c r="V1863" s="156">
        <f t="shared" si="290"/>
        <v>8.1088000000001514</v>
      </c>
      <c r="W1863" s="159">
        <f t="shared" si="286"/>
        <v>0.32309793125798081</v>
      </c>
      <c r="X1863" s="160">
        <f t="shared" si="287"/>
        <v>5.5248464995405477E-4</v>
      </c>
      <c r="Y1863" s="160" t="str">
        <f t="shared" si="288"/>
        <v/>
      </c>
      <c r="Z1863" s="160" t="str">
        <f t="shared" si="289"/>
        <v/>
      </c>
    </row>
    <row r="1864" spans="14:26" ht="20.100000000000001" customHeight="1" x14ac:dyDescent="0.25">
      <c r="N1864" s="137">
        <v>1261</v>
      </c>
      <c r="O1864" s="129">
        <f t="shared" si="291"/>
        <v>1.0440000000000005</v>
      </c>
      <c r="P1864" s="162">
        <f t="shared" si="292"/>
        <v>0.2313308057849767</v>
      </c>
      <c r="Q1864" s="162">
        <f t="shared" si="293"/>
        <v>0.85175730518404302</v>
      </c>
      <c r="R1864" s="129">
        <f t="shared" si="294"/>
        <v>0.2313308057849767</v>
      </c>
      <c r="S1864" s="129" t="str">
        <f t="shared" si="295"/>
        <v/>
      </c>
      <c r="T1864" s="129" t="str">
        <f t="shared" si="296"/>
        <v/>
      </c>
      <c r="V1864" s="156">
        <f t="shared" si="290"/>
        <v>8.1152000000001507</v>
      </c>
      <c r="W1864" s="159">
        <f t="shared" si="286"/>
        <v>0.32254544660802675</v>
      </c>
      <c r="X1864" s="160">
        <f t="shared" si="287"/>
        <v>5.5180639955432209E-4</v>
      </c>
      <c r="Y1864" s="160" t="str">
        <f t="shared" si="288"/>
        <v/>
      </c>
      <c r="Z1864" s="160" t="str">
        <f t="shared" si="289"/>
        <v/>
      </c>
    </row>
    <row r="1865" spans="14:26" ht="20.100000000000001" customHeight="1" x14ac:dyDescent="0.25">
      <c r="N1865" s="137">
        <v>1262</v>
      </c>
      <c r="O1865" s="129">
        <f t="shared" si="291"/>
        <v>1.048</v>
      </c>
      <c r="P1865" s="162">
        <f t="shared" si="292"/>
        <v>0.23036493969445943</v>
      </c>
      <c r="Q1865" s="162">
        <f t="shared" si="293"/>
        <v>0.85268069655912848</v>
      </c>
      <c r="R1865" s="129">
        <f t="shared" si="294"/>
        <v>0.23036493969445943</v>
      </c>
      <c r="S1865" s="129" t="str">
        <f t="shared" si="295"/>
        <v/>
      </c>
      <c r="T1865" s="129" t="str">
        <f t="shared" si="296"/>
        <v/>
      </c>
      <c r="V1865" s="156">
        <f t="shared" si="290"/>
        <v>8.12160000000015</v>
      </c>
      <c r="W1865" s="159">
        <f t="shared" si="286"/>
        <v>0.32199364020847243</v>
      </c>
      <c r="X1865" s="160">
        <f t="shared" si="287"/>
        <v>5.5112812552704504E-4</v>
      </c>
      <c r="Y1865" s="160" t="str">
        <f t="shared" si="288"/>
        <v/>
      </c>
      <c r="Z1865" s="160" t="str">
        <f t="shared" si="289"/>
        <v/>
      </c>
    </row>
    <row r="1866" spans="14:26" ht="20.100000000000001" customHeight="1" x14ac:dyDescent="0.25">
      <c r="N1866" s="137">
        <v>1263</v>
      </c>
      <c r="O1866" s="129">
        <f t="shared" si="291"/>
        <v>1.0520000000000005</v>
      </c>
      <c r="P1866" s="162">
        <f t="shared" si="292"/>
        <v>0.22939943592494871</v>
      </c>
      <c r="Q1866" s="162">
        <f t="shared" si="293"/>
        <v>0.85360022518469969</v>
      </c>
      <c r="R1866" s="129">
        <f t="shared" si="294"/>
        <v>0.22939943592494871</v>
      </c>
      <c r="S1866" s="129" t="str">
        <f t="shared" si="295"/>
        <v/>
      </c>
      <c r="T1866" s="129" t="str">
        <f t="shared" si="296"/>
        <v/>
      </c>
      <c r="V1866" s="156">
        <f t="shared" si="290"/>
        <v>8.1280000000001493</v>
      </c>
      <c r="W1866" s="159">
        <f t="shared" si="286"/>
        <v>0.32144251208294539</v>
      </c>
      <c r="X1866" s="160">
        <f t="shared" si="287"/>
        <v>5.5044983135393855E-4</v>
      </c>
      <c r="Y1866" s="160" t="str">
        <f t="shared" si="288"/>
        <v/>
      </c>
      <c r="Z1866" s="160" t="str">
        <f t="shared" si="289"/>
        <v/>
      </c>
    </row>
    <row r="1867" spans="14:26" ht="20.100000000000001" customHeight="1" x14ac:dyDescent="0.25">
      <c r="N1867" s="137">
        <v>1264</v>
      </c>
      <c r="O1867" s="129">
        <f t="shared" si="291"/>
        <v>1.056</v>
      </c>
      <c r="P1867" s="162">
        <f t="shared" si="292"/>
        <v>0.22843432378901604</v>
      </c>
      <c r="Q1867" s="162">
        <f t="shared" si="293"/>
        <v>0.85451589256871241</v>
      </c>
      <c r="R1867" s="129">
        <f t="shared" si="294"/>
        <v>0.22843432378901604</v>
      </c>
      <c r="S1867" s="129" t="str">
        <f t="shared" si="295"/>
        <v/>
      </c>
      <c r="T1867" s="129" t="str">
        <f t="shared" si="296"/>
        <v/>
      </c>
      <c r="V1867" s="156">
        <f t="shared" si="290"/>
        <v>8.1344000000001486</v>
      </c>
      <c r="W1867" s="159">
        <f t="shared" si="286"/>
        <v>0.32089206225159145</v>
      </c>
      <c r="X1867" s="160">
        <f t="shared" si="287"/>
        <v>5.4977152050511569E-4</v>
      </c>
      <c r="Y1867" s="160" t="str">
        <f t="shared" si="288"/>
        <v/>
      </c>
      <c r="Z1867" s="160" t="str">
        <f t="shared" si="289"/>
        <v/>
      </c>
    </row>
    <row r="1868" spans="14:26" ht="20.100000000000001" customHeight="1" x14ac:dyDescent="0.25">
      <c r="N1868" s="137">
        <v>1265</v>
      </c>
      <c r="O1868" s="129">
        <f t="shared" si="291"/>
        <v>1.0600000000000005</v>
      </c>
      <c r="P1868" s="162">
        <f t="shared" si="292"/>
        <v>0.22746963245738577</v>
      </c>
      <c r="Q1868" s="162">
        <f t="shared" si="293"/>
        <v>0.8554277003360905</v>
      </c>
      <c r="R1868" s="129">
        <f t="shared" si="294"/>
        <v>0.22746963245738577</v>
      </c>
      <c r="S1868" s="129" t="str">
        <f t="shared" si="295"/>
        <v/>
      </c>
      <c r="T1868" s="129" t="str">
        <f t="shared" si="296"/>
        <v/>
      </c>
      <c r="V1868" s="156">
        <f t="shared" si="290"/>
        <v>8.1408000000001479</v>
      </c>
      <c r="W1868" s="159">
        <f t="shared" si="286"/>
        <v>0.32034229073108633</v>
      </c>
      <c r="X1868" s="160">
        <f t="shared" si="287"/>
        <v>5.4909319643775545E-4</v>
      </c>
      <c r="Y1868" s="160" t="str">
        <f t="shared" si="288"/>
        <v/>
      </c>
      <c r="Z1868" s="160" t="str">
        <f t="shared" si="289"/>
        <v/>
      </c>
    </row>
    <row r="1869" spans="14:26" ht="20.100000000000001" customHeight="1" x14ac:dyDescent="0.25">
      <c r="N1869" s="137">
        <v>1266</v>
      </c>
      <c r="O1869" s="129">
        <f t="shared" si="291"/>
        <v>1.0640000000000001</v>
      </c>
      <c r="P1869" s="162">
        <f t="shared" si="292"/>
        <v>0.22650539095767053</v>
      </c>
      <c r="Q1869" s="162">
        <f t="shared" si="293"/>
        <v>0.85633565022815383</v>
      </c>
      <c r="R1869" s="129">
        <f t="shared" si="294"/>
        <v>0.22650539095767053</v>
      </c>
      <c r="S1869" s="129" t="str">
        <f t="shared" si="295"/>
        <v/>
      </c>
      <c r="T1869" s="129" t="str">
        <f t="shared" si="296"/>
        <v/>
      </c>
      <c r="V1869" s="156">
        <f t="shared" si="290"/>
        <v>8.1472000000001472</v>
      </c>
      <c r="W1869" s="159">
        <f t="shared" si="286"/>
        <v>0.31979319753464858</v>
      </c>
      <c r="X1869" s="160">
        <f t="shared" si="287"/>
        <v>5.4841486259721295E-4</v>
      </c>
      <c r="Y1869" s="160" t="str">
        <f t="shared" si="288"/>
        <v/>
      </c>
      <c r="Z1869" s="160" t="str">
        <f t="shared" si="289"/>
        <v/>
      </c>
    </row>
    <row r="1870" spans="14:26" ht="20.100000000000001" customHeight="1" x14ac:dyDescent="0.25">
      <c r="N1870" s="137">
        <v>1267</v>
      </c>
      <c r="O1870" s="129">
        <f t="shared" si="291"/>
        <v>1.0680000000000005</v>
      </c>
      <c r="P1870" s="162">
        <f t="shared" si="292"/>
        <v>0.22554162817311998</v>
      </c>
      <c r="Q1870" s="162">
        <f t="shared" si="293"/>
        <v>0.85723974410204518</v>
      </c>
      <c r="R1870" s="129">
        <f t="shared" si="294"/>
        <v>0.22554162817311998</v>
      </c>
      <c r="S1870" s="129" t="str">
        <f t="shared" si="295"/>
        <v/>
      </c>
      <c r="T1870" s="129" t="str">
        <f t="shared" si="296"/>
        <v/>
      </c>
      <c r="V1870" s="156">
        <f t="shared" si="290"/>
        <v>8.1536000000001465</v>
      </c>
      <c r="W1870" s="159">
        <f t="shared" si="286"/>
        <v>0.31924478267205136</v>
      </c>
      <c r="X1870" s="160">
        <f t="shared" si="287"/>
        <v>5.4773652241696391E-4</v>
      </c>
      <c r="Y1870" s="160" t="str">
        <f t="shared" si="288"/>
        <v/>
      </c>
      <c r="Z1870" s="160" t="str">
        <f t="shared" si="289"/>
        <v/>
      </c>
    </row>
    <row r="1871" spans="14:26" ht="20.100000000000001" customHeight="1" x14ac:dyDescent="0.25">
      <c r="N1871" s="137">
        <v>1268</v>
      </c>
      <c r="O1871" s="129">
        <f t="shared" si="291"/>
        <v>1.0720000000000001</v>
      </c>
      <c r="P1871" s="162">
        <f t="shared" si="292"/>
        <v>0.22457837284138993</v>
      </c>
      <c r="Q1871" s="162">
        <f t="shared" si="293"/>
        <v>0.85813998393014912</v>
      </c>
      <c r="R1871" s="129">
        <f t="shared" si="294"/>
        <v>0.22457837284138993</v>
      </c>
      <c r="S1871" s="129" t="str">
        <f t="shared" si="295"/>
        <v/>
      </c>
      <c r="T1871" s="129" t="str">
        <f t="shared" si="296"/>
        <v/>
      </c>
      <c r="V1871" s="156">
        <f t="shared" si="290"/>
        <v>8.1600000000001458</v>
      </c>
      <c r="W1871" s="159">
        <f t="shared" si="286"/>
        <v>0.3186970461496344</v>
      </c>
      <c r="X1871" s="160">
        <f t="shared" si="287"/>
        <v>5.4705817931677281E-4</v>
      </c>
      <c r="Y1871" s="160" t="str">
        <f t="shared" si="288"/>
        <v/>
      </c>
      <c r="Z1871" s="160" t="str">
        <f t="shared" si="289"/>
        <v/>
      </c>
    </row>
    <row r="1872" spans="14:26" ht="20.100000000000001" customHeight="1" x14ac:dyDescent="0.25">
      <c r="N1872" s="137">
        <v>1269</v>
      </c>
      <c r="O1872" s="129">
        <f t="shared" si="291"/>
        <v>1.0760000000000005</v>
      </c>
      <c r="P1872" s="162">
        <f t="shared" si="292"/>
        <v>0.22361565355332497</v>
      </c>
      <c r="Q1872" s="162">
        <f t="shared" si="293"/>
        <v>0.85903637179950787</v>
      </c>
      <c r="R1872" s="129">
        <f t="shared" si="294"/>
        <v>0.22361565355332497</v>
      </c>
      <c r="S1872" s="129" t="str">
        <f t="shared" si="295"/>
        <v/>
      </c>
      <c r="T1872" s="129" t="str">
        <f t="shared" si="296"/>
        <v/>
      </c>
      <c r="V1872" s="156">
        <f t="shared" si="290"/>
        <v>8.1664000000001451</v>
      </c>
      <c r="W1872" s="159">
        <f t="shared" si="286"/>
        <v>0.31814998797031763</v>
      </c>
      <c r="X1872" s="160">
        <f t="shared" si="287"/>
        <v>5.4637983670580148E-4</v>
      </c>
      <c r="Y1872" s="160" t="str">
        <f t="shared" si="288"/>
        <v/>
      </c>
      <c r="Z1872" s="160" t="str">
        <f t="shared" si="289"/>
        <v/>
      </c>
    </row>
    <row r="1873" spans="14:26" ht="20.100000000000001" customHeight="1" x14ac:dyDescent="0.25">
      <c r="N1873" s="137">
        <v>1270</v>
      </c>
      <c r="O1873" s="129">
        <f t="shared" si="291"/>
        <v>1.08</v>
      </c>
      <c r="P1873" s="162">
        <f t="shared" si="292"/>
        <v>0.22265349875176113</v>
      </c>
      <c r="Q1873" s="162">
        <f t="shared" si="293"/>
        <v>0.85992890991123094</v>
      </c>
      <c r="R1873" s="129">
        <f t="shared" si="294"/>
        <v>0.22265349875176113</v>
      </c>
      <c r="S1873" s="129" t="str">
        <f t="shared" si="295"/>
        <v/>
      </c>
      <c r="T1873" s="129" t="str">
        <f t="shared" si="296"/>
        <v/>
      </c>
      <c r="V1873" s="156">
        <f t="shared" si="290"/>
        <v>8.1728000000001444</v>
      </c>
      <c r="W1873" s="159">
        <f t="shared" si="286"/>
        <v>0.31760360813361183</v>
      </c>
      <c r="X1873" s="160">
        <f t="shared" si="287"/>
        <v>5.4570149797950052E-4</v>
      </c>
      <c r="Y1873" s="160" t="str">
        <f t="shared" si="288"/>
        <v/>
      </c>
      <c r="Z1873" s="160" t="str">
        <f t="shared" si="289"/>
        <v/>
      </c>
    </row>
    <row r="1874" spans="14:26" ht="20.100000000000001" customHeight="1" x14ac:dyDescent="0.25">
      <c r="N1874" s="137">
        <v>1271</v>
      </c>
      <c r="O1874" s="129">
        <f t="shared" si="291"/>
        <v>1.0840000000000005</v>
      </c>
      <c r="P1874" s="162">
        <f t="shared" si="292"/>
        <v>0.22169193673034224</v>
      </c>
      <c r="Q1874" s="162">
        <f t="shared" si="293"/>
        <v>0.8608176005799022</v>
      </c>
      <c r="R1874" s="129">
        <f t="shared" si="294"/>
        <v>0.22169193673034224</v>
      </c>
      <c r="S1874" s="129" t="str">
        <f t="shared" si="295"/>
        <v/>
      </c>
      <c r="T1874" s="129" t="str">
        <f t="shared" si="296"/>
        <v/>
      </c>
      <c r="V1874" s="156">
        <f t="shared" si="290"/>
        <v>8.1792000000001437</v>
      </c>
      <c r="W1874" s="159">
        <f t="shared" si="286"/>
        <v>0.31705790663563233</v>
      </c>
      <c r="X1874" s="160">
        <f t="shared" si="287"/>
        <v>5.4502316652282889E-4</v>
      </c>
      <c r="Y1874" s="160" t="str">
        <f t="shared" si="288"/>
        <v/>
      </c>
      <c r="Z1874" s="160" t="str">
        <f t="shared" si="289"/>
        <v/>
      </c>
    </row>
    <row r="1875" spans="14:26" ht="20.100000000000001" customHeight="1" x14ac:dyDescent="0.25">
      <c r="N1875" s="137">
        <v>1272</v>
      </c>
      <c r="O1875" s="129">
        <f t="shared" si="291"/>
        <v>1.0880000000000001</v>
      </c>
      <c r="P1875" s="162">
        <f t="shared" si="292"/>
        <v>0.22073099563235687</v>
      </c>
      <c r="Q1875" s="162">
        <f t="shared" si="293"/>
        <v>0.86170244623297843</v>
      </c>
      <c r="R1875" s="129">
        <f t="shared" si="294"/>
        <v>0.22073099563235687</v>
      </c>
      <c r="S1875" s="129" t="str">
        <f t="shared" si="295"/>
        <v/>
      </c>
      <c r="T1875" s="129" t="str">
        <f t="shared" si="296"/>
        <v/>
      </c>
      <c r="V1875" s="156">
        <f t="shared" si="290"/>
        <v>8.185600000000143</v>
      </c>
      <c r="W1875" s="159">
        <f t="shared" si="286"/>
        <v>0.3165128834691095</v>
      </c>
      <c r="X1875" s="160">
        <f t="shared" si="287"/>
        <v>5.4434484570686781E-4</v>
      </c>
      <c r="Y1875" s="160" t="str">
        <f t="shared" si="288"/>
        <v/>
      </c>
      <c r="Z1875" s="160" t="str">
        <f t="shared" si="289"/>
        <v/>
      </c>
    </row>
    <row r="1876" spans="14:26" ht="20.100000000000001" customHeight="1" x14ac:dyDescent="0.25">
      <c r="N1876" s="137">
        <v>1273</v>
      </c>
      <c r="O1876" s="129">
        <f t="shared" si="291"/>
        <v>1.0920000000000005</v>
      </c>
      <c r="P1876" s="162">
        <f t="shared" si="292"/>
        <v>0.21977070344958852</v>
      </c>
      <c r="Q1876" s="162">
        <f t="shared" si="293"/>
        <v>0.86258344941018805</v>
      </c>
      <c r="R1876" s="129">
        <f t="shared" si="294"/>
        <v>0.21977070344958852</v>
      </c>
      <c r="S1876" s="129" t="str">
        <f t="shared" si="295"/>
        <v/>
      </c>
      <c r="T1876" s="129" t="str">
        <f t="shared" si="296"/>
        <v/>
      </c>
      <c r="V1876" s="156">
        <f t="shared" si="290"/>
        <v>8.1920000000001423</v>
      </c>
      <c r="W1876" s="159">
        <f t="shared" ref="W1876:W1939" si="297">_xlfn.CHISQ.DIST.RT(V1876,$U$593)</f>
        <v>0.31596853862340263</v>
      </c>
      <c r="X1876" s="160">
        <f t="shared" ref="X1876:X1939" si="298">W1876-W1877</f>
        <v>5.4366653889181826E-4</v>
      </c>
      <c r="Y1876" s="160" t="str">
        <f t="shared" ref="Y1876:Y1939" si="299">IF(W1876&lt;(1-$U$600),X1876,"")</f>
        <v/>
      </c>
      <c r="Z1876" s="160" t="str">
        <f t="shared" ref="Z1876:Z1939" si="300">IF(X1876&lt;(1-$U$606),Y1876,"")</f>
        <v/>
      </c>
    </row>
    <row r="1877" spans="14:26" ht="20.100000000000001" customHeight="1" x14ac:dyDescent="0.25">
      <c r="N1877" s="137">
        <v>1274</v>
      </c>
      <c r="O1877" s="129">
        <f t="shared" si="291"/>
        <v>1.0960000000000001</v>
      </c>
      <c r="P1877" s="162">
        <f t="shared" si="292"/>
        <v>0.21881108802118646</v>
      </c>
      <c r="Q1877" s="162">
        <f t="shared" si="293"/>
        <v>0.86346061276292108</v>
      </c>
      <c r="R1877" s="129">
        <f t="shared" si="294"/>
        <v>0.21881108802118646</v>
      </c>
      <c r="S1877" s="129" t="str">
        <f t="shared" si="295"/>
        <v/>
      </c>
      <c r="T1877" s="129" t="str">
        <f t="shared" si="296"/>
        <v/>
      </c>
      <c r="V1877" s="156">
        <f t="shared" ref="V1877:V1940" si="301">V1876+$Y$593</f>
        <v>8.1984000000001416</v>
      </c>
      <c r="W1877" s="159">
        <f t="shared" si="297"/>
        <v>0.31542487208451081</v>
      </c>
      <c r="X1877" s="160">
        <f t="shared" si="298"/>
        <v>5.4298824942394797E-4</v>
      </c>
      <c r="Y1877" s="160" t="str">
        <f t="shared" si="299"/>
        <v/>
      </c>
      <c r="Z1877" s="160" t="str">
        <f t="shared" si="300"/>
        <v/>
      </c>
    </row>
    <row r="1878" spans="14:26" ht="20.100000000000001" customHeight="1" x14ac:dyDescent="0.25">
      <c r="N1878" s="137">
        <v>1275</v>
      </c>
      <c r="O1878" s="129">
        <f t="shared" si="291"/>
        <v>1.1000000000000005</v>
      </c>
      <c r="P1878" s="162">
        <f t="shared" si="292"/>
        <v>0.21785217703255041</v>
      </c>
      <c r="Q1878" s="162">
        <f t="shared" si="293"/>
        <v>0.86433393905361744</v>
      </c>
      <c r="R1878" s="129">
        <f t="shared" si="294"/>
        <v>0.21785217703255041</v>
      </c>
      <c r="S1878" s="129" t="str">
        <f t="shared" si="295"/>
        <v/>
      </c>
      <c r="T1878" s="129" t="str">
        <f t="shared" si="296"/>
        <v/>
      </c>
      <c r="V1878" s="156">
        <f t="shared" si="301"/>
        <v>8.2048000000001409</v>
      </c>
      <c r="W1878" s="159">
        <f t="shared" si="297"/>
        <v>0.31488188383508686</v>
      </c>
      <c r="X1878" s="160">
        <f t="shared" si="298"/>
        <v>5.4230998064047631E-4</v>
      </c>
      <c r="Y1878" s="160" t="str">
        <f t="shared" si="299"/>
        <v/>
      </c>
      <c r="Z1878" s="160" t="str">
        <f t="shared" si="300"/>
        <v/>
      </c>
    </row>
    <row r="1879" spans="14:26" ht="20.100000000000001" customHeight="1" x14ac:dyDescent="0.25">
      <c r="N1879" s="137">
        <v>1276</v>
      </c>
      <c r="O1879" s="129">
        <f t="shared" si="291"/>
        <v>1.1040000000000001</v>
      </c>
      <c r="P1879" s="162">
        <f t="shared" si="292"/>
        <v>0.21689399801423551</v>
      </c>
      <c r="Q1879" s="162">
        <f t="shared" si="293"/>
        <v>0.86520343115514886</v>
      </c>
      <c r="R1879" s="129">
        <f t="shared" si="294"/>
        <v>0.21689399801423551</v>
      </c>
      <c r="S1879" s="129" t="str">
        <f t="shared" si="295"/>
        <v/>
      </c>
      <c r="T1879" s="129" t="str">
        <f t="shared" si="296"/>
        <v/>
      </c>
      <c r="V1879" s="156">
        <f t="shared" si="301"/>
        <v>8.2112000000001402</v>
      </c>
      <c r="W1879" s="159">
        <f t="shared" si="297"/>
        <v>0.31433957385444639</v>
      </c>
      <c r="X1879" s="160">
        <f t="shared" si="298"/>
        <v>5.4163173586313507E-4</v>
      </c>
      <c r="Y1879" s="160" t="str">
        <f t="shared" si="299"/>
        <v/>
      </c>
      <c r="Z1879" s="160" t="str">
        <f t="shared" si="300"/>
        <v/>
      </c>
    </row>
    <row r="1880" spans="14:26" ht="20.100000000000001" customHeight="1" x14ac:dyDescent="0.25">
      <c r="N1880" s="137">
        <v>1277</v>
      </c>
      <c r="O1880" s="129">
        <f t="shared" si="291"/>
        <v>1.1080000000000005</v>
      </c>
      <c r="P1880" s="162">
        <f t="shared" si="292"/>
        <v>0.21593657834087099</v>
      </c>
      <c r="Q1880" s="162">
        <f t="shared" si="293"/>
        <v>0.86606909205019833</v>
      </c>
      <c r="R1880" s="129">
        <f t="shared" si="294"/>
        <v>0.21593657834087099</v>
      </c>
      <c r="S1880" s="129" t="str">
        <f t="shared" si="295"/>
        <v/>
      </c>
      <c r="T1880" s="129" t="str">
        <f t="shared" si="296"/>
        <v/>
      </c>
      <c r="V1880" s="156">
        <f t="shared" si="301"/>
        <v>8.2176000000001395</v>
      </c>
      <c r="W1880" s="159">
        <f t="shared" si="297"/>
        <v>0.31379794211858325</v>
      </c>
      <c r="X1880" s="160">
        <f t="shared" si="298"/>
        <v>5.4095351840394157E-4</v>
      </c>
      <c r="Y1880" s="160" t="str">
        <f t="shared" si="299"/>
        <v/>
      </c>
      <c r="Z1880" s="160" t="str">
        <f t="shared" si="300"/>
        <v/>
      </c>
    </row>
    <row r="1881" spans="14:26" ht="20.100000000000001" customHeight="1" x14ac:dyDescent="0.25">
      <c r="N1881" s="137">
        <v>1278</v>
      </c>
      <c r="O1881" s="129">
        <f t="shared" si="291"/>
        <v>1.1120000000000001</v>
      </c>
      <c r="P1881" s="162">
        <f t="shared" si="292"/>
        <v>0.21497994523009986</v>
      </c>
      <c r="Q1881" s="162">
        <f t="shared" si="293"/>
        <v>0.86693092483063294</v>
      </c>
      <c r="R1881" s="129">
        <f t="shared" si="294"/>
        <v>0.21497994523009986</v>
      </c>
      <c r="S1881" s="129" t="str">
        <f t="shared" si="295"/>
        <v/>
      </c>
      <c r="T1881" s="129" t="str">
        <f t="shared" si="296"/>
        <v/>
      </c>
      <c r="V1881" s="156">
        <f t="shared" si="301"/>
        <v>8.2240000000001388</v>
      </c>
      <c r="W1881" s="159">
        <f t="shared" si="297"/>
        <v>0.31325698860017931</v>
      </c>
      <c r="X1881" s="160">
        <f t="shared" si="298"/>
        <v>5.4027533156147944E-4</v>
      </c>
      <c r="Y1881" s="160" t="str">
        <f t="shared" si="299"/>
        <v/>
      </c>
      <c r="Z1881" s="160" t="str">
        <f t="shared" si="300"/>
        <v/>
      </c>
    </row>
    <row r="1882" spans="14:26" ht="20.100000000000001" customHeight="1" x14ac:dyDescent="0.25">
      <c r="N1882" s="137">
        <v>1279</v>
      </c>
      <c r="O1882" s="129">
        <f t="shared" si="291"/>
        <v>1.1160000000000005</v>
      </c>
      <c r="P1882" s="162">
        <f t="shared" si="292"/>
        <v>0.21402412574153201</v>
      </c>
      <c r="Q1882" s="162">
        <f t="shared" si="293"/>
        <v>0.86778893269687574</v>
      </c>
      <c r="R1882" s="129">
        <f t="shared" si="294"/>
        <v>0.21402412574153201</v>
      </c>
      <c r="S1882" s="129" t="str">
        <f t="shared" si="295"/>
        <v/>
      </c>
      <c r="T1882" s="129" t="str">
        <f t="shared" si="296"/>
        <v/>
      </c>
      <c r="V1882" s="156">
        <f t="shared" si="301"/>
        <v>8.230400000000138</v>
      </c>
      <c r="W1882" s="159">
        <f t="shared" si="297"/>
        <v>0.31271671326861783</v>
      </c>
      <c r="X1882" s="160">
        <f t="shared" si="298"/>
        <v>5.3959717862289702E-4</v>
      </c>
      <c r="Y1882" s="160" t="str">
        <f t="shared" si="299"/>
        <v/>
      </c>
      <c r="Z1882" s="160" t="str">
        <f t="shared" si="300"/>
        <v/>
      </c>
    </row>
    <row r="1883" spans="14:26" ht="20.100000000000001" customHeight="1" x14ac:dyDescent="0.25">
      <c r="N1883" s="137">
        <v>1280</v>
      </c>
      <c r="O1883" s="129">
        <f t="shared" ref="O1883:O1946" si="302">O$597+(N1883*O$600)</f>
        <v>1.1200000000000001</v>
      </c>
      <c r="P1883" s="162">
        <f t="shared" ref="P1883:P1946" si="303">_xlfn.NORM.DIST(O1883,O$594,O$595,0)</f>
        <v>0.21306914677571784</v>
      </c>
      <c r="Q1883" s="162">
        <f t="shared" ref="Q1883:Q1946" si="304">_xlfn.NORM.DIST(O1883,O$594,O$595,1)</f>
        <v>0.86864311895726931</v>
      </c>
      <c r="R1883" s="129">
        <f t="shared" ref="R1883:R1946" si="305">IF(OR(Q1883&lt;$S$599,Q1883&gt;$S$600),P1883,"")</f>
        <v>0.21306914677571784</v>
      </c>
      <c r="S1883" s="129" t="str">
        <f t="shared" ref="S1883:S1946" si="306">IF(AND(Q1883&gt;$S$599,Q1883&lt;$S$600),P1883,"")</f>
        <v/>
      </c>
      <c r="T1883" s="129" t="str">
        <f t="shared" ref="T1883:T1946" si="307">IF(P1883=MAX(P$603:P$2603),P1883,"")</f>
        <v/>
      </c>
      <c r="V1883" s="156">
        <f t="shared" si="301"/>
        <v>8.2368000000001373</v>
      </c>
      <c r="W1883" s="159">
        <f t="shared" si="297"/>
        <v>0.31217711608999493</v>
      </c>
      <c r="X1883" s="160">
        <f t="shared" si="298"/>
        <v>5.3891906286401836E-4</v>
      </c>
      <c r="Y1883" s="160" t="str">
        <f t="shared" si="299"/>
        <v/>
      </c>
      <c r="Z1883" s="160" t="str">
        <f t="shared" si="300"/>
        <v/>
      </c>
    </row>
    <row r="1884" spans="14:26" ht="20.100000000000001" customHeight="1" x14ac:dyDescent="0.25">
      <c r="N1884" s="137">
        <v>1281</v>
      </c>
      <c r="O1884" s="129">
        <f t="shared" si="302"/>
        <v>1.1239999999999997</v>
      </c>
      <c r="P1884" s="162">
        <f t="shared" si="303"/>
        <v>0.21211503507313653</v>
      </c>
      <c r="Q1884" s="162">
        <f t="shared" si="304"/>
        <v>0.86949348702743945</v>
      </c>
      <c r="R1884" s="129">
        <f t="shared" si="305"/>
        <v>0.21211503507313653</v>
      </c>
      <c r="S1884" s="129" t="str">
        <f t="shared" si="306"/>
        <v/>
      </c>
      <c r="T1884" s="129" t="str">
        <f t="shared" si="307"/>
        <v/>
      </c>
      <c r="V1884" s="156">
        <f t="shared" si="301"/>
        <v>8.2432000000001366</v>
      </c>
      <c r="W1884" s="159">
        <f t="shared" si="297"/>
        <v>0.31163819702713091</v>
      </c>
      <c r="X1884" s="160">
        <f t="shared" si="298"/>
        <v>5.3824098754667871E-4</v>
      </c>
      <c r="Y1884" s="160" t="str">
        <f t="shared" si="299"/>
        <v/>
      </c>
      <c r="Z1884" s="160" t="str">
        <f t="shared" si="300"/>
        <v/>
      </c>
    </row>
    <row r="1885" spans="14:26" ht="20.100000000000001" customHeight="1" x14ac:dyDescent="0.25">
      <c r="N1885" s="137">
        <v>1282</v>
      </c>
      <c r="O1885" s="129">
        <f t="shared" si="302"/>
        <v>1.1280000000000001</v>
      </c>
      <c r="P1885" s="162">
        <f t="shared" si="303"/>
        <v>0.21116181721320312</v>
      </c>
      <c r="Q1885" s="162">
        <f t="shared" si="304"/>
        <v>0.87034004042965185</v>
      </c>
      <c r="R1885" s="129">
        <f t="shared" si="305"/>
        <v>0.21116181721320312</v>
      </c>
      <c r="S1885" s="129" t="str">
        <f t="shared" si="306"/>
        <v/>
      </c>
      <c r="T1885" s="129" t="str">
        <f t="shared" si="307"/>
        <v/>
      </c>
      <c r="V1885" s="156">
        <f t="shared" si="301"/>
        <v>8.2496000000001359</v>
      </c>
      <c r="W1885" s="159">
        <f t="shared" si="297"/>
        <v>0.31109995603958424</v>
      </c>
      <c r="X1885" s="160">
        <f t="shared" si="298"/>
        <v>5.3756295592255476E-4</v>
      </c>
      <c r="Y1885" s="160" t="str">
        <f t="shared" si="299"/>
        <v/>
      </c>
      <c r="Z1885" s="160" t="str">
        <f t="shared" si="300"/>
        <v/>
      </c>
    </row>
    <row r="1886" spans="14:26" ht="20.100000000000001" customHeight="1" x14ac:dyDescent="0.25">
      <c r="N1886" s="137">
        <v>1283</v>
      </c>
      <c r="O1886" s="129">
        <f t="shared" si="302"/>
        <v>1.1319999999999997</v>
      </c>
      <c r="P1886" s="162">
        <f t="shared" si="303"/>
        <v>0.21020951961329321</v>
      </c>
      <c r="Q1886" s="162">
        <f t="shared" si="304"/>
        <v>0.87118278279216566</v>
      </c>
      <c r="R1886" s="129">
        <f t="shared" si="305"/>
        <v>0.21020951961329321</v>
      </c>
      <c r="S1886" s="129" t="str">
        <f t="shared" si="306"/>
        <v/>
      </c>
      <c r="T1886" s="129" t="str">
        <f t="shared" si="307"/>
        <v/>
      </c>
      <c r="V1886" s="156">
        <f t="shared" si="301"/>
        <v>8.2560000000001352</v>
      </c>
      <c r="W1886" s="159">
        <f t="shared" si="297"/>
        <v>0.31056239308366168</v>
      </c>
      <c r="X1886" s="160">
        <f t="shared" si="298"/>
        <v>5.3688497123072221E-4</v>
      </c>
      <c r="Y1886" s="160" t="str">
        <f t="shared" si="299"/>
        <v/>
      </c>
      <c r="Z1886" s="160" t="str">
        <f t="shared" si="300"/>
        <v/>
      </c>
    </row>
    <row r="1887" spans="14:26" ht="20.100000000000001" customHeight="1" x14ac:dyDescent="0.25">
      <c r="N1887" s="137">
        <v>1284</v>
      </c>
      <c r="O1887" s="129">
        <f t="shared" si="302"/>
        <v>1.1360000000000001</v>
      </c>
      <c r="P1887" s="162">
        <f t="shared" si="303"/>
        <v>0.20925816852778276</v>
      </c>
      <c r="Q1887" s="162">
        <f t="shared" si="304"/>
        <v>0.87202171784858462</v>
      </c>
      <c r="R1887" s="129">
        <f t="shared" si="305"/>
        <v>0.20925816852778276</v>
      </c>
      <c r="S1887" s="129" t="str">
        <f t="shared" si="306"/>
        <v/>
      </c>
      <c r="T1887" s="129" t="str">
        <f t="shared" si="307"/>
        <v/>
      </c>
      <c r="V1887" s="156">
        <f t="shared" si="301"/>
        <v>8.2624000000001345</v>
      </c>
      <c r="W1887" s="159">
        <f t="shared" si="297"/>
        <v>0.31002550811243096</v>
      </c>
      <c r="X1887" s="160">
        <f t="shared" si="298"/>
        <v>5.3620703669804426E-4</v>
      </c>
      <c r="Y1887" s="160" t="str">
        <f t="shared" si="299"/>
        <v/>
      </c>
      <c r="Z1887" s="160" t="str">
        <f t="shared" si="300"/>
        <v/>
      </c>
    </row>
    <row r="1888" spans="14:26" ht="20.100000000000001" customHeight="1" x14ac:dyDescent="0.25">
      <c r="N1888" s="137">
        <v>1285</v>
      </c>
      <c r="O1888" s="129">
        <f t="shared" si="302"/>
        <v>1.1399999999999997</v>
      </c>
      <c r="P1888" s="162">
        <f t="shared" si="303"/>
        <v>0.20830779004710845</v>
      </c>
      <c r="Q1888" s="162">
        <f t="shared" si="304"/>
        <v>0.87285684943720176</v>
      </c>
      <c r="R1888" s="129">
        <f t="shared" si="305"/>
        <v>0.20830779004710845</v>
      </c>
      <c r="S1888" s="129" t="str">
        <f t="shared" si="306"/>
        <v/>
      </c>
      <c r="T1888" s="129" t="str">
        <f t="shared" si="307"/>
        <v/>
      </c>
      <c r="V1888" s="156">
        <f t="shared" si="301"/>
        <v>8.2688000000001338</v>
      </c>
      <c r="W1888" s="159">
        <f t="shared" si="297"/>
        <v>0.30948930107573291</v>
      </c>
      <c r="X1888" s="160">
        <f t="shared" si="298"/>
        <v>5.3552915553961578E-4</v>
      </c>
      <c r="Y1888" s="160" t="str">
        <f t="shared" si="299"/>
        <v/>
      </c>
      <c r="Z1888" s="160" t="str">
        <f t="shared" si="300"/>
        <v/>
      </c>
    </row>
    <row r="1889" spans="14:26" ht="20.100000000000001" customHeight="1" x14ac:dyDescent="0.25">
      <c r="N1889" s="137">
        <v>1286</v>
      </c>
      <c r="O1889" s="129">
        <f t="shared" si="302"/>
        <v>1.1440000000000001</v>
      </c>
      <c r="P1889" s="162">
        <f t="shared" si="303"/>
        <v>0.20735841009684183</v>
      </c>
      <c r="Q1889" s="162">
        <f t="shared" si="304"/>
        <v>0.87368818150034278</v>
      </c>
      <c r="R1889" s="129">
        <f t="shared" si="305"/>
        <v>0.20735841009684183</v>
      </c>
      <c r="S1889" s="129" t="str">
        <f t="shared" si="306"/>
        <v/>
      </c>
      <c r="T1889" s="129" t="str">
        <f t="shared" si="307"/>
        <v/>
      </c>
      <c r="V1889" s="156">
        <f t="shared" si="301"/>
        <v>8.2752000000001331</v>
      </c>
      <c r="W1889" s="159">
        <f t="shared" si="297"/>
        <v>0.3089537719201933</v>
      </c>
      <c r="X1889" s="160">
        <f t="shared" si="298"/>
        <v>5.3485133095909632E-4</v>
      </c>
      <c r="Y1889" s="160" t="str">
        <f t="shared" si="299"/>
        <v/>
      </c>
      <c r="Z1889" s="160" t="str">
        <f t="shared" si="300"/>
        <v/>
      </c>
    </row>
    <row r="1890" spans="14:26" ht="20.100000000000001" customHeight="1" x14ac:dyDescent="0.25">
      <c r="N1890" s="137">
        <v>1287</v>
      </c>
      <c r="O1890" s="129">
        <f t="shared" si="302"/>
        <v>1.1479999999999997</v>
      </c>
      <c r="P1890" s="162">
        <f t="shared" si="303"/>
        <v>0.20641005443678451</v>
      </c>
      <c r="Q1890" s="162">
        <f t="shared" si="304"/>
        <v>0.8745157180837041</v>
      </c>
      <c r="R1890" s="129">
        <f t="shared" si="305"/>
        <v>0.20641005443678451</v>
      </c>
      <c r="S1890" s="129" t="str">
        <f t="shared" si="306"/>
        <v/>
      </c>
      <c r="T1890" s="129" t="str">
        <f t="shared" si="307"/>
        <v/>
      </c>
      <c r="V1890" s="156">
        <f t="shared" si="301"/>
        <v>8.2816000000001324</v>
      </c>
      <c r="W1890" s="159">
        <f t="shared" si="297"/>
        <v>0.3084189205892342</v>
      </c>
      <c r="X1890" s="160">
        <f t="shared" si="298"/>
        <v>5.3417356614804401E-4</v>
      </c>
      <c r="Y1890" s="160" t="str">
        <f t="shared" si="299"/>
        <v/>
      </c>
      <c r="Z1890" s="160" t="str">
        <f t="shared" si="300"/>
        <v/>
      </c>
    </row>
    <row r="1891" spans="14:26" ht="20.100000000000001" customHeight="1" x14ac:dyDescent="0.25">
      <c r="N1891" s="137">
        <v>1288</v>
      </c>
      <c r="O1891" s="129">
        <f t="shared" si="302"/>
        <v>1.1520000000000001</v>
      </c>
      <c r="P1891" s="162">
        <f t="shared" si="303"/>
        <v>0.20546274866007688</v>
      </c>
      <c r="Q1891" s="162">
        <f t="shared" si="304"/>
        <v>0.87533946333568891</v>
      </c>
      <c r="R1891" s="129">
        <f t="shared" si="305"/>
        <v>0.20546274866007688</v>
      </c>
      <c r="S1891" s="129" t="str">
        <f t="shared" si="306"/>
        <v/>
      </c>
      <c r="T1891" s="129" t="str">
        <f t="shared" si="307"/>
        <v/>
      </c>
      <c r="V1891" s="156">
        <f t="shared" si="301"/>
        <v>8.2880000000001317</v>
      </c>
      <c r="W1891" s="159">
        <f t="shared" si="297"/>
        <v>0.30788474702308616</v>
      </c>
      <c r="X1891" s="160">
        <f t="shared" si="298"/>
        <v>5.3349586428491635E-4</v>
      </c>
      <c r="Y1891" s="160" t="str">
        <f t="shared" si="299"/>
        <v/>
      </c>
      <c r="Z1891" s="160" t="str">
        <f t="shared" si="300"/>
        <v/>
      </c>
    </row>
    <row r="1892" spans="14:26" ht="20.100000000000001" customHeight="1" x14ac:dyDescent="0.25">
      <c r="N1892" s="137">
        <v>1289</v>
      </c>
      <c r="O1892" s="129">
        <f t="shared" si="302"/>
        <v>1.1559999999999997</v>
      </c>
      <c r="P1892" s="162">
        <f t="shared" si="303"/>
        <v>0.20451651819232805</v>
      </c>
      <c r="Q1892" s="162">
        <f t="shared" si="304"/>
        <v>0.87615942150673753</v>
      </c>
      <c r="R1892" s="129">
        <f t="shared" si="305"/>
        <v>0.20451651819232805</v>
      </c>
      <c r="S1892" s="129" t="str">
        <f t="shared" si="306"/>
        <v/>
      </c>
      <c r="T1892" s="129" t="str">
        <f t="shared" si="307"/>
        <v/>
      </c>
      <c r="V1892" s="156">
        <f t="shared" si="301"/>
        <v>8.294400000000131</v>
      </c>
      <c r="W1892" s="159">
        <f t="shared" si="297"/>
        <v>0.30735125115880124</v>
      </c>
      <c r="X1892" s="160">
        <f t="shared" si="298"/>
        <v>5.3281822853840088E-4</v>
      </c>
      <c r="Y1892" s="160" t="str">
        <f t="shared" si="299"/>
        <v/>
      </c>
      <c r="Z1892" s="160" t="str">
        <f t="shared" si="300"/>
        <v/>
      </c>
    </row>
    <row r="1893" spans="14:26" ht="20.100000000000001" customHeight="1" x14ac:dyDescent="0.25">
      <c r="N1893" s="137">
        <v>1290</v>
      </c>
      <c r="O1893" s="129">
        <f t="shared" si="302"/>
        <v>1.1600000000000001</v>
      </c>
      <c r="P1893" s="162">
        <f t="shared" si="303"/>
        <v>0.20357138829075938</v>
      </c>
      <c r="Q1893" s="162">
        <f t="shared" si="304"/>
        <v>0.87697559694865668</v>
      </c>
      <c r="R1893" s="129">
        <f t="shared" si="305"/>
        <v>0.20357138829075938</v>
      </c>
      <c r="S1893" s="129" t="str">
        <f t="shared" si="306"/>
        <v/>
      </c>
      <c r="T1893" s="129" t="str">
        <f t="shared" si="307"/>
        <v/>
      </c>
      <c r="V1893" s="156">
        <f t="shared" si="301"/>
        <v>8.3008000000001303</v>
      </c>
      <c r="W1893" s="159">
        <f t="shared" si="297"/>
        <v>0.30681843293026284</v>
      </c>
      <c r="X1893" s="160">
        <f t="shared" si="298"/>
        <v>5.3214066206452859E-4</v>
      </c>
      <c r="Y1893" s="160" t="str">
        <f t="shared" si="299"/>
        <v/>
      </c>
      <c r="Z1893" s="160" t="str">
        <f t="shared" si="300"/>
        <v/>
      </c>
    </row>
    <row r="1894" spans="14:26" ht="20.100000000000001" customHeight="1" x14ac:dyDescent="0.25">
      <c r="N1894" s="137">
        <v>1291</v>
      </c>
      <c r="O1894" s="129">
        <f t="shared" si="302"/>
        <v>1.1639999999999997</v>
      </c>
      <c r="P1894" s="162">
        <f t="shared" si="303"/>
        <v>0.20262738404336914</v>
      </c>
      <c r="Q1894" s="162">
        <f t="shared" si="304"/>
        <v>0.87778799411394337</v>
      </c>
      <c r="R1894" s="129">
        <f t="shared" si="305"/>
        <v>0.20262738404336914</v>
      </c>
      <c r="S1894" s="129" t="str">
        <f t="shared" si="306"/>
        <v/>
      </c>
      <c r="T1894" s="129" t="str">
        <f t="shared" si="307"/>
        <v/>
      </c>
      <c r="V1894" s="156">
        <f t="shared" si="301"/>
        <v>8.3072000000001296</v>
      </c>
      <c r="W1894" s="159">
        <f t="shared" si="297"/>
        <v>0.30628629226819831</v>
      </c>
      <c r="X1894" s="160">
        <f t="shared" si="298"/>
        <v>5.3146316800584126E-4</v>
      </c>
      <c r="Y1894" s="160" t="str">
        <f t="shared" si="299"/>
        <v/>
      </c>
      <c r="Z1894" s="160" t="str">
        <f t="shared" si="300"/>
        <v/>
      </c>
    </row>
    <row r="1895" spans="14:26" ht="20.100000000000001" customHeight="1" x14ac:dyDescent="0.25">
      <c r="N1895" s="137">
        <v>1292</v>
      </c>
      <c r="O1895" s="129">
        <f t="shared" si="302"/>
        <v>1.1680000000000001</v>
      </c>
      <c r="P1895" s="162">
        <f t="shared" si="303"/>
        <v>0.20168453036811068</v>
      </c>
      <c r="Q1895" s="162">
        <f t="shared" si="304"/>
        <v>0.87859661755510743</v>
      </c>
      <c r="R1895" s="129">
        <f t="shared" si="305"/>
        <v>0.20168453036811068</v>
      </c>
      <c r="S1895" s="129" t="str">
        <f t="shared" si="306"/>
        <v/>
      </c>
      <c r="T1895" s="129" t="str">
        <f t="shared" si="307"/>
        <v/>
      </c>
      <c r="V1895" s="156">
        <f t="shared" si="301"/>
        <v>8.3136000000001289</v>
      </c>
      <c r="W1895" s="159">
        <f t="shared" si="297"/>
        <v>0.30575482910019247</v>
      </c>
      <c r="X1895" s="160">
        <f t="shared" si="298"/>
        <v>5.3078574949655399E-4</v>
      </c>
      <c r="Y1895" s="160" t="str">
        <f t="shared" si="299"/>
        <v/>
      </c>
      <c r="Z1895" s="160" t="str">
        <f t="shared" si="300"/>
        <v/>
      </c>
    </row>
    <row r="1896" spans="14:26" ht="20.100000000000001" customHeight="1" x14ac:dyDescent="0.25">
      <c r="N1896" s="137">
        <v>1293</v>
      </c>
      <c r="O1896" s="129">
        <f t="shared" si="302"/>
        <v>1.1719999999999997</v>
      </c>
      <c r="P1896" s="162">
        <f t="shared" si="303"/>
        <v>0.20074285201209183</v>
      </c>
      <c r="Q1896" s="162">
        <f t="shared" si="304"/>
        <v>0.87940147192398821</v>
      </c>
      <c r="R1896" s="129">
        <f t="shared" si="305"/>
        <v>0.20074285201209183</v>
      </c>
      <c r="S1896" s="129" t="str">
        <f t="shared" si="306"/>
        <v/>
      </c>
      <c r="T1896" s="129" t="str">
        <f t="shared" si="307"/>
        <v/>
      </c>
      <c r="V1896" s="156">
        <f t="shared" si="301"/>
        <v>8.3200000000001282</v>
      </c>
      <c r="W1896" s="159">
        <f t="shared" si="297"/>
        <v>0.30522404335069592</v>
      </c>
      <c r="X1896" s="160">
        <f t="shared" si="298"/>
        <v>5.3010840965550532E-4</v>
      </c>
      <c r="Y1896" s="160" t="str">
        <f t="shared" si="299"/>
        <v/>
      </c>
      <c r="Z1896" s="160" t="str">
        <f t="shared" si="300"/>
        <v/>
      </c>
    </row>
    <row r="1897" spans="14:26" ht="20.100000000000001" customHeight="1" x14ac:dyDescent="0.25">
      <c r="N1897" s="137">
        <v>1294</v>
      </c>
      <c r="O1897" s="129">
        <f t="shared" si="302"/>
        <v>1.1760000000000002</v>
      </c>
      <c r="P1897" s="162">
        <f t="shared" si="303"/>
        <v>0.19980237355078795</v>
      </c>
      <c r="Q1897" s="162">
        <f t="shared" si="304"/>
        <v>0.88020256197107138</v>
      </c>
      <c r="R1897" s="129">
        <f t="shared" si="305"/>
        <v>0.19980237355078795</v>
      </c>
      <c r="S1897" s="129" t="str">
        <f t="shared" si="306"/>
        <v/>
      </c>
      <c r="T1897" s="129" t="str">
        <f t="shared" si="307"/>
        <v/>
      </c>
      <c r="V1897" s="156">
        <f t="shared" si="301"/>
        <v>8.3264000000001275</v>
      </c>
      <c r="W1897" s="159">
        <f t="shared" si="297"/>
        <v>0.30469393494104041</v>
      </c>
      <c r="X1897" s="160">
        <f t="shared" si="298"/>
        <v>5.2943115159220788E-4</v>
      </c>
      <c r="Y1897" s="160" t="str">
        <f t="shared" si="299"/>
        <v/>
      </c>
      <c r="Z1897" s="160" t="str">
        <f t="shared" si="300"/>
        <v/>
      </c>
    </row>
    <row r="1898" spans="14:26" ht="20.100000000000001" customHeight="1" x14ac:dyDescent="0.25">
      <c r="N1898" s="137">
        <v>1295</v>
      </c>
      <c r="O1898" s="129">
        <f t="shared" si="302"/>
        <v>1.1799999999999997</v>
      </c>
      <c r="P1898" s="162">
        <f t="shared" si="303"/>
        <v>0.19886311938727594</v>
      </c>
      <c r="Q1898" s="162">
        <f t="shared" si="304"/>
        <v>0.88099989254479927</v>
      </c>
      <c r="R1898" s="129">
        <f t="shared" si="305"/>
        <v>0.19886311938727594</v>
      </c>
      <c r="S1898" s="129" t="str">
        <f t="shared" si="306"/>
        <v/>
      </c>
      <c r="T1898" s="129" t="str">
        <f t="shared" si="307"/>
        <v/>
      </c>
      <c r="V1898" s="156">
        <f t="shared" si="301"/>
        <v>8.3328000000001268</v>
      </c>
      <c r="W1898" s="159">
        <f t="shared" si="297"/>
        <v>0.3041645037894482</v>
      </c>
      <c r="X1898" s="160">
        <f t="shared" si="298"/>
        <v>5.2875397840351779E-4</v>
      </c>
      <c r="Y1898" s="160" t="str">
        <f t="shared" si="299"/>
        <v/>
      </c>
      <c r="Z1898" s="160" t="str">
        <f t="shared" si="300"/>
        <v/>
      </c>
    </row>
    <row r="1899" spans="14:26" ht="20.100000000000001" customHeight="1" x14ac:dyDescent="0.25">
      <c r="N1899" s="137">
        <v>1296</v>
      </c>
      <c r="O1899" s="129">
        <f t="shared" si="302"/>
        <v>1.1840000000000002</v>
      </c>
      <c r="P1899" s="162">
        <f t="shared" si="303"/>
        <v>0.19792511375148211</v>
      </c>
      <c r="Q1899" s="162">
        <f t="shared" si="304"/>
        <v>0.88179346859088092</v>
      </c>
      <c r="R1899" s="129">
        <f t="shared" si="305"/>
        <v>0.19792511375148211</v>
      </c>
      <c r="S1899" s="129" t="str">
        <f t="shared" si="306"/>
        <v/>
      </c>
      <c r="T1899" s="129" t="str">
        <f t="shared" si="307"/>
        <v/>
      </c>
      <c r="V1899" s="156">
        <f t="shared" si="301"/>
        <v>8.3392000000001261</v>
      </c>
      <c r="W1899" s="159">
        <f t="shared" si="297"/>
        <v>0.30363574981104469</v>
      </c>
      <c r="X1899" s="160">
        <f t="shared" si="298"/>
        <v>5.2807689317485584E-4</v>
      </c>
      <c r="Y1899" s="160" t="str">
        <f t="shared" si="299"/>
        <v/>
      </c>
      <c r="Z1899" s="160" t="str">
        <f t="shared" si="300"/>
        <v/>
      </c>
    </row>
    <row r="1900" spans="14:26" ht="20.100000000000001" customHeight="1" x14ac:dyDescent="0.25">
      <c r="N1900" s="137">
        <v>1297</v>
      </c>
      <c r="O1900" s="129">
        <f t="shared" si="302"/>
        <v>1.1879999999999997</v>
      </c>
      <c r="P1900" s="162">
        <f t="shared" si="303"/>
        <v>0.19698838069945057</v>
      </c>
      <c r="Q1900" s="162">
        <f t="shared" si="304"/>
        <v>0.88258329515159728</v>
      </c>
      <c r="R1900" s="129">
        <f t="shared" si="305"/>
        <v>0.19698838069945057</v>
      </c>
      <c r="S1900" s="129" t="str">
        <f t="shared" si="306"/>
        <v/>
      </c>
      <c r="T1900" s="129" t="str">
        <f t="shared" si="307"/>
        <v/>
      </c>
      <c r="V1900" s="156">
        <f t="shared" si="301"/>
        <v>8.3456000000001254</v>
      </c>
      <c r="W1900" s="159">
        <f t="shared" si="297"/>
        <v>0.30310767291786983</v>
      </c>
      <c r="X1900" s="160">
        <f t="shared" si="298"/>
        <v>5.2739989897970796E-4</v>
      </c>
      <c r="Y1900" s="160" t="str">
        <f t="shared" si="299"/>
        <v/>
      </c>
      <c r="Z1900" s="160" t="str">
        <f t="shared" si="300"/>
        <v/>
      </c>
    </row>
    <row r="1901" spans="14:26" ht="20.100000000000001" customHeight="1" x14ac:dyDescent="0.25">
      <c r="N1901" s="137">
        <v>1298</v>
      </c>
      <c r="O1901" s="129">
        <f t="shared" si="302"/>
        <v>1.1920000000000002</v>
      </c>
      <c r="P1901" s="162">
        <f t="shared" si="303"/>
        <v>0.19605294411262605</v>
      </c>
      <c r="Q1901" s="162">
        <f t="shared" si="304"/>
        <v>0.88336937736510468</v>
      </c>
      <c r="R1901" s="129">
        <f t="shared" si="305"/>
        <v>0.19605294411262605</v>
      </c>
      <c r="S1901" s="129" t="str">
        <f t="shared" si="306"/>
        <v/>
      </c>
      <c r="T1901" s="129" t="str">
        <f t="shared" si="307"/>
        <v/>
      </c>
      <c r="V1901" s="156">
        <f t="shared" si="301"/>
        <v>8.3520000000001247</v>
      </c>
      <c r="W1901" s="159">
        <f t="shared" si="297"/>
        <v>0.30258027301889012</v>
      </c>
      <c r="X1901" s="160">
        <f t="shared" si="298"/>
        <v>5.2672299888023577E-4</v>
      </c>
      <c r="Y1901" s="160" t="str">
        <f t="shared" si="299"/>
        <v/>
      </c>
      <c r="Z1901" s="160" t="str">
        <f t="shared" si="300"/>
        <v/>
      </c>
    </row>
    <row r="1902" spans="14:26" ht="20.100000000000001" customHeight="1" x14ac:dyDescent="0.25">
      <c r="N1902" s="137">
        <v>1299</v>
      </c>
      <c r="O1902" s="129">
        <f t="shared" si="302"/>
        <v>1.1959999999999997</v>
      </c>
      <c r="P1902" s="162">
        <f t="shared" si="303"/>
        <v>0.19511882769715705</v>
      </c>
      <c r="Q1902" s="162">
        <f t="shared" si="304"/>
        <v>0.88415172046473456</v>
      </c>
      <c r="R1902" s="129">
        <f t="shared" si="305"/>
        <v>0.19511882769715705</v>
      </c>
      <c r="S1902" s="129" t="str">
        <f t="shared" si="306"/>
        <v/>
      </c>
      <c r="T1902" s="129" t="str">
        <f t="shared" si="307"/>
        <v/>
      </c>
      <c r="V1902" s="156">
        <f t="shared" si="301"/>
        <v>8.358400000000124</v>
      </c>
      <c r="W1902" s="159">
        <f t="shared" si="297"/>
        <v>0.30205355002000989</v>
      </c>
      <c r="X1902" s="160">
        <f t="shared" si="298"/>
        <v>5.2604619592677704E-4</v>
      </c>
      <c r="Y1902" s="160" t="str">
        <f t="shared" si="299"/>
        <v/>
      </c>
      <c r="Z1902" s="160" t="str">
        <f t="shared" si="300"/>
        <v/>
      </c>
    </row>
    <row r="1903" spans="14:26" ht="20.100000000000001" customHeight="1" x14ac:dyDescent="0.25">
      <c r="N1903" s="137">
        <v>1300</v>
      </c>
      <c r="O1903" s="129">
        <f t="shared" si="302"/>
        <v>1.2000000000000002</v>
      </c>
      <c r="P1903" s="162">
        <f t="shared" si="303"/>
        <v>0.19418605498321292</v>
      </c>
      <c r="Q1903" s="162">
        <f t="shared" si="304"/>
        <v>0.88493032977829178</v>
      </c>
      <c r="R1903" s="129">
        <f t="shared" si="305"/>
        <v>0.19418605498321292</v>
      </c>
      <c r="S1903" s="129" t="str">
        <f t="shared" si="306"/>
        <v/>
      </c>
      <c r="T1903" s="129" t="str">
        <f t="shared" si="307"/>
        <v/>
      </c>
      <c r="V1903" s="156">
        <f t="shared" si="301"/>
        <v>8.3648000000001232</v>
      </c>
      <c r="W1903" s="159">
        <f t="shared" si="297"/>
        <v>0.30152750382408311</v>
      </c>
      <c r="X1903" s="160">
        <f t="shared" si="298"/>
        <v>5.2536949315717951E-4</v>
      </c>
      <c r="Y1903" s="160" t="str">
        <f t="shared" si="299"/>
        <v/>
      </c>
      <c r="Z1903" s="160" t="str">
        <f t="shared" si="300"/>
        <v/>
      </c>
    </row>
    <row r="1904" spans="14:26" ht="20.100000000000001" customHeight="1" x14ac:dyDescent="0.25">
      <c r="N1904" s="137">
        <v>1301</v>
      </c>
      <c r="O1904" s="129">
        <f t="shared" si="302"/>
        <v>1.2039999999999997</v>
      </c>
      <c r="P1904" s="162">
        <f t="shared" si="303"/>
        <v>0.19325464932432182</v>
      </c>
      <c r="Q1904" s="162">
        <f t="shared" si="304"/>
        <v>0.8857052107273482</v>
      </c>
      <c r="R1904" s="129">
        <f t="shared" si="305"/>
        <v>0.19325464932432182</v>
      </c>
      <c r="S1904" s="129" t="str">
        <f t="shared" si="306"/>
        <v/>
      </c>
      <c r="T1904" s="129" t="str">
        <f t="shared" si="307"/>
        <v/>
      </c>
      <c r="V1904" s="156">
        <f t="shared" si="301"/>
        <v>8.3712000000001225</v>
      </c>
      <c r="W1904" s="159">
        <f t="shared" si="297"/>
        <v>0.30100213433092593</v>
      </c>
      <c r="X1904" s="160">
        <f t="shared" si="298"/>
        <v>5.2469289359946547E-4</v>
      </c>
      <c r="Y1904" s="160" t="str">
        <f t="shared" si="299"/>
        <v/>
      </c>
      <c r="Z1904" s="160" t="str">
        <f t="shared" si="300"/>
        <v/>
      </c>
    </row>
    <row r="1905" spans="14:26" ht="20.100000000000001" customHeight="1" x14ac:dyDescent="0.25">
      <c r="N1905" s="137">
        <v>1302</v>
      </c>
      <c r="O1905" s="129">
        <f t="shared" si="302"/>
        <v>1.2080000000000002</v>
      </c>
      <c r="P1905" s="162">
        <f t="shared" si="303"/>
        <v>0.19232463389672244</v>
      </c>
      <c r="Q1905" s="162">
        <f t="shared" si="304"/>
        <v>0.88647636882653602</v>
      </c>
      <c r="R1905" s="129">
        <f t="shared" si="305"/>
        <v>0.19232463389672244</v>
      </c>
      <c r="S1905" s="129" t="str">
        <f t="shared" si="306"/>
        <v/>
      </c>
      <c r="T1905" s="129" t="str">
        <f t="shared" si="307"/>
        <v/>
      </c>
      <c r="V1905" s="156">
        <f t="shared" si="301"/>
        <v>8.3776000000001218</v>
      </c>
      <c r="W1905" s="159">
        <f t="shared" si="297"/>
        <v>0.30047744143732646</v>
      </c>
      <c r="X1905" s="160">
        <f t="shared" si="298"/>
        <v>5.2401640026883411E-4</v>
      </c>
      <c r="Y1905" s="160" t="str">
        <f t="shared" si="299"/>
        <v/>
      </c>
      <c r="Z1905" s="160" t="str">
        <f t="shared" si="300"/>
        <v/>
      </c>
    </row>
    <row r="1906" spans="14:26" ht="20.100000000000001" customHeight="1" x14ac:dyDescent="0.25">
      <c r="N1906" s="137">
        <v>1303</v>
      </c>
      <c r="O1906" s="129">
        <f t="shared" si="302"/>
        <v>1.2119999999999997</v>
      </c>
      <c r="P1906" s="162">
        <f t="shared" si="303"/>
        <v>0.19139603169873612</v>
      </c>
      <c r="Q1906" s="162">
        <f t="shared" si="304"/>
        <v>0.88724380968283612</v>
      </c>
      <c r="R1906" s="129">
        <f t="shared" si="305"/>
        <v>0.19139603169873612</v>
      </c>
      <c r="S1906" s="129" t="str">
        <f t="shared" si="306"/>
        <v/>
      </c>
      <c r="T1906" s="129" t="str">
        <f t="shared" si="307"/>
        <v/>
      </c>
      <c r="V1906" s="156">
        <f t="shared" si="301"/>
        <v>8.3840000000001211</v>
      </c>
      <c r="W1906" s="159">
        <f t="shared" si="297"/>
        <v>0.29995342503705763</v>
      </c>
      <c r="X1906" s="160">
        <f t="shared" si="298"/>
        <v>5.2334001616938242E-4</v>
      </c>
      <c r="Y1906" s="160" t="str">
        <f t="shared" si="299"/>
        <v/>
      </c>
      <c r="Z1906" s="160" t="str">
        <f t="shared" si="300"/>
        <v/>
      </c>
    </row>
    <row r="1907" spans="14:26" ht="20.100000000000001" customHeight="1" x14ac:dyDescent="0.25">
      <c r="N1907" s="137">
        <v>1304</v>
      </c>
      <c r="O1907" s="129">
        <f t="shared" si="302"/>
        <v>1.2160000000000002</v>
      </c>
      <c r="P1907" s="162">
        <f t="shared" si="303"/>
        <v>0.19046886555015335</v>
      </c>
      <c r="Q1907" s="162">
        <f t="shared" si="304"/>
        <v>0.8880075389948664</v>
      </c>
      <c r="R1907" s="129">
        <f t="shared" si="305"/>
        <v>0.19046886555015335</v>
      </c>
      <c r="S1907" s="129" t="str">
        <f t="shared" si="306"/>
        <v/>
      </c>
      <c r="T1907" s="129" t="str">
        <f t="shared" si="307"/>
        <v/>
      </c>
      <c r="V1907" s="156">
        <f t="shared" si="301"/>
        <v>8.3904000000001204</v>
      </c>
      <c r="W1907" s="159">
        <f t="shared" si="297"/>
        <v>0.29943008502088825</v>
      </c>
      <c r="X1907" s="160">
        <f t="shared" si="298"/>
        <v>5.2266374429343898E-4</v>
      </c>
      <c r="Y1907" s="160" t="str">
        <f t="shared" si="299"/>
        <v/>
      </c>
      <c r="Z1907" s="160" t="str">
        <f t="shared" si="300"/>
        <v/>
      </c>
    </row>
    <row r="1908" spans="14:26" ht="20.100000000000001" customHeight="1" x14ac:dyDescent="0.25">
      <c r="N1908" s="137">
        <v>1305</v>
      </c>
      <c r="O1908" s="129">
        <f t="shared" si="302"/>
        <v>1.2199999999999998</v>
      </c>
      <c r="P1908" s="162">
        <f t="shared" si="303"/>
        <v>0.1895431580916403</v>
      </c>
      <c r="Q1908" s="162">
        <f t="shared" si="304"/>
        <v>0.88876756255216538</v>
      </c>
      <c r="R1908" s="129">
        <f t="shared" si="305"/>
        <v>0.1895431580916403</v>
      </c>
      <c r="S1908" s="129" t="str">
        <f t="shared" si="306"/>
        <v/>
      </c>
      <c r="T1908" s="129" t="str">
        <f t="shared" si="307"/>
        <v/>
      </c>
      <c r="V1908" s="156">
        <f t="shared" si="301"/>
        <v>8.3968000000001197</v>
      </c>
      <c r="W1908" s="159">
        <f t="shared" si="297"/>
        <v>0.29890742127659481</v>
      </c>
      <c r="X1908" s="160">
        <f t="shared" si="298"/>
        <v>5.2198758762139752E-4</v>
      </c>
      <c r="Y1908" s="160" t="str">
        <f t="shared" si="299"/>
        <v/>
      </c>
      <c r="Z1908" s="160" t="str">
        <f t="shared" si="300"/>
        <v/>
      </c>
    </row>
    <row r="1909" spans="14:26" ht="20.100000000000001" customHeight="1" x14ac:dyDescent="0.25">
      <c r="N1909" s="137">
        <v>1306</v>
      </c>
      <c r="O1909" s="129">
        <f t="shared" si="302"/>
        <v>1.2240000000000002</v>
      </c>
      <c r="P1909" s="162">
        <f t="shared" si="303"/>
        <v>0.18861893178415948</v>
      </c>
      <c r="Q1909" s="162">
        <f t="shared" si="304"/>
        <v>0.88952388623447554</v>
      </c>
      <c r="R1909" s="129">
        <f t="shared" si="305"/>
        <v>0.18861893178415948</v>
      </c>
      <c r="S1909" s="129" t="str">
        <f t="shared" si="306"/>
        <v/>
      </c>
      <c r="T1909" s="129" t="str">
        <f t="shared" si="307"/>
        <v/>
      </c>
      <c r="V1909" s="156">
        <f t="shared" si="301"/>
        <v>8.403200000000119</v>
      </c>
      <c r="W1909" s="159">
        <f t="shared" si="297"/>
        <v>0.29838543368897341</v>
      </c>
      <c r="X1909" s="160">
        <f t="shared" si="298"/>
        <v>5.2131154912332667E-4</v>
      </c>
      <c r="Y1909" s="160" t="str">
        <f t="shared" si="299"/>
        <v/>
      </c>
      <c r="Z1909" s="160" t="str">
        <f t="shared" si="300"/>
        <v/>
      </c>
    </row>
    <row r="1910" spans="14:26" ht="20.100000000000001" customHeight="1" x14ac:dyDescent="0.25">
      <c r="N1910" s="137">
        <v>1307</v>
      </c>
      <c r="O1910" s="129">
        <f t="shared" si="302"/>
        <v>1.2279999999999998</v>
      </c>
      <c r="P1910" s="162">
        <f t="shared" si="303"/>
        <v>0.18769620890841079</v>
      </c>
      <c r="Q1910" s="162">
        <f t="shared" si="304"/>
        <v>0.89027651601102231</v>
      </c>
      <c r="R1910" s="129">
        <f t="shared" si="305"/>
        <v>0.18769620890841079</v>
      </c>
      <c r="S1910" s="129" t="str">
        <f t="shared" si="306"/>
        <v/>
      </c>
      <c r="T1910" s="129" t="str">
        <f t="shared" si="307"/>
        <v/>
      </c>
      <c r="V1910" s="156">
        <f t="shared" si="301"/>
        <v>8.4096000000001183</v>
      </c>
      <c r="W1910" s="159">
        <f t="shared" si="297"/>
        <v>0.29786412213985008</v>
      </c>
      <c r="X1910" s="160">
        <f t="shared" si="298"/>
        <v>5.2063563175691607E-4</v>
      </c>
      <c r="Y1910" s="160" t="str">
        <f t="shared" si="299"/>
        <v/>
      </c>
      <c r="Z1910" s="160" t="str">
        <f t="shared" si="300"/>
        <v/>
      </c>
    </row>
    <row r="1911" spans="14:26" ht="20.100000000000001" customHeight="1" x14ac:dyDescent="0.25">
      <c r="N1911" s="137">
        <v>1308</v>
      </c>
      <c r="O1911" s="129">
        <f t="shared" si="302"/>
        <v>1.2320000000000002</v>
      </c>
      <c r="P1911" s="162">
        <f t="shared" si="303"/>
        <v>0.18677501156428639</v>
      </c>
      <c r="Q1911" s="162">
        <f t="shared" si="304"/>
        <v>0.89102545793979304</v>
      </c>
      <c r="R1911" s="129">
        <f t="shared" si="305"/>
        <v>0.18677501156428639</v>
      </c>
      <c r="S1911" s="129" t="str">
        <f t="shared" si="306"/>
        <v/>
      </c>
      <c r="T1911" s="129" t="str">
        <f t="shared" si="307"/>
        <v/>
      </c>
      <c r="V1911" s="156">
        <f t="shared" si="301"/>
        <v>8.4160000000001176</v>
      </c>
      <c r="W1911" s="159">
        <f t="shared" si="297"/>
        <v>0.29734348650809317</v>
      </c>
      <c r="X1911" s="160">
        <f t="shared" si="298"/>
        <v>5.1995983846869764E-4</v>
      </c>
      <c r="Y1911" s="160" t="str">
        <f t="shared" si="299"/>
        <v/>
      </c>
      <c r="Z1911" s="160" t="str">
        <f t="shared" si="300"/>
        <v/>
      </c>
    </row>
    <row r="1912" spans="14:26" ht="20.100000000000001" customHeight="1" x14ac:dyDescent="0.25">
      <c r="N1912" s="137">
        <v>1309</v>
      </c>
      <c r="O1912" s="129">
        <f t="shared" si="302"/>
        <v>1.2359999999999998</v>
      </c>
      <c r="P1912" s="162">
        <f t="shared" si="303"/>
        <v>0.18585536167034583</v>
      </c>
      <c r="Q1912" s="162">
        <f t="shared" si="304"/>
        <v>0.89177071816681164</v>
      </c>
      <c r="R1912" s="129">
        <f t="shared" si="305"/>
        <v>0.18585536167034583</v>
      </c>
      <c r="S1912" s="129" t="str">
        <f t="shared" si="306"/>
        <v/>
      </c>
      <c r="T1912" s="129" t="str">
        <f t="shared" si="307"/>
        <v/>
      </c>
      <c r="V1912" s="156">
        <f t="shared" si="301"/>
        <v>8.4224000000001169</v>
      </c>
      <c r="W1912" s="159">
        <f t="shared" si="297"/>
        <v>0.29682352666962447</v>
      </c>
      <c r="X1912" s="160">
        <f t="shared" si="298"/>
        <v>5.1928417219321288E-4</v>
      </c>
      <c r="Y1912" s="160" t="str">
        <f t="shared" si="299"/>
        <v/>
      </c>
      <c r="Z1912" s="160" t="str">
        <f t="shared" si="300"/>
        <v/>
      </c>
    </row>
    <row r="1913" spans="14:26" ht="20.100000000000001" customHeight="1" x14ac:dyDescent="0.25">
      <c r="N1913" s="137">
        <v>1310</v>
      </c>
      <c r="O1913" s="129">
        <f t="shared" si="302"/>
        <v>1.2400000000000002</v>
      </c>
      <c r="P1913" s="162">
        <f t="shared" si="303"/>
        <v>0.18493728096330525</v>
      </c>
      <c r="Q1913" s="162">
        <f t="shared" si="304"/>
        <v>0.89251230292541317</v>
      </c>
      <c r="R1913" s="129">
        <f t="shared" si="305"/>
        <v>0.18493728096330525</v>
      </c>
      <c r="S1913" s="129" t="str">
        <f t="shared" si="306"/>
        <v/>
      </c>
      <c r="T1913" s="129" t="str">
        <f t="shared" si="307"/>
        <v/>
      </c>
      <c r="V1913" s="156">
        <f t="shared" si="301"/>
        <v>8.4288000000001162</v>
      </c>
      <c r="W1913" s="159">
        <f t="shared" si="297"/>
        <v>0.29630424249743126</v>
      </c>
      <c r="X1913" s="160">
        <f t="shared" si="298"/>
        <v>5.1860863585490025E-4</v>
      </c>
      <c r="Y1913" s="160" t="str">
        <f t="shared" si="299"/>
        <v/>
      </c>
      <c r="Z1913" s="160" t="str">
        <f t="shared" si="300"/>
        <v/>
      </c>
    </row>
    <row r="1914" spans="14:26" ht="20.100000000000001" customHeight="1" x14ac:dyDescent="0.25">
      <c r="N1914" s="137">
        <v>1311</v>
      </c>
      <c r="O1914" s="129">
        <f t="shared" si="302"/>
        <v>1.2439999999999998</v>
      </c>
      <c r="P1914" s="162">
        <f t="shared" si="303"/>
        <v>0.1840207909975464</v>
      </c>
      <c r="Q1914" s="162">
        <f t="shared" si="304"/>
        <v>0.89325021853551456</v>
      </c>
      <c r="R1914" s="129">
        <f t="shared" si="305"/>
        <v>0.1840207909975464</v>
      </c>
      <c r="S1914" s="129" t="str">
        <f t="shared" si="306"/>
        <v/>
      </c>
      <c r="T1914" s="129" t="str">
        <f t="shared" si="307"/>
        <v/>
      </c>
      <c r="V1914" s="156">
        <f t="shared" si="301"/>
        <v>8.4352000000001155</v>
      </c>
      <c r="W1914" s="159">
        <f t="shared" si="297"/>
        <v>0.29578563386157636</v>
      </c>
      <c r="X1914" s="160">
        <f t="shared" si="298"/>
        <v>5.1793323236509758E-4</v>
      </c>
      <c r="Y1914" s="160" t="str">
        <f t="shared" si="299"/>
        <v/>
      </c>
      <c r="Z1914" s="160" t="str">
        <f t="shared" si="300"/>
        <v/>
      </c>
    </row>
    <row r="1915" spans="14:26" ht="20.100000000000001" customHeight="1" x14ac:dyDescent="0.25">
      <c r="N1915" s="137">
        <v>1312</v>
      </c>
      <c r="O1915" s="129">
        <f t="shared" si="302"/>
        <v>1.2480000000000002</v>
      </c>
      <c r="P1915" s="162">
        <f t="shared" si="303"/>
        <v>0.18310591314463986</v>
      </c>
      <c r="Q1915" s="162">
        <f t="shared" si="304"/>
        <v>0.89398447140288551</v>
      </c>
      <c r="R1915" s="129">
        <f t="shared" si="305"/>
        <v>0.18310591314463986</v>
      </c>
      <c r="S1915" s="129" t="str">
        <f t="shared" si="306"/>
        <v/>
      </c>
      <c r="T1915" s="129" t="str">
        <f t="shared" si="307"/>
        <v/>
      </c>
      <c r="V1915" s="156">
        <f t="shared" si="301"/>
        <v>8.4416000000001148</v>
      </c>
      <c r="W1915" s="159">
        <f t="shared" si="297"/>
        <v>0.29526770062921126</v>
      </c>
      <c r="X1915" s="160">
        <f t="shared" si="298"/>
        <v>5.1725796462487317E-4</v>
      </c>
      <c r="Y1915" s="160" t="str">
        <f t="shared" si="299"/>
        <v/>
      </c>
      <c r="Z1915" s="160" t="str">
        <f t="shared" si="300"/>
        <v/>
      </c>
    </row>
    <row r="1916" spans="14:26" ht="20.100000000000001" customHeight="1" x14ac:dyDescent="0.25">
      <c r="N1916" s="137">
        <v>1313</v>
      </c>
      <c r="O1916" s="129">
        <f t="shared" si="302"/>
        <v>1.2519999999999998</v>
      </c>
      <c r="P1916" s="162">
        <f t="shared" si="303"/>
        <v>0.18219266859288816</v>
      </c>
      <c r="Q1916" s="162">
        <f t="shared" si="304"/>
        <v>0.89471506801841472</v>
      </c>
      <c r="R1916" s="129">
        <f t="shared" si="305"/>
        <v>0.18219266859288816</v>
      </c>
      <c r="S1916" s="129" t="str">
        <f t="shared" si="306"/>
        <v/>
      </c>
      <c r="T1916" s="129" t="str">
        <f t="shared" si="307"/>
        <v/>
      </c>
      <c r="V1916" s="156">
        <f t="shared" si="301"/>
        <v>8.4480000000001141</v>
      </c>
      <c r="W1916" s="159">
        <f t="shared" si="297"/>
        <v>0.29475044266458639</v>
      </c>
      <c r="X1916" s="160">
        <f t="shared" si="298"/>
        <v>5.1658283552458162E-4</v>
      </c>
      <c r="Y1916" s="160" t="str">
        <f t="shared" si="299"/>
        <v/>
      </c>
      <c r="Z1916" s="160" t="str">
        <f t="shared" si="300"/>
        <v/>
      </c>
    </row>
    <row r="1917" spans="14:26" ht="20.100000000000001" customHeight="1" x14ac:dyDescent="0.25">
      <c r="N1917" s="137">
        <v>1314</v>
      </c>
      <c r="O1917" s="129">
        <f t="shared" si="302"/>
        <v>1.2560000000000002</v>
      </c>
      <c r="P1917" s="162">
        <f t="shared" si="303"/>
        <v>0.18128107834688265</v>
      </c>
      <c r="Q1917" s="162">
        <f t="shared" si="304"/>
        <v>0.89544201495737774</v>
      </c>
      <c r="R1917" s="129">
        <f t="shared" si="305"/>
        <v>0.18128107834688265</v>
      </c>
      <c r="S1917" s="129" t="str">
        <f t="shared" si="306"/>
        <v/>
      </c>
      <c r="T1917" s="129" t="str">
        <f t="shared" si="307"/>
        <v/>
      </c>
      <c r="V1917" s="156">
        <f t="shared" si="301"/>
        <v>8.4544000000001134</v>
      </c>
      <c r="W1917" s="159">
        <f t="shared" si="297"/>
        <v>0.29423385982906181</v>
      </c>
      <c r="X1917" s="160">
        <f t="shared" si="298"/>
        <v>5.1590784794125488E-4</v>
      </c>
      <c r="Y1917" s="160" t="str">
        <f t="shared" si="299"/>
        <v/>
      </c>
      <c r="Z1917" s="160" t="str">
        <f t="shared" si="300"/>
        <v/>
      </c>
    </row>
    <row r="1918" spans="14:26" ht="20.100000000000001" customHeight="1" x14ac:dyDescent="0.25">
      <c r="N1918" s="137">
        <v>1315</v>
      </c>
      <c r="O1918" s="129">
        <f t="shared" si="302"/>
        <v>1.2599999999999998</v>
      </c>
      <c r="P1918" s="162">
        <f t="shared" si="303"/>
        <v>0.18037116322708038</v>
      </c>
      <c r="Q1918" s="162">
        <f t="shared" si="304"/>
        <v>0.89616531887869966</v>
      </c>
      <c r="R1918" s="129">
        <f t="shared" si="305"/>
        <v>0.18037116322708038</v>
      </c>
      <c r="S1918" s="129" t="str">
        <f t="shared" si="306"/>
        <v/>
      </c>
      <c r="T1918" s="129" t="str">
        <f t="shared" si="307"/>
        <v/>
      </c>
      <c r="V1918" s="156">
        <f t="shared" si="301"/>
        <v>8.4608000000001127</v>
      </c>
      <c r="W1918" s="159">
        <f t="shared" si="297"/>
        <v>0.29371795198112055</v>
      </c>
      <c r="X1918" s="160">
        <f t="shared" si="298"/>
        <v>5.1523300474221045E-4</v>
      </c>
      <c r="Y1918" s="160" t="str">
        <f t="shared" si="299"/>
        <v/>
      </c>
      <c r="Z1918" s="160" t="str">
        <f t="shared" si="300"/>
        <v/>
      </c>
    </row>
    <row r="1919" spans="14:26" ht="20.100000000000001" customHeight="1" x14ac:dyDescent="0.25">
      <c r="N1919" s="137">
        <v>1316</v>
      </c>
      <c r="O1919" s="129">
        <f t="shared" si="302"/>
        <v>1.2640000000000002</v>
      </c>
      <c r="P1919" s="162">
        <f t="shared" si="303"/>
        <v>0.17946294386939476</v>
      </c>
      <c r="Q1919" s="162">
        <f t="shared" si="304"/>
        <v>0.89688498652421877</v>
      </c>
      <c r="R1919" s="129">
        <f t="shared" si="305"/>
        <v>0.17946294386939476</v>
      </c>
      <c r="S1919" s="129" t="str">
        <f t="shared" si="306"/>
        <v/>
      </c>
      <c r="T1919" s="129" t="str">
        <f t="shared" si="307"/>
        <v/>
      </c>
      <c r="V1919" s="156">
        <f t="shared" si="301"/>
        <v>8.467200000000112</v>
      </c>
      <c r="W1919" s="159">
        <f t="shared" si="297"/>
        <v>0.29320271897637834</v>
      </c>
      <c r="X1919" s="160">
        <f t="shared" si="298"/>
        <v>5.1455830878294195E-4</v>
      </c>
      <c r="Y1919" s="160" t="str">
        <f t="shared" si="299"/>
        <v/>
      </c>
      <c r="Z1919" s="160" t="str">
        <f t="shared" si="300"/>
        <v/>
      </c>
    </row>
    <row r="1920" spans="14:26" ht="20.100000000000001" customHeight="1" x14ac:dyDescent="0.25">
      <c r="N1920" s="137">
        <v>1317</v>
      </c>
      <c r="O1920" s="129">
        <f t="shared" si="302"/>
        <v>1.2679999999999998</v>
      </c>
      <c r="P1920" s="162">
        <f t="shared" si="303"/>
        <v>0.178556440724806</v>
      </c>
      <c r="Q1920" s="162">
        <f t="shared" si="304"/>
        <v>0.89760102471794712</v>
      </c>
      <c r="R1920" s="129">
        <f t="shared" si="305"/>
        <v>0.178556440724806</v>
      </c>
      <c r="S1920" s="129" t="str">
        <f t="shared" si="306"/>
        <v/>
      </c>
      <c r="T1920" s="129" t="str">
        <f t="shared" si="307"/>
        <v/>
      </c>
      <c r="V1920" s="156">
        <f t="shared" si="301"/>
        <v>8.4736000000001113</v>
      </c>
      <c r="W1920" s="159">
        <f t="shared" si="297"/>
        <v>0.2926881606675954</v>
      </c>
      <c r="X1920" s="160">
        <f t="shared" si="298"/>
        <v>5.1388376290806281E-4</v>
      </c>
      <c r="Y1920" s="160" t="str">
        <f t="shared" si="299"/>
        <v/>
      </c>
      <c r="Z1920" s="160" t="str">
        <f t="shared" si="300"/>
        <v/>
      </c>
    </row>
    <row r="1921" spans="14:26" ht="20.100000000000001" customHeight="1" x14ac:dyDescent="0.25">
      <c r="N1921" s="137">
        <v>1318</v>
      </c>
      <c r="O1921" s="129">
        <f t="shared" si="302"/>
        <v>1.2720000000000002</v>
      </c>
      <c r="P1921" s="162">
        <f t="shared" si="303"/>
        <v>0.1776516740589851</v>
      </c>
      <c r="Q1921" s="162">
        <f t="shared" si="304"/>
        <v>0.89831344036533045</v>
      </c>
      <c r="R1921" s="129">
        <f t="shared" si="305"/>
        <v>0.1776516740589851</v>
      </c>
      <c r="S1921" s="129" t="str">
        <f t="shared" si="306"/>
        <v/>
      </c>
      <c r="T1921" s="129" t="str">
        <f t="shared" si="307"/>
        <v/>
      </c>
      <c r="V1921" s="156">
        <f t="shared" si="301"/>
        <v>8.4800000000001106</v>
      </c>
      <c r="W1921" s="159">
        <f t="shared" si="297"/>
        <v>0.29217427690468734</v>
      </c>
      <c r="X1921" s="160">
        <f t="shared" si="298"/>
        <v>5.1320936995025157E-4</v>
      </c>
      <c r="Y1921" s="160" t="str">
        <f t="shared" si="299"/>
        <v/>
      </c>
      <c r="Z1921" s="160" t="str">
        <f t="shared" si="300"/>
        <v/>
      </c>
    </row>
    <row r="1922" spans="14:26" ht="20.100000000000001" customHeight="1" x14ac:dyDescent="0.25">
      <c r="N1922" s="137">
        <v>1319</v>
      </c>
      <c r="O1922" s="129">
        <f t="shared" si="302"/>
        <v>1.2759999999999998</v>
      </c>
      <c r="P1922" s="162">
        <f t="shared" si="303"/>
        <v>0.17674866395193792</v>
      </c>
      <c r="Q1922" s="162">
        <f t="shared" si="304"/>
        <v>0.89902224045250567</v>
      </c>
      <c r="R1922" s="129">
        <f t="shared" si="305"/>
        <v>0.17674866395193792</v>
      </c>
      <c r="S1922" s="129" t="str">
        <f t="shared" si="306"/>
        <v/>
      </c>
      <c r="T1922" s="129" t="str">
        <f t="shared" si="307"/>
        <v/>
      </c>
      <c r="V1922" s="156">
        <f t="shared" si="301"/>
        <v>8.4864000000001099</v>
      </c>
      <c r="W1922" s="159">
        <f t="shared" si="297"/>
        <v>0.29166106753473708</v>
      </c>
      <c r="X1922" s="160">
        <f t="shared" si="298"/>
        <v>5.1253513273086249E-4</v>
      </c>
      <c r="Y1922" s="160" t="str">
        <f t="shared" si="299"/>
        <v/>
      </c>
      <c r="Z1922" s="160" t="str">
        <f t="shared" si="300"/>
        <v/>
      </c>
    </row>
    <row r="1923" spans="14:26" ht="20.100000000000001" customHeight="1" x14ac:dyDescent="0.25">
      <c r="N1923" s="137">
        <v>1320</v>
      </c>
      <c r="O1923" s="129">
        <f t="shared" si="302"/>
        <v>1.2800000000000002</v>
      </c>
      <c r="P1923" s="162">
        <f t="shared" si="303"/>
        <v>0.17584743029766231</v>
      </c>
      <c r="Q1923" s="162">
        <f t="shared" si="304"/>
        <v>0.89972743204555794</v>
      </c>
      <c r="R1923" s="129">
        <f t="shared" si="305"/>
        <v>0.17584743029766231</v>
      </c>
      <c r="S1923" s="129" t="str">
        <f t="shared" si="306"/>
        <v/>
      </c>
      <c r="T1923" s="129" t="str">
        <f t="shared" si="307"/>
        <v/>
      </c>
      <c r="V1923" s="156">
        <f t="shared" si="301"/>
        <v>8.4928000000001092</v>
      </c>
      <c r="W1923" s="159">
        <f t="shared" si="297"/>
        <v>0.29114853240200622</v>
      </c>
      <c r="X1923" s="160">
        <f t="shared" si="298"/>
        <v>5.1186105406181293E-4</v>
      </c>
      <c r="Y1923" s="160" t="str">
        <f t="shared" si="299"/>
        <v/>
      </c>
      <c r="Z1923" s="160" t="str">
        <f t="shared" si="300"/>
        <v/>
      </c>
    </row>
    <row r="1924" spans="14:26" ht="20.100000000000001" customHeight="1" x14ac:dyDescent="0.25">
      <c r="N1924" s="137">
        <v>1321</v>
      </c>
      <c r="O1924" s="129">
        <f t="shared" si="302"/>
        <v>1.2839999999999998</v>
      </c>
      <c r="P1924" s="162">
        <f t="shared" si="303"/>
        <v>0.1749479928038255</v>
      </c>
      <c r="Q1924" s="162">
        <f t="shared" si="304"/>
        <v>0.90042902228977573</v>
      </c>
      <c r="R1924" s="129">
        <f t="shared" si="305"/>
        <v>0.1749479928038255</v>
      </c>
      <c r="S1924" s="129" t="str">
        <f t="shared" si="306"/>
        <v/>
      </c>
      <c r="T1924" s="129" t="str">
        <f t="shared" si="307"/>
        <v/>
      </c>
      <c r="V1924" s="156">
        <f t="shared" si="301"/>
        <v>8.4992000000001084</v>
      </c>
      <c r="W1924" s="159">
        <f t="shared" si="297"/>
        <v>0.29063667134794441</v>
      </c>
      <c r="X1924" s="160">
        <f t="shared" si="298"/>
        <v>5.1118713674158656E-4</v>
      </c>
      <c r="Y1924" s="160" t="str">
        <f t="shared" si="299"/>
        <v/>
      </c>
      <c r="Z1924" s="160" t="str">
        <f t="shared" si="300"/>
        <v/>
      </c>
    </row>
    <row r="1925" spans="14:26" ht="20.100000000000001" customHeight="1" x14ac:dyDescent="0.25">
      <c r="N1925" s="137">
        <v>1322</v>
      </c>
      <c r="O1925" s="129">
        <f t="shared" si="302"/>
        <v>1.2880000000000003</v>
      </c>
      <c r="P1925" s="162">
        <f t="shared" si="303"/>
        <v>0.17405037099145421</v>
      </c>
      <c r="Q1925" s="162">
        <f t="shared" si="304"/>
        <v>0.90112701840890552</v>
      </c>
      <c r="R1925" s="129">
        <f t="shared" si="305"/>
        <v>0.17405037099145421</v>
      </c>
      <c r="S1925" s="129" t="str">
        <f t="shared" si="306"/>
        <v/>
      </c>
      <c r="T1925" s="129" t="str">
        <f t="shared" si="307"/>
        <v/>
      </c>
      <c r="V1925" s="156">
        <f t="shared" si="301"/>
        <v>8.5056000000001077</v>
      </c>
      <c r="W1925" s="159">
        <f t="shared" si="297"/>
        <v>0.29012548421120282</v>
      </c>
      <c r="X1925" s="160">
        <f t="shared" si="298"/>
        <v>5.1051338355856402E-4</v>
      </c>
      <c r="Y1925" s="160" t="str">
        <f t="shared" si="299"/>
        <v/>
      </c>
      <c r="Z1925" s="160" t="str">
        <f t="shared" si="300"/>
        <v/>
      </c>
    </row>
    <row r="1926" spans="14:26" ht="20.100000000000001" customHeight="1" x14ac:dyDescent="0.25">
      <c r="N1926" s="137">
        <v>1323</v>
      </c>
      <c r="O1926" s="129">
        <f t="shared" si="302"/>
        <v>1.2919999999999998</v>
      </c>
      <c r="P1926" s="162">
        <f t="shared" si="303"/>
        <v>0.17315458419464502</v>
      </c>
      <c r="Q1926" s="162">
        <f t="shared" si="304"/>
        <v>0.90182142770440321</v>
      </c>
      <c r="R1926" s="129">
        <f t="shared" si="305"/>
        <v>0.17315458419464502</v>
      </c>
      <c r="S1926" s="129" t="str">
        <f t="shared" si="306"/>
        <v/>
      </c>
      <c r="T1926" s="129" t="str">
        <f t="shared" si="307"/>
        <v/>
      </c>
      <c r="V1926" s="156">
        <f t="shared" si="301"/>
        <v>8.512000000000107</v>
      </c>
      <c r="W1926" s="159">
        <f t="shared" si="297"/>
        <v>0.28961497082764426</v>
      </c>
      <c r="X1926" s="160">
        <f t="shared" si="298"/>
        <v>5.0983979729019024E-4</v>
      </c>
      <c r="Y1926" s="160" t="str">
        <f t="shared" si="299"/>
        <v/>
      </c>
      <c r="Z1926" s="160" t="str">
        <f t="shared" si="300"/>
        <v/>
      </c>
    </row>
    <row r="1927" spans="14:26" ht="20.100000000000001" customHeight="1" x14ac:dyDescent="0.25">
      <c r="N1927" s="137">
        <v>1324</v>
      </c>
      <c r="O1927" s="129">
        <f t="shared" si="302"/>
        <v>1.2960000000000003</v>
      </c>
      <c r="P1927" s="162">
        <f t="shared" si="303"/>
        <v>0.17226065156028758</v>
      </c>
      <c r="Q1927" s="162">
        <f t="shared" si="304"/>
        <v>0.90251225755468756</v>
      </c>
      <c r="R1927" s="129">
        <f t="shared" si="305"/>
        <v>0.17226065156028758</v>
      </c>
      <c r="S1927" s="129" t="str">
        <f t="shared" si="306"/>
        <v/>
      </c>
      <c r="T1927" s="129" t="str">
        <f t="shared" si="307"/>
        <v/>
      </c>
      <c r="V1927" s="156">
        <f t="shared" si="301"/>
        <v>8.5184000000001063</v>
      </c>
      <c r="W1927" s="159">
        <f t="shared" si="297"/>
        <v>0.28910513103035407</v>
      </c>
      <c r="X1927" s="160">
        <f t="shared" si="298"/>
        <v>5.0916638070236386E-4</v>
      </c>
      <c r="Y1927" s="160" t="str">
        <f t="shared" si="299"/>
        <v/>
      </c>
      <c r="Z1927" s="160" t="str">
        <f t="shared" si="300"/>
        <v/>
      </c>
    </row>
    <row r="1928" spans="14:26" ht="20.100000000000001" customHeight="1" x14ac:dyDescent="0.25">
      <c r="N1928" s="137">
        <v>1325</v>
      </c>
      <c r="O1928" s="129">
        <f t="shared" si="302"/>
        <v>1.2999999999999998</v>
      </c>
      <c r="P1928" s="162">
        <f t="shared" si="303"/>
        <v>0.17136859204780741</v>
      </c>
      <c r="Q1928" s="162">
        <f t="shared" si="304"/>
        <v>0.9031995154143897</v>
      </c>
      <c r="R1928" s="129">
        <f t="shared" si="305"/>
        <v>0.17136859204780741</v>
      </c>
      <c r="S1928" s="129" t="str">
        <f t="shared" si="306"/>
        <v/>
      </c>
      <c r="T1928" s="129" t="str">
        <f t="shared" si="307"/>
        <v/>
      </c>
      <c r="V1928" s="156">
        <f t="shared" si="301"/>
        <v>8.5248000000001056</v>
      </c>
      <c r="W1928" s="159">
        <f t="shared" si="297"/>
        <v>0.2885959646496517</v>
      </c>
      <c r="X1928" s="160">
        <f t="shared" si="298"/>
        <v>5.0849313654999229E-4</v>
      </c>
      <c r="Y1928" s="160" t="str">
        <f t="shared" si="299"/>
        <v/>
      </c>
      <c r="Z1928" s="160" t="str">
        <f t="shared" si="300"/>
        <v/>
      </c>
    </row>
    <row r="1929" spans="14:26" ht="20.100000000000001" customHeight="1" x14ac:dyDescent="0.25">
      <c r="N1929" s="137">
        <v>1326</v>
      </c>
      <c r="O1929" s="129">
        <f t="shared" si="302"/>
        <v>1.3040000000000003</v>
      </c>
      <c r="P1929" s="162">
        <f t="shared" si="303"/>
        <v>0.17047842442892194</v>
      </c>
      <c r="Q1929" s="162">
        <f t="shared" si="304"/>
        <v>0.90388320881360318</v>
      </c>
      <c r="R1929" s="129">
        <f t="shared" si="305"/>
        <v>0.17047842442892194</v>
      </c>
      <c r="S1929" s="129" t="str">
        <f t="shared" si="306"/>
        <v/>
      </c>
      <c r="T1929" s="129" t="str">
        <f t="shared" si="307"/>
        <v/>
      </c>
      <c r="V1929" s="156">
        <f t="shared" si="301"/>
        <v>8.5312000000001049</v>
      </c>
      <c r="W1929" s="159">
        <f t="shared" si="297"/>
        <v>0.28808747151310171</v>
      </c>
      <c r="X1929" s="160">
        <f t="shared" si="298"/>
        <v>5.0782006757693621E-4</v>
      </c>
      <c r="Y1929" s="160" t="str">
        <f t="shared" si="299"/>
        <v/>
      </c>
      <c r="Z1929" s="160" t="str">
        <f t="shared" si="300"/>
        <v/>
      </c>
    </row>
    <row r="1930" spans="14:26" ht="20.100000000000001" customHeight="1" x14ac:dyDescent="0.25">
      <c r="N1930" s="137">
        <v>1327</v>
      </c>
      <c r="O1930" s="129">
        <f t="shared" si="302"/>
        <v>1.3079999999999998</v>
      </c>
      <c r="P1930" s="162">
        <f t="shared" si="303"/>
        <v>0.16959016728741586</v>
      </c>
      <c r="Q1930" s="162">
        <f t="shared" si="304"/>
        <v>0.90456334535713256</v>
      </c>
      <c r="R1930" s="129">
        <f t="shared" si="305"/>
        <v>0.16959016728741586</v>
      </c>
      <c r="S1930" s="129" t="str">
        <f t="shared" si="306"/>
        <v/>
      </c>
      <c r="T1930" s="129" t="str">
        <f t="shared" si="307"/>
        <v/>
      </c>
      <c r="V1930" s="156">
        <f t="shared" si="301"/>
        <v>8.5376000000001042</v>
      </c>
      <c r="W1930" s="159">
        <f t="shared" si="297"/>
        <v>0.28757965144552478</v>
      </c>
      <c r="X1930" s="160">
        <f t="shared" si="298"/>
        <v>5.0714717651595409E-4</v>
      </c>
      <c r="Y1930" s="160" t="str">
        <f t="shared" si="299"/>
        <v/>
      </c>
      <c r="Z1930" s="160" t="str">
        <f t="shared" si="300"/>
        <v/>
      </c>
    </row>
    <row r="1931" spans="14:26" ht="20.100000000000001" customHeight="1" x14ac:dyDescent="0.25">
      <c r="N1931" s="137">
        <v>1328</v>
      </c>
      <c r="O1931" s="129">
        <f t="shared" si="302"/>
        <v>1.3120000000000003</v>
      </c>
      <c r="P1931" s="162">
        <f t="shared" si="303"/>
        <v>0.16870383901892946</v>
      </c>
      <c r="Q1931" s="162">
        <f t="shared" si="304"/>
        <v>0.90523993272374159</v>
      </c>
      <c r="R1931" s="129">
        <f t="shared" si="305"/>
        <v>0.16870383901892946</v>
      </c>
      <c r="S1931" s="129" t="str">
        <f t="shared" si="306"/>
        <v/>
      </c>
      <c r="T1931" s="129" t="str">
        <f t="shared" si="307"/>
        <v/>
      </c>
      <c r="V1931" s="156">
        <f t="shared" si="301"/>
        <v>8.5440000000001035</v>
      </c>
      <c r="W1931" s="159">
        <f t="shared" si="297"/>
        <v>0.28707250426900882</v>
      </c>
      <c r="X1931" s="160">
        <f t="shared" si="298"/>
        <v>5.0647446608897972E-4</v>
      </c>
      <c r="Y1931" s="160" t="str">
        <f t="shared" si="299"/>
        <v/>
      </c>
      <c r="Z1931" s="160" t="str">
        <f t="shared" si="300"/>
        <v/>
      </c>
    </row>
    <row r="1932" spans="14:26" ht="20.100000000000001" customHeight="1" x14ac:dyDescent="0.25">
      <c r="N1932" s="137">
        <v>1329</v>
      </c>
      <c r="O1932" s="129">
        <f t="shared" si="302"/>
        <v>1.3159999999999998</v>
      </c>
      <c r="P1932" s="162">
        <f t="shared" si="303"/>
        <v>0.16781945783076629</v>
      </c>
      <c r="Q1932" s="162">
        <f t="shared" si="304"/>
        <v>0.90591297866539944</v>
      </c>
      <c r="R1932" s="129">
        <f t="shared" si="305"/>
        <v>0.16781945783076629</v>
      </c>
      <c r="S1932" s="129" t="str">
        <f t="shared" si="306"/>
        <v/>
      </c>
      <c r="T1932" s="129" t="str">
        <f t="shared" si="307"/>
        <v/>
      </c>
      <c r="V1932" s="156">
        <f t="shared" si="301"/>
        <v>8.5504000000001028</v>
      </c>
      <c r="W1932" s="159">
        <f t="shared" si="297"/>
        <v>0.28656602980291984</v>
      </c>
      <c r="X1932" s="160">
        <f t="shared" si="298"/>
        <v>5.0580193900684467E-4</v>
      </c>
      <c r="Y1932" s="160" t="str">
        <f t="shared" si="299"/>
        <v/>
      </c>
      <c r="Z1932" s="160" t="str">
        <f t="shared" si="300"/>
        <v/>
      </c>
    </row>
    <row r="1933" spans="14:26" ht="20.100000000000001" customHeight="1" x14ac:dyDescent="0.25">
      <c r="N1933" s="137">
        <v>1330</v>
      </c>
      <c r="O1933" s="129">
        <f t="shared" si="302"/>
        <v>1.3200000000000003</v>
      </c>
      <c r="P1933" s="162">
        <f t="shared" si="303"/>
        <v>0.16693704174171375</v>
      </c>
      <c r="Q1933" s="162">
        <f t="shared" si="304"/>
        <v>0.90658249100652832</v>
      </c>
      <c r="R1933" s="129">
        <f t="shared" si="305"/>
        <v>0.16693704174171375</v>
      </c>
      <c r="S1933" s="129" t="str">
        <f t="shared" si="306"/>
        <v/>
      </c>
      <c r="T1933" s="129" t="str">
        <f t="shared" si="307"/>
        <v/>
      </c>
      <c r="V1933" s="156">
        <f t="shared" si="301"/>
        <v>8.5568000000001021</v>
      </c>
      <c r="W1933" s="159">
        <f t="shared" si="297"/>
        <v>0.286060227863913</v>
      </c>
      <c r="X1933" s="160">
        <f t="shared" si="298"/>
        <v>5.0512959796883417E-4</v>
      </c>
      <c r="Y1933" s="160" t="str">
        <f t="shared" si="299"/>
        <v/>
      </c>
      <c r="Z1933" s="160" t="str">
        <f t="shared" si="300"/>
        <v/>
      </c>
    </row>
    <row r="1934" spans="14:26" ht="20.100000000000001" customHeight="1" x14ac:dyDescent="0.25">
      <c r="N1934" s="137">
        <v>1331</v>
      </c>
      <c r="O1934" s="129">
        <f t="shared" si="302"/>
        <v>1.3239999999999998</v>
      </c>
      <c r="P1934" s="162">
        <f t="shared" si="303"/>
        <v>0.16605660858188256</v>
      </c>
      <c r="Q1934" s="162">
        <f t="shared" si="304"/>
        <v>0.90724847764324723</v>
      </c>
      <c r="R1934" s="129">
        <f t="shared" si="305"/>
        <v>0.16605660858188256</v>
      </c>
      <c r="S1934" s="129" t="str">
        <f t="shared" si="306"/>
        <v/>
      </c>
      <c r="T1934" s="129" t="str">
        <f t="shared" si="307"/>
        <v/>
      </c>
      <c r="V1934" s="156">
        <f t="shared" si="301"/>
        <v>8.5632000000001014</v>
      </c>
      <c r="W1934" s="159">
        <f t="shared" si="297"/>
        <v>0.28555509826594416</v>
      </c>
      <c r="X1934" s="160">
        <f t="shared" si="298"/>
        <v>5.0445744566440798E-4</v>
      </c>
      <c r="Y1934" s="160" t="str">
        <f t="shared" si="299"/>
        <v/>
      </c>
      <c r="Z1934" s="160" t="str">
        <f t="shared" si="300"/>
        <v/>
      </c>
    </row>
    <row r="1935" spans="14:26" ht="20.100000000000001" customHeight="1" x14ac:dyDescent="0.25">
      <c r="N1935" s="137">
        <v>1332</v>
      </c>
      <c r="O1935" s="129">
        <f t="shared" si="302"/>
        <v>1.3280000000000003</v>
      </c>
      <c r="P1935" s="162">
        <f t="shared" si="303"/>
        <v>0.16517817599255935</v>
      </c>
      <c r="Q1935" s="162">
        <f t="shared" si="304"/>
        <v>0.90791094654261906</v>
      </c>
      <c r="R1935" s="129">
        <f t="shared" si="305"/>
        <v>0.16517817599255935</v>
      </c>
      <c r="S1935" s="129" t="str">
        <f t="shared" si="306"/>
        <v/>
      </c>
      <c r="T1935" s="129" t="str">
        <f t="shared" si="307"/>
        <v/>
      </c>
      <c r="V1935" s="156">
        <f t="shared" si="301"/>
        <v>8.5696000000001007</v>
      </c>
      <c r="W1935" s="159">
        <f t="shared" si="297"/>
        <v>0.28505064082027975</v>
      </c>
      <c r="X1935" s="160">
        <f t="shared" si="298"/>
        <v>5.03785484771202E-4</v>
      </c>
      <c r="Y1935" s="160" t="str">
        <f t="shared" si="299"/>
        <v/>
      </c>
      <c r="Z1935" s="160" t="str">
        <f t="shared" si="300"/>
        <v/>
      </c>
    </row>
    <row r="1936" spans="14:26" ht="20.100000000000001" customHeight="1" x14ac:dyDescent="0.25">
      <c r="N1936" s="137">
        <v>1333</v>
      </c>
      <c r="O1936" s="129">
        <f t="shared" si="302"/>
        <v>1.3319999999999999</v>
      </c>
      <c r="P1936" s="162">
        <f t="shared" si="303"/>
        <v>0.16430176142607786</v>
      </c>
      <c r="Q1936" s="162">
        <f t="shared" si="304"/>
        <v>0.90856990574189322</v>
      </c>
      <c r="R1936" s="129">
        <f t="shared" si="305"/>
        <v>0.16430176142607786</v>
      </c>
      <c r="S1936" s="129" t="str">
        <f t="shared" si="306"/>
        <v/>
      </c>
      <c r="T1936" s="129" t="str">
        <f t="shared" si="307"/>
        <v/>
      </c>
      <c r="V1936" s="156">
        <f t="shared" si="301"/>
        <v>8.5760000000001</v>
      </c>
      <c r="W1936" s="159">
        <f t="shared" si="297"/>
        <v>0.28454685533550855</v>
      </c>
      <c r="X1936" s="160">
        <f t="shared" si="298"/>
        <v>5.0311371795569437E-4</v>
      </c>
      <c r="Y1936" s="160" t="str">
        <f t="shared" si="299"/>
        <v/>
      </c>
      <c r="Z1936" s="160" t="str">
        <f t="shared" si="300"/>
        <v/>
      </c>
    </row>
    <row r="1937" spans="14:26" ht="20.100000000000001" customHeight="1" x14ac:dyDescent="0.25">
      <c r="N1937" s="137">
        <v>1334</v>
      </c>
      <c r="O1937" s="129">
        <f t="shared" si="302"/>
        <v>1.3360000000000003</v>
      </c>
      <c r="P1937" s="162">
        <f t="shared" si="303"/>
        <v>0.16342738214570313</v>
      </c>
      <c r="Q1937" s="162">
        <f t="shared" si="304"/>
        <v>0.90922536334775095</v>
      </c>
      <c r="R1937" s="129">
        <f t="shared" si="305"/>
        <v>0.16342738214570313</v>
      </c>
      <c r="S1937" s="129" t="str">
        <f t="shared" si="306"/>
        <v/>
      </c>
      <c r="T1937" s="129" t="str">
        <f t="shared" si="307"/>
        <v/>
      </c>
      <c r="V1937" s="156">
        <f t="shared" si="301"/>
        <v>8.5824000000000993</v>
      </c>
      <c r="W1937" s="159">
        <f t="shared" si="297"/>
        <v>0.28404374161755286</v>
      </c>
      <c r="X1937" s="160">
        <f t="shared" si="298"/>
        <v>5.0244214787475983E-4</v>
      </c>
      <c r="Y1937" s="160" t="str">
        <f t="shared" si="299"/>
        <v/>
      </c>
      <c r="Z1937" s="160" t="str">
        <f t="shared" si="300"/>
        <v/>
      </c>
    </row>
    <row r="1938" spans="14:26" ht="20.100000000000001" customHeight="1" x14ac:dyDescent="0.25">
      <c r="N1938" s="137">
        <v>1335</v>
      </c>
      <c r="O1938" s="129">
        <f t="shared" si="302"/>
        <v>1.3399999999999999</v>
      </c>
      <c r="P1938" s="162">
        <f t="shared" si="303"/>
        <v>0.16255505522553418</v>
      </c>
      <c r="Q1938" s="162">
        <f t="shared" si="304"/>
        <v>0.90987732753554751</v>
      </c>
      <c r="R1938" s="129">
        <f t="shared" si="305"/>
        <v>0.16255505522553418</v>
      </c>
      <c r="S1938" s="129" t="str">
        <f t="shared" si="306"/>
        <v/>
      </c>
      <c r="T1938" s="129" t="str">
        <f t="shared" si="307"/>
        <v/>
      </c>
      <c r="V1938" s="156">
        <f t="shared" si="301"/>
        <v>8.5888000000000986</v>
      </c>
      <c r="W1938" s="159">
        <f t="shared" si="297"/>
        <v>0.2835412994696781</v>
      </c>
      <c r="X1938" s="160">
        <f t="shared" si="298"/>
        <v>5.0177077717311613E-4</v>
      </c>
      <c r="Y1938" s="160" t="str">
        <f t="shared" si="299"/>
        <v/>
      </c>
      <c r="Z1938" s="160" t="str">
        <f t="shared" si="300"/>
        <v/>
      </c>
    </row>
    <row r="1939" spans="14:26" ht="20.100000000000001" customHeight="1" x14ac:dyDescent="0.25">
      <c r="N1939" s="137">
        <v>1336</v>
      </c>
      <c r="O1939" s="129">
        <f t="shared" si="302"/>
        <v>1.3440000000000003</v>
      </c>
      <c r="P1939" s="162">
        <f t="shared" si="303"/>
        <v>0.1616847975504194</v>
      </c>
      <c r="Q1939" s="162">
        <f t="shared" si="304"/>
        <v>0.91052580654855697</v>
      </c>
      <c r="R1939" s="129">
        <f t="shared" si="305"/>
        <v>0.1616847975504194</v>
      </c>
      <c r="S1939" s="129" t="str">
        <f t="shared" si="306"/>
        <v/>
      </c>
      <c r="T1939" s="129" t="str">
        <f t="shared" si="307"/>
        <v/>
      </c>
      <c r="V1939" s="156">
        <f t="shared" si="301"/>
        <v>8.5952000000000979</v>
      </c>
      <c r="W1939" s="159">
        <f t="shared" si="297"/>
        <v>0.28303952869250498</v>
      </c>
      <c r="X1939" s="160">
        <f t="shared" si="298"/>
        <v>5.0109960848493396E-4</v>
      </c>
      <c r="Y1939" s="160" t="str">
        <f t="shared" si="299"/>
        <v/>
      </c>
      <c r="Z1939" s="160" t="str">
        <f t="shared" si="300"/>
        <v/>
      </c>
    </row>
    <row r="1940" spans="14:26" ht="20.100000000000001" customHeight="1" x14ac:dyDescent="0.25">
      <c r="N1940" s="137">
        <v>1337</v>
      </c>
      <c r="O1940" s="129">
        <f t="shared" si="302"/>
        <v>1.3479999999999999</v>
      </c>
      <c r="P1940" s="162">
        <f t="shared" si="303"/>
        <v>0.16081662581589054</v>
      </c>
      <c r="Q1940" s="162">
        <f t="shared" si="304"/>
        <v>0.91117080869721345</v>
      </c>
      <c r="R1940" s="129">
        <f t="shared" si="305"/>
        <v>0.16081662581589054</v>
      </c>
      <c r="S1940" s="129" t="str">
        <f t="shared" si="306"/>
        <v/>
      </c>
      <c r="T1940" s="129" t="str">
        <f t="shared" si="307"/>
        <v/>
      </c>
      <c r="V1940" s="156">
        <f t="shared" si="301"/>
        <v>8.6016000000000972</v>
      </c>
      <c r="W1940" s="159">
        <f t="shared" ref="W1940:W2003" si="308">_xlfn.CHISQ.DIST.RT(V1940,$U$593)</f>
        <v>0.28253842908402005</v>
      </c>
      <c r="X1940" s="160">
        <f t="shared" ref="X1940:X2003" si="309">W1940-W1941</f>
        <v>5.0042864443394786E-4</v>
      </c>
      <c r="Y1940" s="160" t="str">
        <f t="shared" ref="Y1940:Y2003" si="310">IF(W1940&lt;(1-$U$600),X1940,"")</f>
        <v/>
      </c>
      <c r="Z1940" s="160" t="str">
        <f t="shared" ref="Z1940:Z2003" si="311">IF(X1940&lt;(1-$U$606),Y1940,"")</f>
        <v/>
      </c>
    </row>
    <row r="1941" spans="14:26" ht="20.100000000000001" customHeight="1" x14ac:dyDescent="0.25">
      <c r="N1941" s="137">
        <v>1338</v>
      </c>
      <c r="O1941" s="129">
        <f t="shared" si="302"/>
        <v>1.3520000000000003</v>
      </c>
      <c r="P1941" s="162">
        <f t="shared" si="303"/>
        <v>0.15995055652810899</v>
      </c>
      <c r="Q1941" s="162">
        <f t="shared" si="304"/>
        <v>0.91181234235835484</v>
      </c>
      <c r="R1941" s="129">
        <f t="shared" si="305"/>
        <v>0.15995055652810899</v>
      </c>
      <c r="S1941" s="129" t="str">
        <f t="shared" si="306"/>
        <v/>
      </c>
      <c r="T1941" s="129" t="str">
        <f t="shared" si="307"/>
        <v/>
      </c>
      <c r="V1941" s="156">
        <f t="shared" ref="V1941:V2004" si="312">V1940+$Y$593</f>
        <v>8.6080000000000965</v>
      </c>
      <c r="W1941" s="159">
        <f t="shared" si="308"/>
        <v>0.2820380004395861</v>
      </c>
      <c r="X1941" s="160">
        <f t="shared" si="309"/>
        <v>4.9975788763267914E-4</v>
      </c>
      <c r="Y1941" s="160" t="str">
        <f t="shared" si="310"/>
        <v/>
      </c>
      <c r="Z1941" s="160" t="str">
        <f t="shared" si="311"/>
        <v/>
      </c>
    </row>
    <row r="1942" spans="14:26" ht="20.100000000000001" customHeight="1" x14ac:dyDescent="0.25">
      <c r="N1942" s="137">
        <v>1339</v>
      </c>
      <c r="O1942" s="129">
        <f t="shared" si="302"/>
        <v>1.3559999999999999</v>
      </c>
      <c r="P1942" s="162">
        <f t="shared" si="303"/>
        <v>0.15908660600383065</v>
      </c>
      <c r="Q1942" s="162">
        <f t="shared" si="304"/>
        <v>0.91245041597446463</v>
      </c>
      <c r="R1942" s="129">
        <f t="shared" si="305"/>
        <v>0.15908660600383065</v>
      </c>
      <c r="S1942" s="129" t="str">
        <f t="shared" si="306"/>
        <v/>
      </c>
      <c r="T1942" s="129" t="str">
        <f t="shared" si="307"/>
        <v/>
      </c>
      <c r="V1942" s="156">
        <f t="shared" si="312"/>
        <v>8.6144000000000958</v>
      </c>
      <c r="W1942" s="159">
        <f t="shared" si="308"/>
        <v>0.28153824255195342</v>
      </c>
      <c r="X1942" s="160">
        <f t="shared" si="309"/>
        <v>4.9908734068326854E-4</v>
      </c>
      <c r="Y1942" s="160" t="str">
        <f t="shared" si="310"/>
        <v/>
      </c>
      <c r="Z1942" s="160" t="str">
        <f t="shared" si="311"/>
        <v/>
      </c>
    </row>
    <row r="1943" spans="14:26" ht="20.100000000000001" customHeight="1" x14ac:dyDescent="0.25">
      <c r="N1943" s="137">
        <v>1340</v>
      </c>
      <c r="O1943" s="129">
        <f t="shared" si="302"/>
        <v>1.3600000000000003</v>
      </c>
      <c r="P1943" s="162">
        <f t="shared" si="303"/>
        <v>0.15822479037038298</v>
      </c>
      <c r="Q1943" s="162">
        <f t="shared" si="304"/>
        <v>0.91308503805291497</v>
      </c>
      <c r="R1943" s="129">
        <f t="shared" si="305"/>
        <v>0.15822479037038298</v>
      </c>
      <c r="S1943" s="129" t="str">
        <f t="shared" si="306"/>
        <v/>
      </c>
      <c r="T1943" s="129" t="str">
        <f t="shared" si="307"/>
        <v/>
      </c>
      <c r="V1943" s="156">
        <f t="shared" si="312"/>
        <v>8.6208000000000951</v>
      </c>
      <c r="W1943" s="159">
        <f t="shared" si="308"/>
        <v>0.28103915521127015</v>
      </c>
      <c r="X1943" s="160">
        <f t="shared" si="309"/>
        <v>4.9841700617642148E-4</v>
      </c>
      <c r="Y1943" s="160" t="str">
        <f t="shared" si="310"/>
        <v/>
      </c>
      <c r="Z1943" s="160" t="str">
        <f t="shared" si="311"/>
        <v/>
      </c>
    </row>
    <row r="1944" spans="14:26" ht="20.100000000000001" customHeight="1" x14ac:dyDescent="0.25">
      <c r="N1944" s="137">
        <v>1341</v>
      </c>
      <c r="O1944" s="129">
        <f t="shared" si="302"/>
        <v>1.3639999999999999</v>
      </c>
      <c r="P1944" s="162">
        <f t="shared" si="303"/>
        <v>0.15736512556566029</v>
      </c>
      <c r="Q1944" s="162">
        <f t="shared" si="304"/>
        <v>0.91371621716520779</v>
      </c>
      <c r="R1944" s="129">
        <f t="shared" si="305"/>
        <v>0.15736512556566029</v>
      </c>
      <c r="S1944" s="129" t="str">
        <f t="shared" si="306"/>
        <v/>
      </c>
      <c r="T1944" s="129" t="str">
        <f t="shared" si="307"/>
        <v/>
      </c>
      <c r="V1944" s="156">
        <f t="shared" si="312"/>
        <v>8.6272000000000943</v>
      </c>
      <c r="W1944" s="159">
        <f t="shared" si="308"/>
        <v>0.28054073820509373</v>
      </c>
      <c r="X1944" s="160">
        <f t="shared" si="309"/>
        <v>4.9774688669268485E-4</v>
      </c>
      <c r="Y1944" s="160" t="str">
        <f t="shared" si="310"/>
        <v/>
      </c>
      <c r="Z1944" s="160" t="str">
        <f t="shared" si="311"/>
        <v/>
      </c>
    </row>
    <row r="1945" spans="14:26" ht="20.100000000000001" customHeight="1" x14ac:dyDescent="0.25">
      <c r="N1945" s="137">
        <v>1342</v>
      </c>
      <c r="O1945" s="129">
        <f t="shared" si="302"/>
        <v>1.3680000000000003</v>
      </c>
      <c r="P1945" s="162">
        <f t="shared" si="303"/>
        <v>0.15650762733813126</v>
      </c>
      <c r="Q1945" s="162">
        <f t="shared" si="304"/>
        <v>0.91434396194621836</v>
      </c>
      <c r="R1945" s="129">
        <f t="shared" si="305"/>
        <v>0.15650762733813126</v>
      </c>
      <c r="S1945" s="129" t="str">
        <f t="shared" si="306"/>
        <v/>
      </c>
      <c r="T1945" s="129" t="str">
        <f t="shared" si="307"/>
        <v/>
      </c>
      <c r="V1945" s="156">
        <f t="shared" si="312"/>
        <v>8.6336000000000936</v>
      </c>
      <c r="W1945" s="159">
        <f t="shared" si="308"/>
        <v>0.28004299131840105</v>
      </c>
      <c r="X1945" s="160">
        <f t="shared" si="309"/>
        <v>4.9707698480189189E-4</v>
      </c>
      <c r="Y1945" s="160" t="str">
        <f t="shared" si="310"/>
        <v/>
      </c>
      <c r="Z1945" s="160" t="str">
        <f t="shared" si="311"/>
        <v/>
      </c>
    </row>
    <row r="1946" spans="14:26" ht="20.100000000000001" customHeight="1" x14ac:dyDescent="0.25">
      <c r="N1946" s="137">
        <v>1343</v>
      </c>
      <c r="O1946" s="129">
        <f t="shared" si="302"/>
        <v>1.3719999999999999</v>
      </c>
      <c r="P1946" s="162">
        <f t="shared" si="303"/>
        <v>0.15565231124686443</v>
      </c>
      <c r="Q1946" s="162">
        <f t="shared" si="304"/>
        <v>0.91496828109343631</v>
      </c>
      <c r="R1946" s="129">
        <f t="shared" si="305"/>
        <v>0.15565231124686443</v>
      </c>
      <c r="S1946" s="129" t="str">
        <f t="shared" si="306"/>
        <v/>
      </c>
      <c r="T1946" s="129" t="str">
        <f t="shared" si="307"/>
        <v/>
      </c>
      <c r="V1946" s="156">
        <f t="shared" si="312"/>
        <v>8.6400000000000929</v>
      </c>
      <c r="W1946" s="159">
        <f t="shared" si="308"/>
        <v>0.27954591433359915</v>
      </c>
      <c r="X1946" s="160">
        <f t="shared" si="309"/>
        <v>4.9640730306238501E-4</v>
      </c>
      <c r="Y1946" s="160" t="str">
        <f t="shared" si="310"/>
        <v/>
      </c>
      <c r="Z1946" s="160" t="str">
        <f t="shared" si="311"/>
        <v/>
      </c>
    </row>
    <row r="1947" spans="14:26" ht="20.100000000000001" customHeight="1" x14ac:dyDescent="0.25">
      <c r="N1947" s="137">
        <v>1344</v>
      </c>
      <c r="O1947" s="129">
        <f t="shared" ref="O1947:O2010" si="313">O$597+(N1947*O$600)</f>
        <v>1.3760000000000003</v>
      </c>
      <c r="P1947" s="162">
        <f t="shared" ref="P1947:P2010" si="314">_xlfn.NORM.DIST(O1947,O$594,O$595,0)</f>
        <v>0.15479919266156569</v>
      </c>
      <c r="Q1947" s="162">
        <f t="shared" ref="Q1947:Q2010" si="315">_xlfn.NORM.DIST(O1947,O$594,O$595,1)</f>
        <v>0.91558918336620965</v>
      </c>
      <c r="R1947" s="129">
        <f t="shared" ref="R1947:R2010" si="316">IF(OR(Q1947&lt;$S$599,Q1947&gt;$S$600),P1947,"")</f>
        <v>0.15479919266156569</v>
      </c>
      <c r="S1947" s="129" t="str">
        <f t="shared" ref="S1947:S2010" si="317">IF(AND(Q1947&gt;$S$599,Q1947&lt;$S$600),P1947,"")</f>
        <v/>
      </c>
      <c r="T1947" s="129" t="str">
        <f t="shared" ref="T1947:T2010" si="318">IF(P1947=MAX(P$603:P$2603),P1947,"")</f>
        <v/>
      </c>
      <c r="V1947" s="156">
        <f t="shared" si="312"/>
        <v>8.6464000000000922</v>
      </c>
      <c r="W1947" s="159">
        <f t="shared" si="308"/>
        <v>0.27904950703053677</v>
      </c>
      <c r="X1947" s="160">
        <f t="shared" si="309"/>
        <v>4.9573784402290322E-4</v>
      </c>
      <c r="Y1947" s="160" t="str">
        <f t="shared" si="310"/>
        <v/>
      </c>
      <c r="Z1947" s="160" t="str">
        <f t="shared" si="311"/>
        <v/>
      </c>
    </row>
    <row r="1948" spans="14:26" ht="20.100000000000001" customHeight="1" x14ac:dyDescent="0.25">
      <c r="N1948" s="137">
        <v>1345</v>
      </c>
      <c r="O1948" s="129">
        <f t="shared" si="313"/>
        <v>1.38</v>
      </c>
      <c r="P1948" s="162">
        <f t="shared" si="314"/>
        <v>0.15394828676263372</v>
      </c>
      <c r="Q1948" s="162">
        <f t="shared" si="315"/>
        <v>0.91620667758498575</v>
      </c>
      <c r="R1948" s="129">
        <f t="shared" si="316"/>
        <v>0.15394828676263372</v>
      </c>
      <c r="S1948" s="129" t="str">
        <f t="shared" si="317"/>
        <v/>
      </c>
      <c r="T1948" s="129" t="str">
        <f t="shared" si="318"/>
        <v/>
      </c>
      <c r="V1948" s="156">
        <f t="shared" si="312"/>
        <v>8.6528000000000915</v>
      </c>
      <c r="W1948" s="159">
        <f t="shared" si="308"/>
        <v>0.27855376918651387</v>
      </c>
      <c r="X1948" s="160">
        <f t="shared" si="309"/>
        <v>4.9506861022108328E-4</v>
      </c>
      <c r="Y1948" s="160" t="str">
        <f t="shared" si="310"/>
        <v/>
      </c>
      <c r="Z1948" s="160" t="str">
        <f t="shared" si="311"/>
        <v/>
      </c>
    </row>
    <row r="1949" spans="14:26" ht="20.100000000000001" customHeight="1" x14ac:dyDescent="0.25">
      <c r="N1949" s="137">
        <v>1346</v>
      </c>
      <c r="O1949" s="129">
        <f t="shared" si="313"/>
        <v>1.3840000000000003</v>
      </c>
      <c r="P1949" s="162">
        <f t="shared" si="314"/>
        <v>0.1530996085412272</v>
      </c>
      <c r="Q1949" s="162">
        <f t="shared" si="315"/>
        <v>0.91682077263055572</v>
      </c>
      <c r="R1949" s="129">
        <f t="shared" si="316"/>
        <v>0.1530996085412272</v>
      </c>
      <c r="S1949" s="129" t="str">
        <f t="shared" si="317"/>
        <v/>
      </c>
      <c r="T1949" s="129" t="str">
        <f t="shared" si="318"/>
        <v/>
      </c>
      <c r="V1949" s="156">
        <f t="shared" si="312"/>
        <v>8.6592000000000908</v>
      </c>
      <c r="W1949" s="159">
        <f t="shared" si="308"/>
        <v>0.27805870057629278</v>
      </c>
      <c r="X1949" s="160">
        <f t="shared" si="309"/>
        <v>4.9439960418307116E-4</v>
      </c>
      <c r="Y1949" s="160" t="str">
        <f t="shared" si="310"/>
        <v/>
      </c>
      <c r="Z1949" s="160" t="str">
        <f t="shared" si="311"/>
        <v/>
      </c>
    </row>
    <row r="1950" spans="14:26" ht="20.100000000000001" customHeight="1" x14ac:dyDescent="0.25">
      <c r="N1950" s="137">
        <v>1347</v>
      </c>
      <c r="O1950" s="129">
        <f t="shared" si="313"/>
        <v>1.3879999999999999</v>
      </c>
      <c r="P1950" s="162">
        <f t="shared" si="314"/>
        <v>0.15225317279934966</v>
      </c>
      <c r="Q1950" s="162">
        <f t="shared" si="315"/>
        <v>0.91743147744329667</v>
      </c>
      <c r="R1950" s="129">
        <f t="shared" si="316"/>
        <v>0.15225317279934966</v>
      </c>
      <c r="S1950" s="129" t="str">
        <f t="shared" si="317"/>
        <v/>
      </c>
      <c r="T1950" s="129" t="str">
        <f t="shared" si="318"/>
        <v/>
      </c>
      <c r="V1950" s="156">
        <f t="shared" si="312"/>
        <v>8.6656000000000901</v>
      </c>
      <c r="W1950" s="159">
        <f t="shared" si="308"/>
        <v>0.27756430097210971</v>
      </c>
      <c r="X1950" s="160">
        <f t="shared" si="309"/>
        <v>4.9373082842613103E-4</v>
      </c>
      <c r="Y1950" s="160" t="str">
        <f t="shared" si="310"/>
        <v/>
      </c>
      <c r="Z1950" s="160" t="str">
        <f t="shared" si="311"/>
        <v/>
      </c>
    </row>
    <row r="1951" spans="14:26" ht="20.100000000000001" customHeight="1" x14ac:dyDescent="0.25">
      <c r="N1951" s="137">
        <v>1348</v>
      </c>
      <c r="O1951" s="129">
        <f t="shared" si="313"/>
        <v>1.3920000000000003</v>
      </c>
      <c r="P1951" s="162">
        <f t="shared" si="314"/>
        <v>0.15140899414994616</v>
      </c>
      <c r="Q1951" s="162">
        <f t="shared" si="315"/>
        <v>0.91803880102241564</v>
      </c>
      <c r="R1951" s="129">
        <f t="shared" si="316"/>
        <v>0.15140899414994616</v>
      </c>
      <c r="S1951" s="129" t="str">
        <f t="shared" si="317"/>
        <v/>
      </c>
      <c r="T1951" s="129" t="str">
        <f t="shared" si="318"/>
        <v/>
      </c>
      <c r="V1951" s="156">
        <f t="shared" si="312"/>
        <v>8.6720000000000894</v>
      </c>
      <c r="W1951" s="159">
        <f t="shared" si="308"/>
        <v>0.27707057014368358</v>
      </c>
      <c r="X1951" s="160">
        <f t="shared" si="309"/>
        <v>4.930622854557587E-4</v>
      </c>
      <c r="Y1951" s="160" t="str">
        <f t="shared" si="310"/>
        <v/>
      </c>
      <c r="Z1951" s="160" t="str">
        <f t="shared" si="311"/>
        <v/>
      </c>
    </row>
    <row r="1952" spans="14:26" ht="20.100000000000001" customHeight="1" x14ac:dyDescent="0.25">
      <c r="N1952" s="137">
        <v>1349</v>
      </c>
      <c r="O1952" s="129">
        <f t="shared" si="313"/>
        <v>1.3959999999999999</v>
      </c>
      <c r="P1952" s="162">
        <f t="shared" si="314"/>
        <v>0.15056708701701729</v>
      </c>
      <c r="Q1952" s="162">
        <f t="shared" si="315"/>
        <v>0.91864275242519322</v>
      </c>
      <c r="R1952" s="129">
        <f t="shared" si="316"/>
        <v>0.15056708701701729</v>
      </c>
      <c r="S1952" s="129" t="str">
        <f t="shared" si="317"/>
        <v/>
      </c>
      <c r="T1952" s="129" t="str">
        <f t="shared" si="318"/>
        <v/>
      </c>
      <c r="V1952" s="156">
        <f t="shared" si="312"/>
        <v>8.6784000000000887</v>
      </c>
      <c r="W1952" s="159">
        <f t="shared" si="308"/>
        <v>0.27657750785822782</v>
      </c>
      <c r="X1952" s="160">
        <f t="shared" si="309"/>
        <v>4.9239397776645877E-4</v>
      </c>
      <c r="Y1952" s="160" t="str">
        <f t="shared" si="310"/>
        <v/>
      </c>
      <c r="Z1952" s="160" t="str">
        <f t="shared" si="311"/>
        <v/>
      </c>
    </row>
    <row r="1953" spans="14:26" ht="20.100000000000001" customHeight="1" x14ac:dyDescent="0.25">
      <c r="N1953" s="137">
        <v>1350</v>
      </c>
      <c r="O1953" s="129">
        <f t="shared" si="313"/>
        <v>1.4000000000000004</v>
      </c>
      <c r="P1953" s="162">
        <f t="shared" si="314"/>
        <v>0.14972746563574479</v>
      </c>
      <c r="Q1953" s="162">
        <f t="shared" si="315"/>
        <v>0.91924334076622904</v>
      </c>
      <c r="R1953" s="129">
        <f t="shared" si="316"/>
        <v>0.14972746563574479</v>
      </c>
      <c r="S1953" s="129" t="str">
        <f t="shared" si="317"/>
        <v/>
      </c>
      <c r="T1953" s="129" t="str">
        <f t="shared" si="318"/>
        <v/>
      </c>
      <c r="V1953" s="156">
        <f t="shared" si="312"/>
        <v>8.684800000000088</v>
      </c>
      <c r="W1953" s="159">
        <f t="shared" si="308"/>
        <v>0.27608511388046136</v>
      </c>
      <c r="X1953" s="160">
        <f t="shared" si="309"/>
        <v>4.9172590784363202E-4</v>
      </c>
      <c r="Y1953" s="160" t="str">
        <f t="shared" si="310"/>
        <v/>
      </c>
      <c r="Z1953" s="160" t="str">
        <f t="shared" si="311"/>
        <v/>
      </c>
    </row>
    <row r="1954" spans="14:26" ht="20.100000000000001" customHeight="1" x14ac:dyDescent="0.25">
      <c r="N1954" s="137">
        <v>1351</v>
      </c>
      <c r="O1954" s="129">
        <f t="shared" si="313"/>
        <v>1.4039999999999999</v>
      </c>
      <c r="P1954" s="162">
        <f t="shared" si="314"/>
        <v>0.14889014405263437</v>
      </c>
      <c r="Q1954" s="162">
        <f t="shared" si="315"/>
        <v>0.91984057521668516</v>
      </c>
      <c r="R1954" s="129">
        <f t="shared" si="316"/>
        <v>0.14889014405263437</v>
      </c>
      <c r="S1954" s="129" t="str">
        <f t="shared" si="317"/>
        <v/>
      </c>
      <c r="T1954" s="129" t="str">
        <f t="shared" si="318"/>
        <v/>
      </c>
      <c r="V1954" s="156">
        <f t="shared" si="312"/>
        <v>8.6912000000000873</v>
      </c>
      <c r="W1954" s="159">
        <f t="shared" si="308"/>
        <v>0.27559338797261773</v>
      </c>
      <c r="X1954" s="160">
        <f t="shared" si="309"/>
        <v>4.9105807816074432E-4</v>
      </c>
      <c r="Y1954" s="160" t="str">
        <f t="shared" si="310"/>
        <v/>
      </c>
      <c r="Z1954" s="160" t="str">
        <f t="shared" si="311"/>
        <v/>
      </c>
    </row>
    <row r="1955" spans="14:26" ht="20.100000000000001" customHeight="1" x14ac:dyDescent="0.25">
      <c r="N1955" s="137">
        <v>1352</v>
      </c>
      <c r="O1955" s="129">
        <f t="shared" si="313"/>
        <v>1.4080000000000004</v>
      </c>
      <c r="P1955" s="162">
        <f t="shared" si="314"/>
        <v>0.14805513612567003</v>
      </c>
      <c r="Q1955" s="162">
        <f t="shared" si="315"/>
        <v>0.92043446500353332</v>
      </c>
      <c r="R1955" s="129">
        <f t="shared" si="316"/>
        <v>0.14805513612567003</v>
      </c>
      <c r="S1955" s="129" t="str">
        <f t="shared" si="317"/>
        <v/>
      </c>
      <c r="T1955" s="129" t="str">
        <f t="shared" si="318"/>
        <v/>
      </c>
      <c r="V1955" s="156">
        <f t="shared" si="312"/>
        <v>8.6976000000000866</v>
      </c>
      <c r="W1955" s="159">
        <f t="shared" si="308"/>
        <v>0.27510232989445699</v>
      </c>
      <c r="X1955" s="160">
        <f t="shared" si="309"/>
        <v>4.9039049118188016E-4</v>
      </c>
      <c r="Y1955" s="160" t="str">
        <f t="shared" si="310"/>
        <v/>
      </c>
      <c r="Z1955" s="160" t="str">
        <f t="shared" si="311"/>
        <v/>
      </c>
    </row>
    <row r="1956" spans="14:26" ht="20.100000000000001" customHeight="1" x14ac:dyDescent="0.25">
      <c r="N1956" s="137">
        <v>1353</v>
      </c>
      <c r="O1956" s="129">
        <f t="shared" si="313"/>
        <v>1.4119999999999999</v>
      </c>
      <c r="P1956" s="162">
        <f t="shared" si="314"/>
        <v>0.14722245552448529</v>
      </c>
      <c r="Q1956" s="162">
        <f t="shared" si="315"/>
        <v>0.92102501940879988</v>
      </c>
      <c r="R1956" s="129">
        <f t="shared" si="316"/>
        <v>0.14722245552448529</v>
      </c>
      <c r="S1956" s="129" t="str">
        <f t="shared" si="317"/>
        <v/>
      </c>
      <c r="T1956" s="129" t="str">
        <f t="shared" si="318"/>
        <v/>
      </c>
      <c r="V1956" s="156">
        <f t="shared" si="312"/>
        <v>8.7040000000000859</v>
      </c>
      <c r="W1956" s="159">
        <f t="shared" si="308"/>
        <v>0.27461193940327511</v>
      </c>
      <c r="X1956" s="160">
        <f t="shared" si="309"/>
        <v>4.8972314935930017E-4</v>
      </c>
      <c r="Y1956" s="160" t="str">
        <f t="shared" si="310"/>
        <v/>
      </c>
      <c r="Z1956" s="160" t="str">
        <f t="shared" si="311"/>
        <v/>
      </c>
    </row>
    <row r="1957" spans="14:26" ht="20.100000000000001" customHeight="1" x14ac:dyDescent="0.25">
      <c r="N1957" s="137">
        <v>1354</v>
      </c>
      <c r="O1957" s="129">
        <f t="shared" si="313"/>
        <v>1.4160000000000004</v>
      </c>
      <c r="P1957" s="162">
        <f t="shared" si="314"/>
        <v>0.1463921157305455</v>
      </c>
      <c r="Q1957" s="162">
        <f t="shared" si="315"/>
        <v>0.9216122477688139</v>
      </c>
      <c r="R1957" s="129">
        <f t="shared" si="316"/>
        <v>0.1463921157305455</v>
      </c>
      <c r="S1957" s="129" t="str">
        <f t="shared" si="317"/>
        <v/>
      </c>
      <c r="T1957" s="129" t="str">
        <f t="shared" si="318"/>
        <v/>
      </c>
      <c r="V1957" s="156">
        <f t="shared" si="312"/>
        <v>8.7104000000000852</v>
      </c>
      <c r="W1957" s="159">
        <f t="shared" si="308"/>
        <v>0.27412221625391581</v>
      </c>
      <c r="X1957" s="160">
        <f t="shared" si="309"/>
        <v>4.8905605513660522E-4</v>
      </c>
      <c r="Y1957" s="160" t="str">
        <f t="shared" si="310"/>
        <v/>
      </c>
      <c r="Z1957" s="160" t="str">
        <f t="shared" si="311"/>
        <v/>
      </c>
    </row>
    <row r="1958" spans="14:26" ht="20.100000000000001" customHeight="1" x14ac:dyDescent="0.25">
      <c r="N1958" s="137">
        <v>1355</v>
      </c>
      <c r="O1958" s="129">
        <f t="shared" si="313"/>
        <v>1.42</v>
      </c>
      <c r="P1958" s="162">
        <f t="shared" si="314"/>
        <v>0.14556413003734761</v>
      </c>
      <c r="Q1958" s="162">
        <f t="shared" si="315"/>
        <v>0.92219615947345368</v>
      </c>
      <c r="R1958" s="129">
        <f t="shared" si="316"/>
        <v>0.14556413003734761</v>
      </c>
      <c r="S1958" s="129" t="str">
        <f t="shared" si="317"/>
        <v/>
      </c>
      <c r="T1958" s="129" t="str">
        <f t="shared" si="318"/>
        <v/>
      </c>
      <c r="V1958" s="156">
        <f t="shared" si="312"/>
        <v>8.7168000000000845</v>
      </c>
      <c r="W1958" s="159">
        <f t="shared" si="308"/>
        <v>0.2736331601987792</v>
      </c>
      <c r="X1958" s="160">
        <f t="shared" si="309"/>
        <v>4.8838921094546128E-4</v>
      </c>
      <c r="Y1958" s="160" t="str">
        <f t="shared" si="310"/>
        <v/>
      </c>
      <c r="Z1958" s="160" t="str">
        <f t="shared" si="311"/>
        <v/>
      </c>
    </row>
    <row r="1959" spans="14:26" ht="20.100000000000001" customHeight="1" x14ac:dyDescent="0.25">
      <c r="N1959" s="137">
        <v>1356</v>
      </c>
      <c r="O1959" s="129">
        <f t="shared" si="313"/>
        <v>1.4240000000000004</v>
      </c>
      <c r="P1959" s="162">
        <f t="shared" si="314"/>
        <v>0.14473851155063003</v>
      </c>
      <c r="Q1959" s="162">
        <f t="shared" si="315"/>
        <v>0.92277676396539632</v>
      </c>
      <c r="R1959" s="129">
        <f t="shared" si="316"/>
        <v>0.14473851155063003</v>
      </c>
      <c r="S1959" s="129" t="str">
        <f t="shared" si="317"/>
        <v/>
      </c>
      <c r="T1959" s="129" t="str">
        <f t="shared" si="318"/>
        <v/>
      </c>
      <c r="V1959" s="156">
        <f t="shared" si="312"/>
        <v>8.7232000000000838</v>
      </c>
      <c r="W1959" s="159">
        <f t="shared" si="308"/>
        <v>0.27314477098783374</v>
      </c>
      <c r="X1959" s="160">
        <f t="shared" si="309"/>
        <v>4.8772261920726478E-4</v>
      </c>
      <c r="Y1959" s="160" t="str">
        <f t="shared" si="310"/>
        <v/>
      </c>
      <c r="Z1959" s="160" t="str">
        <f t="shared" si="311"/>
        <v/>
      </c>
    </row>
    <row r="1960" spans="14:26" ht="20.100000000000001" customHeight="1" x14ac:dyDescent="0.25">
      <c r="N1960" s="137">
        <v>1357</v>
      </c>
      <c r="O1960" s="129">
        <f t="shared" si="313"/>
        <v>1.4279999999999999</v>
      </c>
      <c r="P1960" s="162">
        <f t="shared" si="314"/>
        <v>0.1439152731885999</v>
      </c>
      <c r="Q1960" s="162">
        <f t="shared" si="315"/>
        <v>0.92335407073936659</v>
      </c>
      <c r="R1960" s="129">
        <f t="shared" si="316"/>
        <v>0.1439152731885999</v>
      </c>
      <c r="S1960" s="129" t="str">
        <f t="shared" si="317"/>
        <v/>
      </c>
      <c r="T1960" s="129" t="str">
        <f t="shared" si="318"/>
        <v/>
      </c>
      <c r="V1960" s="156">
        <f t="shared" si="312"/>
        <v>8.7296000000000831</v>
      </c>
      <c r="W1960" s="159">
        <f t="shared" si="308"/>
        <v>0.27265704836862648</v>
      </c>
      <c r="X1960" s="160">
        <f t="shared" si="309"/>
        <v>4.8705628233403075E-4</v>
      </c>
      <c r="Y1960" s="160" t="str">
        <f t="shared" si="310"/>
        <v/>
      </c>
      <c r="Z1960" s="160" t="str">
        <f t="shared" si="311"/>
        <v/>
      </c>
    </row>
    <row r="1961" spans="14:26" ht="20.100000000000001" customHeight="1" x14ac:dyDescent="0.25">
      <c r="N1961" s="137">
        <v>1358</v>
      </c>
      <c r="O1961" s="129">
        <f t="shared" si="313"/>
        <v>1.4320000000000004</v>
      </c>
      <c r="P1961" s="162">
        <f t="shared" si="314"/>
        <v>0.14309442768217082</v>
      </c>
      <c r="Q1961" s="162">
        <f t="shared" si="315"/>
        <v>0.92392808934138759</v>
      </c>
      <c r="R1961" s="129">
        <f t="shared" si="316"/>
        <v>0.14309442768217082</v>
      </c>
      <c r="S1961" s="129" t="str">
        <f t="shared" si="317"/>
        <v/>
      </c>
      <c r="T1961" s="129" t="str">
        <f t="shared" si="318"/>
        <v/>
      </c>
      <c r="V1961" s="156">
        <f t="shared" si="312"/>
        <v>8.7360000000000824</v>
      </c>
      <c r="W1961" s="159">
        <f t="shared" si="308"/>
        <v>0.27216999208629244</v>
      </c>
      <c r="X1961" s="160">
        <f t="shared" si="309"/>
        <v>4.8639020272600586E-4</v>
      </c>
      <c r="Y1961" s="160" t="str">
        <f t="shared" si="310"/>
        <v/>
      </c>
      <c r="Z1961" s="160" t="str">
        <f t="shared" si="311"/>
        <v/>
      </c>
    </row>
    <row r="1962" spans="14:26" ht="20.100000000000001" customHeight="1" x14ac:dyDescent="0.25">
      <c r="N1962" s="137">
        <v>1359</v>
      </c>
      <c r="O1962" s="129">
        <f t="shared" si="313"/>
        <v>1.4359999999999999</v>
      </c>
      <c r="P1962" s="162">
        <f t="shared" si="314"/>
        <v>0.14227598757521709</v>
      </c>
      <c r="Q1962" s="162">
        <f t="shared" si="315"/>
        <v>0.92449882936803152</v>
      </c>
      <c r="R1962" s="129">
        <f t="shared" si="316"/>
        <v>0.14227598757521709</v>
      </c>
      <c r="S1962" s="129" t="str">
        <f t="shared" si="317"/>
        <v/>
      </c>
      <c r="T1962" s="129" t="str">
        <f t="shared" si="318"/>
        <v/>
      </c>
      <c r="V1962" s="156">
        <f t="shared" si="312"/>
        <v>8.7424000000000817</v>
      </c>
      <c r="W1962" s="159">
        <f t="shared" si="308"/>
        <v>0.27168360188356644</v>
      </c>
      <c r="X1962" s="160">
        <f t="shared" si="309"/>
        <v>4.8572438277455499E-4</v>
      </c>
      <c r="Y1962" s="160" t="str">
        <f t="shared" si="310"/>
        <v/>
      </c>
      <c r="Z1962" s="160" t="str">
        <f t="shared" si="311"/>
        <v/>
      </c>
    </row>
    <row r="1963" spans="14:26" ht="20.100000000000001" customHeight="1" x14ac:dyDescent="0.25">
      <c r="N1963" s="137">
        <v>1360</v>
      </c>
      <c r="O1963" s="129">
        <f t="shared" si="313"/>
        <v>1.4400000000000004</v>
      </c>
      <c r="P1963" s="162">
        <f t="shared" si="314"/>
        <v>0.1414599652248387</v>
      </c>
      <c r="Q1963" s="162">
        <f t="shared" si="315"/>
        <v>0.92506630046567306</v>
      </c>
      <c r="R1963" s="129">
        <f t="shared" si="316"/>
        <v>0.1414599652248387</v>
      </c>
      <c r="S1963" s="129" t="str">
        <f t="shared" si="317"/>
        <v/>
      </c>
      <c r="T1963" s="129" t="str">
        <f t="shared" si="318"/>
        <v/>
      </c>
      <c r="V1963" s="156">
        <f t="shared" si="312"/>
        <v>8.748800000000081</v>
      </c>
      <c r="W1963" s="159">
        <f t="shared" si="308"/>
        <v>0.27119787750079188</v>
      </c>
      <c r="X1963" s="160">
        <f t="shared" si="309"/>
        <v>4.8505882485927465E-4</v>
      </c>
      <c r="Y1963" s="160" t="str">
        <f t="shared" si="310"/>
        <v/>
      </c>
      <c r="Z1963" s="160" t="str">
        <f t="shared" si="311"/>
        <v/>
      </c>
    </row>
    <row r="1964" spans="14:26" ht="20.100000000000001" customHeight="1" x14ac:dyDescent="0.25">
      <c r="N1964" s="137">
        <v>1361</v>
      </c>
      <c r="O1964" s="129">
        <f t="shared" si="313"/>
        <v>1.444</v>
      </c>
      <c r="P1964" s="162">
        <f t="shared" si="314"/>
        <v>0.14064637280164224</v>
      </c>
      <c r="Q1964" s="162">
        <f t="shared" si="315"/>
        <v>0.92563051232974147</v>
      </c>
      <c r="R1964" s="129">
        <f t="shared" si="316"/>
        <v>0.14064637280164224</v>
      </c>
      <c r="S1964" s="129" t="str">
        <f t="shared" si="317"/>
        <v/>
      </c>
      <c r="T1964" s="129" t="str">
        <f t="shared" si="318"/>
        <v/>
      </c>
      <c r="V1964" s="156">
        <f t="shared" si="312"/>
        <v>8.7552000000000803</v>
      </c>
      <c r="W1964" s="159">
        <f t="shared" si="308"/>
        <v>0.27071281867593261</v>
      </c>
      <c r="X1964" s="160">
        <f t="shared" si="309"/>
        <v>4.8439353135071306E-4</v>
      </c>
      <c r="Y1964" s="160" t="str">
        <f t="shared" si="310"/>
        <v/>
      </c>
      <c r="Z1964" s="160" t="str">
        <f t="shared" si="311"/>
        <v/>
      </c>
    </row>
    <row r="1965" spans="14:26" ht="20.100000000000001" customHeight="1" x14ac:dyDescent="0.25">
      <c r="N1965" s="137">
        <v>1362</v>
      </c>
      <c r="O1965" s="129">
        <f t="shared" si="313"/>
        <v>1.4480000000000004</v>
      </c>
      <c r="P1965" s="162">
        <f t="shared" si="314"/>
        <v>0.13983522229003253</v>
      </c>
      <c r="Q1965" s="162">
        <f t="shared" si="315"/>
        <v>0.92619147470397656</v>
      </c>
      <c r="R1965" s="129">
        <f t="shared" si="316"/>
        <v>0.13983522229003253</v>
      </c>
      <c r="S1965" s="129" t="str">
        <f t="shared" si="317"/>
        <v/>
      </c>
      <c r="T1965" s="129" t="str">
        <f t="shared" si="318"/>
        <v/>
      </c>
      <c r="V1965" s="156">
        <f t="shared" si="312"/>
        <v>8.7616000000000795</v>
      </c>
      <c r="W1965" s="159">
        <f t="shared" si="308"/>
        <v>0.2702284251445819</v>
      </c>
      <c r="X1965" s="160">
        <f t="shared" si="309"/>
        <v>4.8372850460798311E-4</v>
      </c>
      <c r="Y1965" s="160" t="str">
        <f t="shared" si="310"/>
        <v/>
      </c>
      <c r="Z1965" s="160" t="str">
        <f t="shared" si="311"/>
        <v/>
      </c>
    </row>
    <row r="1966" spans="14:26" ht="20.100000000000001" customHeight="1" x14ac:dyDescent="0.25">
      <c r="N1966" s="137">
        <v>1363</v>
      </c>
      <c r="O1966" s="129">
        <f t="shared" si="313"/>
        <v>1.452</v>
      </c>
      <c r="P1966" s="162">
        <f t="shared" si="314"/>
        <v>0.13902652548852024</v>
      </c>
      <c r="Q1966" s="162">
        <f t="shared" si="315"/>
        <v>0.92674919737968342</v>
      </c>
      <c r="R1966" s="129">
        <f t="shared" si="316"/>
        <v>0.13902652548852024</v>
      </c>
      <c r="S1966" s="129" t="str">
        <f t="shared" si="317"/>
        <v/>
      </c>
      <c r="T1966" s="129" t="str">
        <f t="shared" si="318"/>
        <v/>
      </c>
      <c r="V1966" s="156">
        <f t="shared" si="312"/>
        <v>8.7680000000000788</v>
      </c>
      <c r="W1966" s="159">
        <f t="shared" si="308"/>
        <v>0.26974469663997391</v>
      </c>
      <c r="X1966" s="160">
        <f t="shared" si="309"/>
        <v>4.8306374698103838E-4</v>
      </c>
      <c r="Y1966" s="160" t="str">
        <f t="shared" si="310"/>
        <v/>
      </c>
      <c r="Z1966" s="160" t="str">
        <f t="shared" si="311"/>
        <v/>
      </c>
    </row>
    <row r="1967" spans="14:26" ht="20.100000000000001" customHeight="1" x14ac:dyDescent="0.25">
      <c r="N1967" s="137">
        <v>1364</v>
      </c>
      <c r="O1967" s="129">
        <f t="shared" si="313"/>
        <v>1.4560000000000004</v>
      </c>
      <c r="P1967" s="162">
        <f t="shared" si="314"/>
        <v>0.13822029401003955</v>
      </c>
      <c r="Q1967" s="162">
        <f t="shared" si="315"/>
        <v>0.92730369019499026</v>
      </c>
      <c r="R1967" s="129">
        <f t="shared" si="316"/>
        <v>0.13822029401003955</v>
      </c>
      <c r="S1967" s="129" t="str">
        <f t="shared" si="317"/>
        <v/>
      </c>
      <c r="T1967" s="129" t="str">
        <f t="shared" si="318"/>
        <v/>
      </c>
      <c r="V1967" s="156">
        <f t="shared" si="312"/>
        <v>8.7744000000000781</v>
      </c>
      <c r="W1967" s="159">
        <f t="shared" si="308"/>
        <v>0.26926163289299287</v>
      </c>
      <c r="X1967" s="160">
        <f t="shared" si="309"/>
        <v>4.8239926080884121E-4</v>
      </c>
      <c r="Y1967" s="160" t="str">
        <f t="shared" si="310"/>
        <v/>
      </c>
      <c r="Z1967" s="160" t="str">
        <f t="shared" si="311"/>
        <v/>
      </c>
    </row>
    <row r="1968" spans="14:26" ht="20.100000000000001" customHeight="1" x14ac:dyDescent="0.25">
      <c r="N1968" s="137">
        <v>1365</v>
      </c>
      <c r="O1968" s="129">
        <f t="shared" si="313"/>
        <v>1.46</v>
      </c>
      <c r="P1968" s="162">
        <f t="shared" si="314"/>
        <v>0.13741653928228179</v>
      </c>
      <c r="Q1968" s="162">
        <f t="shared" si="315"/>
        <v>0.92785496303410619</v>
      </c>
      <c r="R1968" s="129">
        <f t="shared" si="316"/>
        <v>0.13741653928228179</v>
      </c>
      <c r="S1968" s="129" t="str">
        <f t="shared" si="317"/>
        <v/>
      </c>
      <c r="T1968" s="129" t="str">
        <f t="shared" si="318"/>
        <v/>
      </c>
      <c r="V1968" s="156">
        <f t="shared" si="312"/>
        <v>8.7808000000000774</v>
      </c>
      <c r="W1968" s="159">
        <f t="shared" si="308"/>
        <v>0.26877923363218403</v>
      </c>
      <c r="X1968" s="160">
        <f t="shared" si="309"/>
        <v>4.8173504841997339E-4</v>
      </c>
      <c r="Y1968" s="160" t="str">
        <f t="shared" si="310"/>
        <v/>
      </c>
      <c r="Z1968" s="160" t="str">
        <f t="shared" si="311"/>
        <v/>
      </c>
    </row>
    <row r="1969" spans="14:26" ht="20.100000000000001" customHeight="1" x14ac:dyDescent="0.25">
      <c r="N1969" s="137">
        <v>1366</v>
      </c>
      <c r="O1969" s="129">
        <f t="shared" si="313"/>
        <v>1.4640000000000004</v>
      </c>
      <c r="P1969" s="162">
        <f t="shared" si="314"/>
        <v>0.1366152725480389</v>
      </c>
      <c r="Q1969" s="162">
        <f t="shared" si="315"/>
        <v>0.92840302582658141</v>
      </c>
      <c r="R1969" s="129">
        <f t="shared" si="316"/>
        <v>0.1366152725480389</v>
      </c>
      <c r="S1969" s="129" t="str">
        <f t="shared" si="317"/>
        <v/>
      </c>
      <c r="T1969" s="129" t="str">
        <f t="shared" si="318"/>
        <v/>
      </c>
      <c r="V1969" s="156">
        <f t="shared" si="312"/>
        <v>8.7872000000000767</v>
      </c>
      <c r="W1969" s="159">
        <f t="shared" si="308"/>
        <v>0.26829749858376406</v>
      </c>
      <c r="X1969" s="160">
        <f t="shared" si="309"/>
        <v>4.8107111213352427E-4</v>
      </c>
      <c r="Y1969" s="160" t="str">
        <f t="shared" si="310"/>
        <v/>
      </c>
      <c r="Z1969" s="160" t="str">
        <f t="shared" si="311"/>
        <v/>
      </c>
    </row>
    <row r="1970" spans="14:26" ht="20.100000000000001" customHeight="1" x14ac:dyDescent="0.25">
      <c r="N1970" s="137">
        <v>1367</v>
      </c>
      <c r="O1970" s="129">
        <f t="shared" si="313"/>
        <v>1.468</v>
      </c>
      <c r="P1970" s="162">
        <f t="shared" si="314"/>
        <v>0.13581650486556279</v>
      </c>
      <c r="Q1970" s="162">
        <f t="shared" si="315"/>
        <v>0.92894788854656773</v>
      </c>
      <c r="R1970" s="129">
        <f t="shared" si="316"/>
        <v>0.13581650486556279</v>
      </c>
      <c r="S1970" s="129" t="str">
        <f t="shared" si="317"/>
        <v/>
      </c>
      <c r="T1970" s="129" t="str">
        <f t="shared" si="318"/>
        <v/>
      </c>
      <c r="V1970" s="156">
        <f t="shared" si="312"/>
        <v>8.793600000000076</v>
      </c>
      <c r="W1970" s="159">
        <f t="shared" si="308"/>
        <v>0.26781642747163054</v>
      </c>
      <c r="X1970" s="160">
        <f t="shared" si="309"/>
        <v>4.8040745425798059E-4</v>
      </c>
      <c r="Y1970" s="160" t="str">
        <f t="shared" si="310"/>
        <v/>
      </c>
      <c r="Z1970" s="160" t="str">
        <f t="shared" si="311"/>
        <v/>
      </c>
    </row>
    <row r="1971" spans="14:26" ht="20.100000000000001" customHeight="1" x14ac:dyDescent="0.25">
      <c r="N1971" s="137">
        <v>1368</v>
      </c>
      <c r="O1971" s="129">
        <f t="shared" si="313"/>
        <v>1.4720000000000004</v>
      </c>
      <c r="P1971" s="162">
        <f t="shared" si="314"/>
        <v>0.13502024710893423</v>
      </c>
      <c r="Q1971" s="162">
        <f t="shared" si="315"/>
        <v>0.92948956121208193</v>
      </c>
      <c r="R1971" s="129">
        <f t="shared" si="316"/>
        <v>0.13502024710893423</v>
      </c>
      <c r="S1971" s="129" t="str">
        <f t="shared" si="317"/>
        <v/>
      </c>
      <c r="T1971" s="129" t="str">
        <f t="shared" si="318"/>
        <v/>
      </c>
      <c r="V1971" s="156">
        <f t="shared" si="312"/>
        <v>8.8000000000000753</v>
      </c>
      <c r="W1971" s="159">
        <f t="shared" si="308"/>
        <v>0.26733602001737256</v>
      </c>
      <c r="X1971" s="160">
        <f t="shared" si="309"/>
        <v>4.7974407709222566E-4</v>
      </c>
      <c r="Y1971" s="160" t="str">
        <f t="shared" si="310"/>
        <v/>
      </c>
      <c r="Z1971" s="160" t="str">
        <f t="shared" si="311"/>
        <v/>
      </c>
    </row>
    <row r="1972" spans="14:26" ht="20.100000000000001" customHeight="1" x14ac:dyDescent="0.25">
      <c r="N1972" s="137">
        <v>1369</v>
      </c>
      <c r="O1972" s="129">
        <f t="shared" si="313"/>
        <v>1.476</v>
      </c>
      <c r="P1972" s="162">
        <f t="shared" si="314"/>
        <v>0.13422650996844704</v>
      </c>
      <c r="Q1972" s="162">
        <f t="shared" si="315"/>
        <v>0.9300280538842689</v>
      </c>
      <c r="R1972" s="129">
        <f t="shared" si="316"/>
        <v>0.13422650996844704</v>
      </c>
      <c r="S1972" s="129" t="str">
        <f t="shared" si="317"/>
        <v/>
      </c>
      <c r="T1972" s="129" t="str">
        <f t="shared" si="318"/>
        <v/>
      </c>
      <c r="V1972" s="156">
        <f t="shared" si="312"/>
        <v>8.8064000000000746</v>
      </c>
      <c r="W1972" s="159">
        <f t="shared" si="308"/>
        <v>0.26685627594028033</v>
      </c>
      <c r="X1972" s="160">
        <f t="shared" si="309"/>
        <v>4.7908098292381851E-4</v>
      </c>
      <c r="Y1972" s="160" t="str">
        <f t="shared" si="310"/>
        <v/>
      </c>
      <c r="Z1972" s="160" t="str">
        <f t="shared" si="311"/>
        <v/>
      </c>
    </row>
    <row r="1973" spans="14:26" ht="20.100000000000001" customHeight="1" x14ac:dyDescent="0.25">
      <c r="N1973" s="137">
        <v>1370</v>
      </c>
      <c r="O1973" s="129">
        <f t="shared" si="313"/>
        <v>1.4800000000000004</v>
      </c>
      <c r="P1973" s="162">
        <f t="shared" si="314"/>
        <v>0.1334353039510022</v>
      </c>
      <c r="Q1973" s="162">
        <f t="shared" si="315"/>
        <v>0.93056337666666833</v>
      </c>
      <c r="R1973" s="129">
        <f t="shared" si="316"/>
        <v>0.1334353039510022</v>
      </c>
      <c r="S1973" s="129" t="str">
        <f t="shared" si="317"/>
        <v/>
      </c>
      <c r="T1973" s="129" t="str">
        <f t="shared" si="318"/>
        <v/>
      </c>
      <c r="V1973" s="156">
        <f t="shared" si="312"/>
        <v>8.8128000000000739</v>
      </c>
      <c r="W1973" s="159">
        <f t="shared" si="308"/>
        <v>0.26637719495735651</v>
      </c>
      <c r="X1973" s="160">
        <f t="shared" si="309"/>
        <v>4.7841817403093678E-4</v>
      </c>
      <c r="Y1973" s="160" t="str">
        <f t="shared" si="310"/>
        <v/>
      </c>
      <c r="Z1973" s="160" t="str">
        <f t="shared" si="311"/>
        <v/>
      </c>
    </row>
    <row r="1974" spans="14:26" ht="20.100000000000001" customHeight="1" x14ac:dyDescent="0.25">
      <c r="N1974" s="137">
        <v>1371</v>
      </c>
      <c r="O1974" s="129">
        <f t="shared" si="313"/>
        <v>1.484</v>
      </c>
      <c r="P1974" s="162">
        <f t="shared" si="314"/>
        <v>0.13264663938051691</v>
      </c>
      <c r="Q1974" s="162">
        <f t="shared" si="315"/>
        <v>0.931095539704481</v>
      </c>
      <c r="R1974" s="129">
        <f t="shared" si="316"/>
        <v>0.13264663938051691</v>
      </c>
      <c r="S1974" s="129" t="str">
        <f t="shared" si="317"/>
        <v/>
      </c>
      <c r="T1974" s="129" t="str">
        <f t="shared" si="318"/>
        <v/>
      </c>
      <c r="V1974" s="156">
        <f t="shared" si="312"/>
        <v>8.8192000000000732</v>
      </c>
      <c r="W1974" s="159">
        <f t="shared" si="308"/>
        <v>0.26589877678332557</v>
      </c>
      <c r="X1974" s="160">
        <f t="shared" si="309"/>
        <v>4.777556526821547E-4</v>
      </c>
      <c r="Y1974" s="160" t="str">
        <f t="shared" si="310"/>
        <v/>
      </c>
      <c r="Z1974" s="160" t="str">
        <f t="shared" si="311"/>
        <v/>
      </c>
    </row>
    <row r="1975" spans="14:26" ht="20.100000000000001" customHeight="1" x14ac:dyDescent="0.25">
      <c r="N1975" s="137">
        <v>1372</v>
      </c>
      <c r="O1975" s="129">
        <f t="shared" si="313"/>
        <v>1.4880000000000004</v>
      </c>
      <c r="P1975" s="162">
        <f t="shared" si="314"/>
        <v>0.13186052639834273</v>
      </c>
      <c r="Q1975" s="162">
        <f t="shared" si="315"/>
        <v>0.9316245531838383</v>
      </c>
      <c r="R1975" s="129">
        <f t="shared" si="316"/>
        <v>0.13186052639834273</v>
      </c>
      <c r="S1975" s="129" t="str">
        <f t="shared" si="317"/>
        <v/>
      </c>
      <c r="T1975" s="129" t="str">
        <f t="shared" si="318"/>
        <v/>
      </c>
      <c r="V1975" s="156">
        <f t="shared" si="312"/>
        <v>8.8256000000000725</v>
      </c>
      <c r="W1975" s="159">
        <f t="shared" si="308"/>
        <v>0.26542102113064342</v>
      </c>
      <c r="X1975" s="160">
        <f t="shared" si="309"/>
        <v>4.7709342113561037E-4</v>
      </c>
      <c r="Y1975" s="160" t="str">
        <f t="shared" si="310"/>
        <v/>
      </c>
      <c r="Z1975" s="160" t="str">
        <f t="shared" si="311"/>
        <v/>
      </c>
    </row>
    <row r="1976" spans="14:26" ht="20.100000000000001" customHeight="1" x14ac:dyDescent="0.25">
      <c r="N1976" s="137">
        <v>1373</v>
      </c>
      <c r="O1976" s="129">
        <f t="shared" si="313"/>
        <v>1.492</v>
      </c>
      <c r="P1976" s="162">
        <f t="shared" si="314"/>
        <v>0.13107697496369927</v>
      </c>
      <c r="Q1976" s="162">
        <f t="shared" si="315"/>
        <v>0.93215042733107256</v>
      </c>
      <c r="R1976" s="129">
        <f t="shared" si="316"/>
        <v>0.13107697496369927</v>
      </c>
      <c r="S1976" s="129" t="str">
        <f t="shared" si="317"/>
        <v/>
      </c>
      <c r="T1976" s="129" t="str">
        <f t="shared" si="318"/>
        <v/>
      </c>
      <c r="V1976" s="156">
        <f t="shared" si="312"/>
        <v>8.8320000000000718</v>
      </c>
      <c r="W1976" s="159">
        <f t="shared" si="308"/>
        <v>0.26494392770950781</v>
      </c>
      <c r="X1976" s="160">
        <f t="shared" si="309"/>
        <v>4.7643148163839522E-4</v>
      </c>
      <c r="Y1976" s="160" t="str">
        <f t="shared" si="310"/>
        <v/>
      </c>
      <c r="Z1976" s="160" t="str">
        <f t="shared" si="311"/>
        <v/>
      </c>
    </row>
    <row r="1977" spans="14:26" ht="20.100000000000001" customHeight="1" x14ac:dyDescent="0.25">
      <c r="N1977" s="137">
        <v>1374</v>
      </c>
      <c r="O1977" s="129">
        <f t="shared" si="313"/>
        <v>1.4960000000000004</v>
      </c>
      <c r="P1977" s="162">
        <f t="shared" si="314"/>
        <v>0.13029599485411647</v>
      </c>
      <c r="Q1977" s="162">
        <f t="shared" si="315"/>
        <v>0.93267317241198944</v>
      </c>
      <c r="R1977" s="129">
        <f t="shared" si="316"/>
        <v>0.13029599485411647</v>
      </c>
      <c r="S1977" s="129" t="str">
        <f t="shared" si="317"/>
        <v/>
      </c>
      <c r="T1977" s="129" t="str">
        <f t="shared" si="318"/>
        <v/>
      </c>
      <c r="V1977" s="156">
        <f t="shared" si="312"/>
        <v>8.8384000000000711</v>
      </c>
      <c r="W1977" s="159">
        <f t="shared" si="308"/>
        <v>0.26446749622786941</v>
      </c>
      <c r="X1977" s="160">
        <f t="shared" si="309"/>
        <v>4.7576983642927395E-4</v>
      </c>
      <c r="Y1977" s="160" t="str">
        <f t="shared" si="310"/>
        <v/>
      </c>
      <c r="Z1977" s="160" t="str">
        <f t="shared" si="311"/>
        <v/>
      </c>
    </row>
    <row r="1978" spans="14:26" ht="20.100000000000001" customHeight="1" x14ac:dyDescent="0.25">
      <c r="N1978" s="137">
        <v>1375</v>
      </c>
      <c r="O1978" s="129">
        <f t="shared" si="313"/>
        <v>1.5</v>
      </c>
      <c r="P1978" s="162">
        <f t="shared" si="314"/>
        <v>0.12951759566589174</v>
      </c>
      <c r="Q1978" s="162">
        <f t="shared" si="315"/>
        <v>0.93319279873114191</v>
      </c>
      <c r="R1978" s="129">
        <f t="shared" si="316"/>
        <v>0.12951759566589174</v>
      </c>
      <c r="S1978" s="129" t="str">
        <f t="shared" si="317"/>
        <v/>
      </c>
      <c r="T1978" s="129" t="str">
        <f t="shared" si="318"/>
        <v/>
      </c>
      <c r="V1978" s="156">
        <f t="shared" si="312"/>
        <v>8.8448000000000704</v>
      </c>
      <c r="W1978" s="159">
        <f t="shared" si="308"/>
        <v>0.26399172639144014</v>
      </c>
      <c r="X1978" s="160">
        <f t="shared" si="309"/>
        <v>4.7510848773557601E-4</v>
      </c>
      <c r="Y1978" s="160" t="str">
        <f t="shared" si="310"/>
        <v/>
      </c>
      <c r="Z1978" s="160" t="str">
        <f t="shared" si="311"/>
        <v/>
      </c>
    </row>
    <row r="1979" spans="14:26" ht="20.100000000000001" customHeight="1" x14ac:dyDescent="0.25">
      <c r="N1979" s="137">
        <v>1376</v>
      </c>
      <c r="O1979" s="129">
        <f t="shared" si="313"/>
        <v>1.5040000000000004</v>
      </c>
      <c r="P1979" s="162">
        <f t="shared" si="314"/>
        <v>0.12874178681455614</v>
      </c>
      <c r="Q1979" s="162">
        <f t="shared" si="315"/>
        <v>0.93370931663110701</v>
      </c>
      <c r="R1979" s="129">
        <f t="shared" si="316"/>
        <v>0.12874178681455614</v>
      </c>
      <c r="S1979" s="129" t="str">
        <f t="shared" si="317"/>
        <v/>
      </c>
      <c r="T1979" s="129" t="str">
        <f t="shared" si="318"/>
        <v/>
      </c>
      <c r="V1979" s="156">
        <f t="shared" si="312"/>
        <v>8.8512000000000697</v>
      </c>
      <c r="W1979" s="159">
        <f t="shared" si="308"/>
        <v>0.26351661790370456</v>
      </c>
      <c r="X1979" s="160">
        <f t="shared" si="309"/>
        <v>4.7444743777597109E-4</v>
      </c>
      <c r="Y1979" s="160" t="str">
        <f t="shared" si="310"/>
        <v/>
      </c>
      <c r="Z1979" s="160" t="str">
        <f t="shared" si="311"/>
        <v/>
      </c>
    </row>
    <row r="1980" spans="14:26" ht="20.100000000000001" customHeight="1" x14ac:dyDescent="0.25">
      <c r="N1980" s="137">
        <v>1377</v>
      </c>
      <c r="O1980" s="129">
        <f t="shared" si="313"/>
        <v>1.508</v>
      </c>
      <c r="P1980" s="162">
        <f t="shared" si="314"/>
        <v>0.12796857753535484</v>
      </c>
      <c r="Q1980" s="162">
        <f t="shared" si="315"/>
        <v>0.93422273649176257</v>
      </c>
      <c r="R1980" s="129">
        <f t="shared" si="316"/>
        <v>0.12796857753535484</v>
      </c>
      <c r="S1980" s="129" t="str">
        <f t="shared" si="317"/>
        <v/>
      </c>
      <c r="T1980" s="129" t="str">
        <f t="shared" si="318"/>
        <v/>
      </c>
      <c r="V1980" s="156">
        <f t="shared" si="312"/>
        <v>8.857600000000069</v>
      </c>
      <c r="W1980" s="159">
        <f t="shared" si="308"/>
        <v>0.26304217046592859</v>
      </c>
      <c r="X1980" s="160">
        <f t="shared" si="309"/>
        <v>4.7378668875797114E-4</v>
      </c>
      <c r="Y1980" s="160" t="str">
        <f t="shared" si="310"/>
        <v/>
      </c>
      <c r="Z1980" s="160" t="str">
        <f t="shared" si="311"/>
        <v/>
      </c>
    </row>
    <row r="1981" spans="14:26" ht="20.100000000000001" customHeight="1" x14ac:dyDescent="0.25">
      <c r="N1981" s="137">
        <v>1378</v>
      </c>
      <c r="O1981" s="129">
        <f t="shared" si="313"/>
        <v>1.5120000000000005</v>
      </c>
      <c r="P1981" s="162">
        <f t="shared" si="314"/>
        <v>0.12719797688373641</v>
      </c>
      <c r="Q1981" s="162">
        <f t="shared" si="315"/>
        <v>0.93473306872956796</v>
      </c>
      <c r="R1981" s="129">
        <f t="shared" si="316"/>
        <v>0.12719797688373641</v>
      </c>
      <c r="S1981" s="129" t="str">
        <f t="shared" si="317"/>
        <v/>
      </c>
      <c r="T1981" s="129" t="str">
        <f t="shared" si="318"/>
        <v/>
      </c>
      <c r="V1981" s="156">
        <f t="shared" si="312"/>
        <v>8.8640000000000683</v>
      </c>
      <c r="W1981" s="159">
        <f t="shared" si="308"/>
        <v>0.26256838377717062</v>
      </c>
      <c r="X1981" s="160">
        <f t="shared" si="309"/>
        <v>4.7312624287942917E-4</v>
      </c>
      <c r="Y1981" s="160" t="str">
        <f t="shared" si="310"/>
        <v/>
      </c>
      <c r="Z1981" s="160" t="str">
        <f t="shared" si="311"/>
        <v/>
      </c>
    </row>
    <row r="1982" spans="14:26" ht="20.100000000000001" customHeight="1" x14ac:dyDescent="0.25">
      <c r="N1982" s="137">
        <v>1379</v>
      </c>
      <c r="O1982" s="129">
        <f t="shared" si="313"/>
        <v>1.516</v>
      </c>
      <c r="P1982" s="162">
        <f t="shared" si="314"/>
        <v>0.12642999373585614</v>
      </c>
      <c r="Q1982" s="162">
        <f t="shared" si="315"/>
        <v>0.93524032379684541</v>
      </c>
      <c r="R1982" s="129">
        <f t="shared" si="316"/>
        <v>0.12642999373585614</v>
      </c>
      <c r="S1982" s="129" t="str">
        <f t="shared" si="317"/>
        <v/>
      </c>
      <c r="T1982" s="129" t="str">
        <f t="shared" si="318"/>
        <v/>
      </c>
      <c r="V1982" s="156">
        <f t="shared" si="312"/>
        <v>8.8704000000000676</v>
      </c>
      <c r="W1982" s="159">
        <f t="shared" si="308"/>
        <v>0.26209525753429119</v>
      </c>
      <c r="X1982" s="160">
        <f t="shared" si="309"/>
        <v>4.7246610232931641E-4</v>
      </c>
      <c r="Y1982" s="160" t="str">
        <f t="shared" si="310"/>
        <v/>
      </c>
      <c r="Z1982" s="160" t="str">
        <f t="shared" si="311"/>
        <v/>
      </c>
    </row>
    <row r="1983" spans="14:26" ht="20.100000000000001" customHeight="1" x14ac:dyDescent="0.25">
      <c r="N1983" s="137">
        <v>1380</v>
      </c>
      <c r="O1983" s="129">
        <f t="shared" si="313"/>
        <v>1.5200000000000005</v>
      </c>
      <c r="P1983" s="162">
        <f t="shared" si="314"/>
        <v>0.12566463678908804</v>
      </c>
      <c r="Q1983" s="162">
        <f t="shared" si="315"/>
        <v>0.93574451218106425</v>
      </c>
      <c r="R1983" s="129">
        <f t="shared" si="316"/>
        <v>0.12566463678908804</v>
      </c>
      <c r="S1983" s="129" t="str">
        <f t="shared" si="317"/>
        <v/>
      </c>
      <c r="T1983" s="129" t="str">
        <f t="shared" si="318"/>
        <v/>
      </c>
      <c r="V1983" s="156">
        <f t="shared" si="312"/>
        <v>8.8768000000000669</v>
      </c>
      <c r="W1983" s="159">
        <f t="shared" si="308"/>
        <v>0.26162279143196188</v>
      </c>
      <c r="X1983" s="160">
        <f t="shared" si="309"/>
        <v>4.7180626928500224E-4</v>
      </c>
      <c r="Y1983" s="160" t="str">
        <f t="shared" si="310"/>
        <v/>
      </c>
      <c r="Z1983" s="160" t="str">
        <f t="shared" si="311"/>
        <v/>
      </c>
    </row>
    <row r="1984" spans="14:26" ht="20.100000000000001" customHeight="1" x14ac:dyDescent="0.25">
      <c r="N1984" s="137">
        <v>1381</v>
      </c>
      <c r="O1984" s="129">
        <f t="shared" si="313"/>
        <v>1.524</v>
      </c>
      <c r="P1984" s="162">
        <f t="shared" si="314"/>
        <v>0.12490191456255072</v>
      </c>
      <c r="Q1984" s="162">
        <f t="shared" si="315"/>
        <v>0.93624564440412628</v>
      </c>
      <c r="R1984" s="129">
        <f t="shared" si="316"/>
        <v>0.12490191456255072</v>
      </c>
      <c r="S1984" s="129" t="str">
        <f t="shared" si="317"/>
        <v/>
      </c>
      <c r="T1984" s="129" t="str">
        <f t="shared" si="318"/>
        <v/>
      </c>
      <c r="V1984" s="156">
        <f t="shared" si="312"/>
        <v>8.8832000000000662</v>
      </c>
      <c r="W1984" s="159">
        <f t="shared" si="308"/>
        <v>0.26115098516267687</v>
      </c>
      <c r="X1984" s="160">
        <f t="shared" si="309"/>
        <v>4.7114674591552941E-4</v>
      </c>
      <c r="Y1984" s="160" t="str">
        <f t="shared" si="310"/>
        <v/>
      </c>
      <c r="Z1984" s="160" t="str">
        <f t="shared" si="311"/>
        <v/>
      </c>
    </row>
    <row r="1985" spans="14:26" ht="20.100000000000001" customHeight="1" x14ac:dyDescent="0.25">
      <c r="N1985" s="137">
        <v>1382</v>
      </c>
      <c r="O1985" s="129">
        <f t="shared" si="313"/>
        <v>1.5280000000000005</v>
      </c>
      <c r="P1985" s="162">
        <f t="shared" si="314"/>
        <v>0.12414183539764151</v>
      </c>
      <c r="Q1985" s="162">
        <f t="shared" si="315"/>
        <v>0.93674373102165465</v>
      </c>
      <c r="R1985" s="129">
        <f t="shared" si="316"/>
        <v>0.12414183539764151</v>
      </c>
      <c r="S1985" s="129" t="str">
        <f t="shared" si="317"/>
        <v/>
      </c>
      <c r="T1985" s="129" t="str">
        <f t="shared" si="318"/>
        <v/>
      </c>
      <c r="V1985" s="156">
        <f t="shared" si="312"/>
        <v>8.8896000000000654</v>
      </c>
      <c r="W1985" s="159">
        <f t="shared" si="308"/>
        <v>0.26067983841676134</v>
      </c>
      <c r="X1985" s="160">
        <f t="shared" si="309"/>
        <v>4.7048753437906043E-4</v>
      </c>
      <c r="Y1985" s="160" t="str">
        <f t="shared" si="310"/>
        <v/>
      </c>
      <c r="Z1985" s="160" t="str">
        <f t="shared" si="311"/>
        <v/>
      </c>
    </row>
    <row r="1986" spans="14:26" ht="20.100000000000001" customHeight="1" x14ac:dyDescent="0.25">
      <c r="N1986" s="137">
        <v>1383</v>
      </c>
      <c r="O1986" s="129">
        <f t="shared" si="313"/>
        <v>1.532</v>
      </c>
      <c r="P1986" s="162">
        <f t="shared" si="314"/>
        <v>0.12338440745858412</v>
      </c>
      <c r="Q1986" s="162">
        <f t="shared" si="315"/>
        <v>0.93723878262228311</v>
      </c>
      <c r="R1986" s="129">
        <f t="shared" si="316"/>
        <v>0.12338440745858412</v>
      </c>
      <c r="S1986" s="129" t="str">
        <f t="shared" si="317"/>
        <v/>
      </c>
      <c r="T1986" s="129" t="str">
        <f t="shared" si="318"/>
        <v/>
      </c>
      <c r="V1986" s="156">
        <f t="shared" si="312"/>
        <v>8.8960000000000647</v>
      </c>
      <c r="W1986" s="159">
        <f t="shared" si="308"/>
        <v>0.26020935088238228</v>
      </c>
      <c r="X1986" s="160">
        <f t="shared" si="309"/>
        <v>4.6982863682459852E-4</v>
      </c>
      <c r="Y1986" s="160" t="str">
        <f t="shared" si="310"/>
        <v/>
      </c>
      <c r="Z1986" s="160" t="str">
        <f t="shared" si="311"/>
        <v/>
      </c>
    </row>
    <row r="1987" spans="14:26" ht="20.100000000000001" customHeight="1" x14ac:dyDescent="0.25">
      <c r="N1987" s="137">
        <v>1384</v>
      </c>
      <c r="O1987" s="129">
        <f t="shared" si="313"/>
        <v>1.5360000000000005</v>
      </c>
      <c r="P1987" s="162">
        <f t="shared" si="314"/>
        <v>0.12262963873298491</v>
      </c>
      <c r="Q1987" s="162">
        <f t="shared" si="315"/>
        <v>0.93773080982694912</v>
      </c>
      <c r="R1987" s="129">
        <f t="shared" si="316"/>
        <v>0.12262963873298491</v>
      </c>
      <c r="S1987" s="129" t="str">
        <f t="shared" si="317"/>
        <v/>
      </c>
      <c r="T1987" s="129" t="str">
        <f t="shared" si="318"/>
        <v/>
      </c>
      <c r="V1987" s="156">
        <f t="shared" si="312"/>
        <v>8.902400000000064</v>
      </c>
      <c r="W1987" s="159">
        <f t="shared" si="308"/>
        <v>0.25973952224555769</v>
      </c>
      <c r="X1987" s="160">
        <f t="shared" si="309"/>
        <v>4.6917005539109935E-4</v>
      </c>
      <c r="Y1987" s="160" t="str">
        <f t="shared" si="310"/>
        <v/>
      </c>
      <c r="Z1987" s="160" t="str">
        <f t="shared" si="311"/>
        <v/>
      </c>
    </row>
    <row r="1988" spans="14:26" ht="20.100000000000001" customHeight="1" x14ac:dyDescent="0.25">
      <c r="N1988" s="137">
        <v>1385</v>
      </c>
      <c r="O1988" s="129">
        <f t="shared" si="313"/>
        <v>1.54</v>
      </c>
      <c r="P1988" s="162">
        <f t="shared" si="314"/>
        <v>0.12187753703240178</v>
      </c>
      <c r="Q1988" s="162">
        <f t="shared" si="315"/>
        <v>0.93821982328818809</v>
      </c>
      <c r="R1988" s="129">
        <f t="shared" si="316"/>
        <v>0.12187753703240178</v>
      </c>
      <c r="S1988" s="129" t="str">
        <f t="shared" si="317"/>
        <v/>
      </c>
      <c r="T1988" s="129" t="str">
        <f t="shared" si="318"/>
        <v/>
      </c>
      <c r="V1988" s="156">
        <f t="shared" si="312"/>
        <v>8.9088000000000633</v>
      </c>
      <c r="W1988" s="159">
        <f t="shared" si="308"/>
        <v>0.25927035219016659</v>
      </c>
      <c r="X1988" s="160">
        <f t="shared" si="309"/>
        <v>4.6851179220741557E-4</v>
      </c>
      <c r="Y1988" s="160" t="str">
        <f t="shared" si="310"/>
        <v/>
      </c>
      <c r="Z1988" s="160" t="str">
        <f t="shared" si="311"/>
        <v/>
      </c>
    </row>
    <row r="1989" spans="14:26" ht="20.100000000000001" customHeight="1" x14ac:dyDescent="0.25">
      <c r="N1989" s="137">
        <v>1386</v>
      </c>
      <c r="O1989" s="129">
        <f t="shared" si="313"/>
        <v>1.5440000000000005</v>
      </c>
      <c r="P1989" s="162">
        <f t="shared" si="314"/>
        <v>0.1211281099929216</v>
      </c>
      <c r="Q1989" s="162">
        <f t="shared" si="315"/>
        <v>0.93870583368943095</v>
      </c>
      <c r="R1989" s="129">
        <f t="shared" si="316"/>
        <v>0.1211281099929216</v>
      </c>
      <c r="S1989" s="129" t="str">
        <f t="shared" si="317"/>
        <v/>
      </c>
      <c r="T1989" s="129" t="str">
        <f t="shared" si="318"/>
        <v/>
      </c>
      <c r="V1989" s="156">
        <f t="shared" si="312"/>
        <v>8.9152000000000626</v>
      </c>
      <c r="W1989" s="159">
        <f t="shared" si="308"/>
        <v>0.25880184039795917</v>
      </c>
      <c r="X1989" s="160">
        <f t="shared" si="309"/>
        <v>4.6785384939318497E-4</v>
      </c>
      <c r="Y1989" s="160" t="str">
        <f t="shared" si="310"/>
        <v/>
      </c>
      <c r="Z1989" s="160" t="str">
        <f t="shared" si="311"/>
        <v/>
      </c>
    </row>
    <row r="1990" spans="14:26" ht="20.100000000000001" customHeight="1" x14ac:dyDescent="0.25">
      <c r="N1990" s="137">
        <v>1387</v>
      </c>
      <c r="O1990" s="129">
        <f t="shared" si="313"/>
        <v>1.548</v>
      </c>
      <c r="P1990" s="162">
        <f t="shared" si="314"/>
        <v>0.12038136507575044</v>
      </c>
      <c r="Q1990" s="162">
        <f t="shared" si="315"/>
        <v>0.93918885174430233</v>
      </c>
      <c r="R1990" s="129">
        <f t="shared" si="316"/>
        <v>0.12038136507575044</v>
      </c>
      <c r="S1990" s="129" t="str">
        <f t="shared" si="317"/>
        <v/>
      </c>
      <c r="T1990" s="129" t="str">
        <f t="shared" si="318"/>
        <v/>
      </c>
      <c r="V1990" s="156">
        <f t="shared" si="312"/>
        <v>8.9216000000000619</v>
      </c>
      <c r="W1990" s="159">
        <f t="shared" si="308"/>
        <v>0.25833398654856599</v>
      </c>
      <c r="X1990" s="160">
        <f t="shared" si="309"/>
        <v>4.6719622905805336E-4</v>
      </c>
      <c r="Y1990" s="160" t="str">
        <f t="shared" si="310"/>
        <v/>
      </c>
      <c r="Z1990" s="160" t="str">
        <f t="shared" si="311"/>
        <v/>
      </c>
    </row>
    <row r="1991" spans="14:26" ht="20.100000000000001" customHeight="1" x14ac:dyDescent="0.25">
      <c r="N1991" s="137">
        <v>1388</v>
      </c>
      <c r="O1991" s="129">
        <f t="shared" si="313"/>
        <v>1.5520000000000005</v>
      </c>
      <c r="P1991" s="162">
        <f t="shared" si="314"/>
        <v>0.11963730956781161</v>
      </c>
      <c r="Q1991" s="162">
        <f t="shared" si="315"/>
        <v>0.93966888819592365</v>
      </c>
      <c r="R1991" s="129">
        <f t="shared" si="316"/>
        <v>0.11963730956781161</v>
      </c>
      <c r="S1991" s="129" t="str">
        <f t="shared" si="317"/>
        <v/>
      </c>
      <c r="T1991" s="129" t="str">
        <f t="shared" si="318"/>
        <v/>
      </c>
      <c r="V1991" s="156">
        <f t="shared" si="312"/>
        <v>8.9280000000000612</v>
      </c>
      <c r="W1991" s="159">
        <f t="shared" si="308"/>
        <v>0.25786679031950793</v>
      </c>
      <c r="X1991" s="160">
        <f t="shared" si="309"/>
        <v>4.6653893330173002E-4</v>
      </c>
      <c r="Y1991" s="160" t="str">
        <f t="shared" si="310"/>
        <v/>
      </c>
      <c r="Z1991" s="160" t="str">
        <f t="shared" si="311"/>
        <v/>
      </c>
    </row>
    <row r="1992" spans="14:26" ht="20.100000000000001" customHeight="1" x14ac:dyDescent="0.25">
      <c r="N1992" s="137">
        <v>1389</v>
      </c>
      <c r="O1992" s="129">
        <f t="shared" si="313"/>
        <v>1.556</v>
      </c>
      <c r="P1992" s="162">
        <f t="shared" si="314"/>
        <v>0.11889595058235634</v>
      </c>
      <c r="Q1992" s="162">
        <f t="shared" si="315"/>
        <v>0.9401459538162158</v>
      </c>
      <c r="R1992" s="129">
        <f t="shared" si="316"/>
        <v>0.11889595058235634</v>
      </c>
      <c r="S1992" s="129" t="str">
        <f t="shared" si="317"/>
        <v/>
      </c>
      <c r="T1992" s="129" t="str">
        <f t="shared" si="318"/>
        <v/>
      </c>
      <c r="V1992" s="156">
        <f t="shared" si="312"/>
        <v>8.9344000000000605</v>
      </c>
      <c r="W1992" s="159">
        <f t="shared" si="308"/>
        <v>0.2574002513862062</v>
      </c>
      <c r="X1992" s="160">
        <f t="shared" si="309"/>
        <v>4.6588196421498695E-4</v>
      </c>
      <c r="Y1992" s="160" t="str">
        <f t="shared" si="310"/>
        <v/>
      </c>
      <c r="Z1992" s="160" t="str">
        <f t="shared" si="311"/>
        <v/>
      </c>
    </row>
    <row r="1993" spans="14:26" ht="20.100000000000001" customHeight="1" x14ac:dyDescent="0.25">
      <c r="N1993" s="137">
        <v>1390</v>
      </c>
      <c r="O1993" s="129">
        <f t="shared" si="313"/>
        <v>1.5600000000000005</v>
      </c>
      <c r="P1993" s="162">
        <f t="shared" si="314"/>
        <v>0.11815729505958221</v>
      </c>
      <c r="Q1993" s="162">
        <f t="shared" si="315"/>
        <v>0.9406200594052071</v>
      </c>
      <c r="R1993" s="129">
        <f t="shared" si="316"/>
        <v>0.11815729505958221</v>
      </c>
      <c r="S1993" s="129" t="str">
        <f t="shared" si="317"/>
        <v/>
      </c>
      <c r="T1993" s="129" t="str">
        <f t="shared" si="318"/>
        <v/>
      </c>
      <c r="V1993" s="156">
        <f t="shared" si="312"/>
        <v>8.9408000000000598</v>
      </c>
      <c r="W1993" s="159">
        <f t="shared" si="308"/>
        <v>0.25693436942199122</v>
      </c>
      <c r="X1993" s="160">
        <f t="shared" si="309"/>
        <v>4.65225323877827E-4</v>
      </c>
      <c r="Y1993" s="160" t="str">
        <f t="shared" si="310"/>
        <v/>
      </c>
      <c r="Z1993" s="160" t="str">
        <f t="shared" si="311"/>
        <v/>
      </c>
    </row>
    <row r="1994" spans="14:26" ht="20.100000000000001" customHeight="1" x14ac:dyDescent="0.25">
      <c r="N1994" s="137">
        <v>1391</v>
      </c>
      <c r="O1994" s="129">
        <f t="shared" si="313"/>
        <v>1.5640000000000001</v>
      </c>
      <c r="P1994" s="162">
        <f t="shared" si="314"/>
        <v>0.11742134976726393</v>
      </c>
      <c r="Q1994" s="162">
        <f t="shared" si="315"/>
        <v>0.94109121579034072</v>
      </c>
      <c r="R1994" s="129">
        <f t="shared" si="316"/>
        <v>0.11742134976726393</v>
      </c>
      <c r="S1994" s="129" t="str">
        <f t="shared" si="317"/>
        <v/>
      </c>
      <c r="T1994" s="129" t="str">
        <f t="shared" si="318"/>
        <v/>
      </c>
      <c r="V1994" s="156">
        <f t="shared" si="312"/>
        <v>8.9472000000000591</v>
      </c>
      <c r="W1994" s="159">
        <f t="shared" si="308"/>
        <v>0.25646914409811339</v>
      </c>
      <c r="X1994" s="160">
        <f t="shared" si="309"/>
        <v>4.6456901436175979E-4</v>
      </c>
      <c r="Y1994" s="160" t="str">
        <f t="shared" si="310"/>
        <v/>
      </c>
      <c r="Z1994" s="160" t="str">
        <f t="shared" si="311"/>
        <v/>
      </c>
    </row>
    <row r="1995" spans="14:26" ht="20.100000000000001" customHeight="1" x14ac:dyDescent="0.25">
      <c r="N1995" s="137">
        <v>1392</v>
      </c>
      <c r="O1995" s="129">
        <f t="shared" si="313"/>
        <v>1.5680000000000005</v>
      </c>
      <c r="P1995" s="162">
        <f t="shared" si="314"/>
        <v>0.11668812130139154</v>
      </c>
      <c r="Q1995" s="162">
        <f t="shared" si="315"/>
        <v>0.94155943382578799</v>
      </c>
      <c r="R1995" s="129">
        <f t="shared" si="316"/>
        <v>0.11668812130139154</v>
      </c>
      <c r="S1995" s="129" t="str">
        <f t="shared" si="317"/>
        <v/>
      </c>
      <c r="T1995" s="129" t="str">
        <f t="shared" si="318"/>
        <v/>
      </c>
      <c r="V1995" s="156">
        <f t="shared" si="312"/>
        <v>8.9536000000000584</v>
      </c>
      <c r="W1995" s="159">
        <f t="shared" si="308"/>
        <v>0.25600457508375163</v>
      </c>
      <c r="X1995" s="160">
        <f t="shared" si="309"/>
        <v>4.6391303772763681E-4</v>
      </c>
      <c r="Y1995" s="160" t="str">
        <f t="shared" si="310"/>
        <v/>
      </c>
      <c r="Z1995" s="160" t="str">
        <f t="shared" si="311"/>
        <v/>
      </c>
    </row>
    <row r="1996" spans="14:26" ht="20.100000000000001" customHeight="1" x14ac:dyDescent="0.25">
      <c r="N1996" s="137">
        <v>1393</v>
      </c>
      <c r="O1996" s="129">
        <f t="shared" si="313"/>
        <v>1.5720000000000001</v>
      </c>
      <c r="P1996" s="162">
        <f t="shared" si="314"/>
        <v>0.1159576160868208</v>
      </c>
      <c r="Q1996" s="162">
        <f t="shared" si="315"/>
        <v>0.94202472439176121</v>
      </c>
      <c r="R1996" s="129">
        <f t="shared" si="316"/>
        <v>0.1159576160868208</v>
      </c>
      <c r="S1996" s="129" t="str">
        <f t="shared" si="317"/>
        <v/>
      </c>
      <c r="T1996" s="129" t="str">
        <f t="shared" si="318"/>
        <v/>
      </c>
      <c r="V1996" s="156">
        <f t="shared" si="312"/>
        <v>8.9600000000000577</v>
      </c>
      <c r="W1996" s="159">
        <f t="shared" si="308"/>
        <v>0.25554066204602399</v>
      </c>
      <c r="X1996" s="160">
        <f t="shared" si="309"/>
        <v>4.6325739602731675E-4</v>
      </c>
      <c r="Y1996" s="160" t="str">
        <f t="shared" si="310"/>
        <v/>
      </c>
      <c r="Z1996" s="160" t="str">
        <f t="shared" si="311"/>
        <v/>
      </c>
    </row>
    <row r="1997" spans="14:26" ht="20.100000000000001" customHeight="1" x14ac:dyDescent="0.25">
      <c r="N1997" s="137">
        <v>1394</v>
      </c>
      <c r="O1997" s="129">
        <f t="shared" si="313"/>
        <v>1.5760000000000005</v>
      </c>
      <c r="P1997" s="162">
        <f t="shared" si="314"/>
        <v>0.11522984037793058</v>
      </c>
      <c r="Q1997" s="162">
        <f t="shared" si="315"/>
        <v>0.94248709839383105</v>
      </c>
      <c r="R1997" s="129">
        <f t="shared" si="316"/>
        <v>0.11522984037793058</v>
      </c>
      <c r="S1997" s="129" t="str">
        <f t="shared" si="317"/>
        <v/>
      </c>
      <c r="T1997" s="129" t="str">
        <f t="shared" si="318"/>
        <v/>
      </c>
      <c r="V1997" s="156">
        <f t="shared" si="312"/>
        <v>8.966400000000057</v>
      </c>
      <c r="W1997" s="159">
        <f t="shared" si="308"/>
        <v>0.25507740464999668</v>
      </c>
      <c r="X1997" s="160">
        <f t="shared" si="309"/>
        <v>4.6260209130322139E-4</v>
      </c>
      <c r="Y1997" s="160" t="str">
        <f t="shared" si="310"/>
        <v/>
      </c>
      <c r="Z1997" s="160" t="str">
        <f t="shared" si="311"/>
        <v/>
      </c>
    </row>
    <row r="1998" spans="14:26" ht="20.100000000000001" customHeight="1" x14ac:dyDescent="0.25">
      <c r="N1998" s="137">
        <v>1395</v>
      </c>
      <c r="O1998" s="129">
        <f t="shared" si="313"/>
        <v>1.58</v>
      </c>
      <c r="P1998" s="162">
        <f t="shared" si="314"/>
        <v>0.11450480025929236</v>
      </c>
      <c r="Q1998" s="162">
        <f t="shared" si="315"/>
        <v>0.94294656676224586</v>
      </c>
      <c r="R1998" s="129">
        <f t="shared" si="316"/>
        <v>0.11450480025929236</v>
      </c>
      <c r="S1998" s="129" t="str">
        <f t="shared" si="317"/>
        <v/>
      </c>
      <c r="T1998" s="129" t="str">
        <f t="shared" si="318"/>
        <v/>
      </c>
      <c r="V1998" s="156">
        <f t="shared" si="312"/>
        <v>8.9728000000000563</v>
      </c>
      <c r="W1998" s="159">
        <f t="shared" si="308"/>
        <v>0.25461480255869345</v>
      </c>
      <c r="X1998" s="160">
        <f t="shared" si="309"/>
        <v>4.6194712558750295E-4</v>
      </c>
      <c r="Y1998" s="160" t="str">
        <f t="shared" si="310"/>
        <v/>
      </c>
      <c r="Z1998" s="160" t="str">
        <f t="shared" si="311"/>
        <v/>
      </c>
    </row>
    <row r="1999" spans="14:26" ht="20.100000000000001" customHeight="1" x14ac:dyDescent="0.25">
      <c r="N1999" s="137">
        <v>1396</v>
      </c>
      <c r="O1999" s="129">
        <f t="shared" si="313"/>
        <v>1.5840000000000005</v>
      </c>
      <c r="P1999" s="162">
        <f t="shared" si="314"/>
        <v>0.11378250164634666</v>
      </c>
      <c r="Q1999" s="162">
        <f t="shared" si="315"/>
        <v>0.94340314045125373</v>
      </c>
      <c r="R1999" s="129">
        <f t="shared" si="316"/>
        <v>0.11378250164634666</v>
      </c>
      <c r="S1999" s="129" t="str">
        <f t="shared" si="317"/>
        <v/>
      </c>
      <c r="T1999" s="129" t="str">
        <f t="shared" si="318"/>
        <v/>
      </c>
      <c r="V1999" s="156">
        <f t="shared" si="312"/>
        <v>8.9792000000000556</v>
      </c>
      <c r="W1999" s="159">
        <f t="shared" si="308"/>
        <v>0.25415285543310595</v>
      </c>
      <c r="X1999" s="160">
        <f t="shared" si="309"/>
        <v>4.6129250090365392E-4</v>
      </c>
      <c r="Y1999" s="160" t="str">
        <f t="shared" si="310"/>
        <v/>
      </c>
      <c r="Z1999" s="160" t="str">
        <f t="shared" si="311"/>
        <v/>
      </c>
    </row>
    <row r="2000" spans="14:26" ht="20.100000000000001" customHeight="1" x14ac:dyDescent="0.25">
      <c r="N2000" s="137">
        <v>1397</v>
      </c>
      <c r="O2000" s="129">
        <f t="shared" si="313"/>
        <v>1.5880000000000001</v>
      </c>
      <c r="P2000" s="162">
        <f t="shared" si="314"/>
        <v>0.1130629502860909</v>
      </c>
      <c r="Q2000" s="162">
        <f t="shared" si="315"/>
        <v>0.94385683043842761</v>
      </c>
      <c r="R2000" s="129">
        <f t="shared" si="316"/>
        <v>0.1130629502860909</v>
      </c>
      <c r="S2000" s="129" t="str">
        <f t="shared" si="317"/>
        <v/>
      </c>
      <c r="T2000" s="129" t="str">
        <f t="shared" si="318"/>
        <v/>
      </c>
      <c r="V2000" s="156">
        <f t="shared" si="312"/>
        <v>8.9856000000000549</v>
      </c>
      <c r="W2000" s="159">
        <f t="shared" si="308"/>
        <v>0.2536915629322023</v>
      </c>
      <c r="X2000" s="160">
        <f t="shared" si="309"/>
        <v>4.606382192647307E-4</v>
      </c>
      <c r="Y2000" s="160" t="str">
        <f t="shared" si="310"/>
        <v/>
      </c>
      <c r="Z2000" s="160" t="str">
        <f t="shared" si="311"/>
        <v/>
      </c>
    </row>
    <row r="2001" spans="14:26" ht="20.100000000000001" customHeight="1" x14ac:dyDescent="0.25">
      <c r="N2001" s="137">
        <v>1398</v>
      </c>
      <c r="O2001" s="129">
        <f t="shared" si="313"/>
        <v>1.5920000000000005</v>
      </c>
      <c r="P2001" s="162">
        <f t="shared" si="314"/>
        <v>0.11234615175777421</v>
      </c>
      <c r="Q2001" s="162">
        <f t="shared" si="315"/>
        <v>0.94430764772399256</v>
      </c>
      <c r="R2001" s="129">
        <f t="shared" si="316"/>
        <v>0.11234615175777421</v>
      </c>
      <c r="S2001" s="129" t="str">
        <f t="shared" si="317"/>
        <v/>
      </c>
      <c r="T2001" s="129" t="str">
        <f t="shared" si="318"/>
        <v/>
      </c>
      <c r="V2001" s="156">
        <f t="shared" si="312"/>
        <v>8.9920000000000542</v>
      </c>
      <c r="W2001" s="159">
        <f t="shared" si="308"/>
        <v>0.25323092471293757</v>
      </c>
      <c r="X2001" s="160">
        <f t="shared" si="309"/>
        <v>4.5998428267540747E-4</v>
      </c>
      <c r="Y2001" s="160" t="str">
        <f t="shared" si="310"/>
        <v/>
      </c>
      <c r="Z2001" s="160" t="str">
        <f t="shared" si="311"/>
        <v/>
      </c>
    </row>
    <row r="2002" spans="14:26" ht="20.100000000000001" customHeight="1" x14ac:dyDescent="0.25">
      <c r="N2002" s="137">
        <v>1399</v>
      </c>
      <c r="O2002" s="129">
        <f t="shared" si="313"/>
        <v>1.5960000000000001</v>
      </c>
      <c r="P2002" s="162">
        <f t="shared" si="314"/>
        <v>0.11163211147360337</v>
      </c>
      <c r="Q2002" s="162">
        <f t="shared" si="315"/>
        <v>0.94475560333015607</v>
      </c>
      <c r="R2002" s="129">
        <f t="shared" si="316"/>
        <v>0.11163211147360337</v>
      </c>
      <c r="S2002" s="129" t="str">
        <f t="shared" si="317"/>
        <v/>
      </c>
      <c r="T2002" s="129" t="str">
        <f t="shared" si="318"/>
        <v/>
      </c>
      <c r="V2002" s="156">
        <f t="shared" si="312"/>
        <v>8.9984000000000535</v>
      </c>
      <c r="W2002" s="159">
        <f t="shared" si="308"/>
        <v>0.25277094043026216</v>
      </c>
      <c r="X2002" s="160">
        <f t="shared" si="309"/>
        <v>4.5933069312970032E-4</v>
      </c>
      <c r="Y2002" s="160" t="str">
        <f t="shared" si="310"/>
        <v/>
      </c>
      <c r="Z2002" s="160" t="str">
        <f t="shared" si="311"/>
        <v/>
      </c>
    </row>
    <row r="2003" spans="14:26" ht="20.100000000000001" customHeight="1" x14ac:dyDescent="0.25">
      <c r="N2003" s="137">
        <v>1400</v>
      </c>
      <c r="O2003" s="129">
        <f t="shared" si="313"/>
        <v>1.6000000000000005</v>
      </c>
      <c r="P2003" s="162">
        <f t="shared" si="314"/>
        <v>0.11092083467945546</v>
      </c>
      <c r="Q2003" s="162">
        <f t="shared" si="315"/>
        <v>0.94520070830044212</v>
      </c>
      <c r="R2003" s="129">
        <f t="shared" si="316"/>
        <v>0.11092083467945546</v>
      </c>
      <c r="S2003" s="129" t="str">
        <f t="shared" si="317"/>
        <v/>
      </c>
      <c r="T2003" s="129" t="str">
        <f t="shared" si="318"/>
        <v/>
      </c>
      <c r="V2003" s="156">
        <f t="shared" si="312"/>
        <v>9.0048000000000528</v>
      </c>
      <c r="W2003" s="159">
        <f t="shared" si="308"/>
        <v>0.25231160973713246</v>
      </c>
      <c r="X2003" s="160">
        <f t="shared" si="309"/>
        <v>4.5867745261274351E-4</v>
      </c>
      <c r="Y2003" s="160" t="str">
        <f t="shared" si="310"/>
        <v/>
      </c>
      <c r="Z2003" s="160" t="str">
        <f t="shared" si="311"/>
        <v/>
      </c>
    </row>
    <row r="2004" spans="14:26" ht="20.100000000000001" customHeight="1" x14ac:dyDescent="0.25">
      <c r="N2004" s="137">
        <v>1401</v>
      </c>
      <c r="O2004" s="129">
        <f t="shared" si="313"/>
        <v>1.6040000000000001</v>
      </c>
      <c r="P2004" s="162">
        <f t="shared" si="314"/>
        <v>0.11021232645560161</v>
      </c>
      <c r="Q2004" s="162">
        <f t="shared" si="315"/>
        <v>0.94564297369902606</v>
      </c>
      <c r="R2004" s="129">
        <f t="shared" si="316"/>
        <v>0.11021232645560161</v>
      </c>
      <c r="S2004" s="129" t="str">
        <f t="shared" si="317"/>
        <v/>
      </c>
      <c r="T2004" s="129" t="str">
        <f t="shared" si="318"/>
        <v/>
      </c>
      <c r="V2004" s="156">
        <f t="shared" si="312"/>
        <v>9.0112000000000521</v>
      </c>
      <c r="W2004" s="159">
        <f t="shared" ref="W2004:W2067" si="319">_xlfn.CHISQ.DIST.RT(V2004,$U$593)</f>
        <v>0.25185293228451971</v>
      </c>
      <c r="X2004" s="160">
        <f t="shared" ref="X2004:X2067" si="320">W2004-W2005</f>
        <v>4.5802456310078954E-4</v>
      </c>
      <c r="Y2004" s="160" t="str">
        <f t="shared" ref="Y2004:Y2067" si="321">IF(W2004&lt;(1-$U$600),X2004,"")</f>
        <v/>
      </c>
      <c r="Z2004" s="160" t="str">
        <f t="shared" ref="Z2004:Z2067" si="322">IF(X2004&lt;(1-$U$606),Y2004,"")</f>
        <v/>
      </c>
    </row>
    <row r="2005" spans="14:26" ht="20.100000000000001" customHeight="1" x14ac:dyDescent="0.25">
      <c r="N2005" s="137">
        <v>1402</v>
      </c>
      <c r="O2005" s="129">
        <f t="shared" si="313"/>
        <v>1.6080000000000005</v>
      </c>
      <c r="P2005" s="162">
        <f t="shared" si="314"/>
        <v>0.10950659171743668</v>
      </c>
      <c r="Q2005" s="162">
        <f t="shared" si="315"/>
        <v>0.94608241061007503</v>
      </c>
      <c r="R2005" s="129">
        <f t="shared" si="316"/>
        <v>0.10950659171743668</v>
      </c>
      <c r="S2005" s="129" t="str">
        <f t="shared" si="317"/>
        <v/>
      </c>
      <c r="T2005" s="129" t="str">
        <f t="shared" si="318"/>
        <v/>
      </c>
      <c r="V2005" s="156">
        <f t="shared" ref="V2005:V2068" si="323">V2004+$Y$593</f>
        <v>9.0176000000000514</v>
      </c>
      <c r="W2005" s="159">
        <f t="shared" si="319"/>
        <v>0.25139490772141893</v>
      </c>
      <c r="X2005" s="160">
        <f t="shared" si="320"/>
        <v>4.5737202655982134E-4</v>
      </c>
      <c r="Y2005" s="160" t="str">
        <f t="shared" si="321"/>
        <v/>
      </c>
      <c r="Z2005" s="160" t="str">
        <f t="shared" si="322"/>
        <v/>
      </c>
    </row>
    <row r="2006" spans="14:26" ht="20.100000000000001" customHeight="1" x14ac:dyDescent="0.25">
      <c r="N2006" s="137">
        <v>1403</v>
      </c>
      <c r="O2006" s="129">
        <f t="shared" si="313"/>
        <v>1.6120000000000001</v>
      </c>
      <c r="P2006" s="162">
        <f t="shared" si="314"/>
        <v>0.10880363521622008</v>
      </c>
      <c r="Q2006" s="162">
        <f t="shared" si="315"/>
        <v>0.94651903013708882</v>
      </c>
      <c r="R2006" s="129">
        <f t="shared" si="316"/>
        <v>0.10880363521622008</v>
      </c>
      <c r="S2006" s="129" t="str">
        <f t="shared" si="317"/>
        <v/>
      </c>
      <c r="T2006" s="129" t="str">
        <f t="shared" si="318"/>
        <v/>
      </c>
      <c r="V2006" s="156">
        <f t="shared" si="323"/>
        <v>9.0240000000000506</v>
      </c>
      <c r="W2006" s="159">
        <f t="shared" si="319"/>
        <v>0.2509375356948591</v>
      </c>
      <c r="X2006" s="160">
        <f t="shared" si="320"/>
        <v>4.5671984494666251E-4</v>
      </c>
      <c r="Y2006" s="160" t="str">
        <f t="shared" si="321"/>
        <v/>
      </c>
      <c r="Z2006" s="160" t="str">
        <f t="shared" si="322"/>
        <v/>
      </c>
    </row>
    <row r="2007" spans="14:26" ht="20.100000000000001" customHeight="1" x14ac:dyDescent="0.25">
      <c r="N2007" s="137">
        <v>1404</v>
      </c>
      <c r="O2007" s="129">
        <f t="shared" si="313"/>
        <v>1.6160000000000005</v>
      </c>
      <c r="P2007" s="162">
        <f t="shared" si="314"/>
        <v>0.10810346153982264</v>
      </c>
      <c r="Q2007" s="162">
        <f t="shared" si="315"/>
        <v>0.94695284340224517</v>
      </c>
      <c r="R2007" s="129">
        <f t="shared" si="316"/>
        <v>0.10810346153982264</v>
      </c>
      <c r="S2007" s="129" t="str">
        <f t="shared" si="317"/>
        <v/>
      </c>
      <c r="T2007" s="129" t="str">
        <f t="shared" si="318"/>
        <v/>
      </c>
      <c r="V2007" s="156">
        <f t="shared" si="323"/>
        <v>9.0304000000000499</v>
      </c>
      <c r="W2007" s="159">
        <f t="shared" si="319"/>
        <v>0.25048081584991244</v>
      </c>
      <c r="X2007" s="160">
        <f t="shared" si="320"/>
        <v>4.5606802020869974E-4</v>
      </c>
      <c r="Y2007" s="160" t="str">
        <f t="shared" si="321"/>
        <v/>
      </c>
      <c r="Z2007" s="160" t="str">
        <f t="shared" si="322"/>
        <v/>
      </c>
    </row>
    <row r="2008" spans="14:26" ht="20.100000000000001" customHeight="1" x14ac:dyDescent="0.25">
      <c r="N2008" s="137">
        <v>1405</v>
      </c>
      <c r="O2008" s="129">
        <f t="shared" si="313"/>
        <v>1.62</v>
      </c>
      <c r="P2008" s="162">
        <f t="shared" si="314"/>
        <v>0.1074060751134838</v>
      </c>
      <c r="Q2008" s="162">
        <f t="shared" si="315"/>
        <v>0.94738386154574794</v>
      </c>
      <c r="R2008" s="129">
        <f t="shared" si="316"/>
        <v>0.1074060751134838</v>
      </c>
      <c r="S2008" s="129" t="str">
        <f t="shared" si="317"/>
        <v/>
      </c>
      <c r="T2008" s="129" t="str">
        <f t="shared" si="318"/>
        <v/>
      </c>
      <c r="V2008" s="156">
        <f t="shared" si="323"/>
        <v>9.0368000000000492</v>
      </c>
      <c r="W2008" s="159">
        <f t="shared" si="319"/>
        <v>0.25002474782970374</v>
      </c>
      <c r="X2008" s="160">
        <f t="shared" si="320"/>
        <v>4.5541655428504857E-4</v>
      </c>
      <c r="Y2008" s="160" t="str">
        <f t="shared" si="321"/>
        <v/>
      </c>
      <c r="Z2008" s="160" t="str">
        <f t="shared" si="322"/>
        <v/>
      </c>
    </row>
    <row r="2009" spans="14:26" ht="20.100000000000001" customHeight="1" x14ac:dyDescent="0.25">
      <c r="N2009" s="137">
        <v>1406</v>
      </c>
      <c r="O2009" s="129">
        <f t="shared" si="313"/>
        <v>1.6240000000000006</v>
      </c>
      <c r="P2009" s="162">
        <f t="shared" si="314"/>
        <v>0.10671148020057472</v>
      </c>
      <c r="Q2009" s="162">
        <f t="shared" si="315"/>
        <v>0.94781209572517811</v>
      </c>
      <c r="R2009" s="129">
        <f t="shared" si="316"/>
        <v>0.10671148020057472</v>
      </c>
      <c r="S2009" s="129" t="str">
        <f t="shared" si="317"/>
        <v/>
      </c>
      <c r="T2009" s="129" t="str">
        <f t="shared" si="318"/>
        <v/>
      </c>
      <c r="V2009" s="156">
        <f t="shared" si="323"/>
        <v>9.0432000000000485</v>
      </c>
      <c r="W2009" s="159">
        <f t="shared" si="319"/>
        <v>0.24956933127541869</v>
      </c>
      <c r="X2009" s="160">
        <f t="shared" si="320"/>
        <v>4.5476544910361127E-4</v>
      </c>
      <c r="Y2009" s="160" t="str">
        <f t="shared" si="321"/>
        <v/>
      </c>
      <c r="Z2009" s="160" t="str">
        <f t="shared" si="322"/>
        <v/>
      </c>
    </row>
    <row r="2010" spans="14:26" ht="20.100000000000001" customHeight="1" x14ac:dyDescent="0.25">
      <c r="N2010" s="137">
        <v>1407</v>
      </c>
      <c r="O2010" s="129">
        <f t="shared" si="313"/>
        <v>1.6280000000000001</v>
      </c>
      <c r="P2010" s="162">
        <f t="shared" si="314"/>
        <v>0.10601968090337181</v>
      </c>
      <c r="Q2010" s="162">
        <f t="shared" si="315"/>
        <v>0.94823755711484736</v>
      </c>
      <c r="R2010" s="129">
        <f t="shared" si="316"/>
        <v>0.10601968090337181</v>
      </c>
      <c r="S2010" s="129" t="str">
        <f t="shared" si="317"/>
        <v/>
      </c>
      <c r="T2010" s="129" t="str">
        <f t="shared" si="318"/>
        <v/>
      </c>
      <c r="V2010" s="156">
        <f t="shared" si="323"/>
        <v>9.0496000000000478</v>
      </c>
      <c r="W2010" s="159">
        <f t="shared" si="319"/>
        <v>0.24911456582631508</v>
      </c>
      <c r="X2010" s="160">
        <f t="shared" si="320"/>
        <v>4.5411470658499042E-4</v>
      </c>
      <c r="Y2010" s="160" t="str">
        <f t="shared" si="321"/>
        <v/>
      </c>
      <c r="Z2010" s="160" t="str">
        <f t="shared" si="322"/>
        <v/>
      </c>
    </row>
    <row r="2011" spans="14:26" ht="20.100000000000001" customHeight="1" x14ac:dyDescent="0.25">
      <c r="N2011" s="137">
        <v>1408</v>
      </c>
      <c r="O2011" s="129">
        <f t="shared" ref="O2011:O2074" si="324">O$597+(N2011*O$600)</f>
        <v>1.6319999999999997</v>
      </c>
      <c r="P2011" s="162">
        <f t="shared" ref="P2011:P2074" si="325">_xlfn.NORM.DIST(O2011,O$594,O$595,0)</f>
        <v>0.10533068116383558</v>
      </c>
      <c r="Q2011" s="162">
        <f t="shared" ref="Q2011:Q2074" si="326">_xlfn.NORM.DIST(O2011,O$594,O$595,1)</f>
        <v>0.94866025690515565</v>
      </c>
      <c r="R2011" s="129">
        <f t="shared" ref="R2011:R2074" si="327">IF(OR(Q2011&lt;$S$599,Q2011&gt;$S$600),P2011,"")</f>
        <v>0.10533068116383558</v>
      </c>
      <c r="S2011" s="129" t="str">
        <f t="shared" ref="S2011:S2074" si="328">IF(AND(Q2011&gt;$S$599,Q2011&lt;$S$600),P2011,"")</f>
        <v/>
      </c>
      <c r="T2011" s="129" t="str">
        <f t="shared" ref="T2011:T2074" si="329">IF(P2011=MAX(P$603:P$2603),P2011,"")</f>
        <v/>
      </c>
      <c r="V2011" s="156">
        <f t="shared" si="323"/>
        <v>9.0560000000000471</v>
      </c>
      <c r="W2011" s="159">
        <f t="shared" si="319"/>
        <v>0.24866045111973009</v>
      </c>
      <c r="X2011" s="160">
        <f t="shared" si="320"/>
        <v>4.5346432863849206E-4</v>
      </c>
      <c r="Y2011" s="160" t="str">
        <f t="shared" si="321"/>
        <v/>
      </c>
      <c r="Z2011" s="160" t="str">
        <f t="shared" si="322"/>
        <v/>
      </c>
    </row>
    <row r="2012" spans="14:26" ht="20.100000000000001" customHeight="1" x14ac:dyDescent="0.25">
      <c r="N2012" s="137">
        <v>1409</v>
      </c>
      <c r="O2012" s="129">
        <f t="shared" si="324"/>
        <v>1.6360000000000001</v>
      </c>
      <c r="P2012" s="162">
        <f t="shared" si="325"/>
        <v>0.10464448476439925</v>
      </c>
      <c r="Q2012" s="162">
        <f t="shared" si="326"/>
        <v>0.94908020630195189</v>
      </c>
      <c r="R2012" s="129">
        <f t="shared" si="327"/>
        <v>0.10464448476439925</v>
      </c>
      <c r="S2012" s="129" t="str">
        <f t="shared" si="328"/>
        <v/>
      </c>
      <c r="T2012" s="129" t="str">
        <f t="shared" si="329"/>
        <v/>
      </c>
      <c r="V2012" s="156">
        <f t="shared" si="323"/>
        <v>9.0624000000000464</v>
      </c>
      <c r="W2012" s="159">
        <f t="shared" si="319"/>
        <v>0.2482069867910916</v>
      </c>
      <c r="X2012" s="160">
        <f t="shared" si="320"/>
        <v>4.5281431716606702E-4</v>
      </c>
      <c r="Y2012" s="160" t="str">
        <f t="shared" si="321"/>
        <v/>
      </c>
      <c r="Z2012" s="160" t="str">
        <f t="shared" si="322"/>
        <v/>
      </c>
    </row>
    <row r="2013" spans="14:26" ht="20.100000000000001" customHeight="1" x14ac:dyDescent="0.25">
      <c r="N2013" s="137">
        <v>1410</v>
      </c>
      <c r="O2013" s="129">
        <f t="shared" si="324"/>
        <v>1.6399999999999997</v>
      </c>
      <c r="P2013" s="162">
        <f t="shared" si="325"/>
        <v>0.10396109532876426</v>
      </c>
      <c r="Q2013" s="162">
        <f t="shared" si="326"/>
        <v>0.94949741652589625</v>
      </c>
      <c r="R2013" s="129">
        <f t="shared" si="327"/>
        <v>0.10396109532876426</v>
      </c>
      <c r="S2013" s="129" t="str">
        <f t="shared" si="328"/>
        <v/>
      </c>
      <c r="T2013" s="129" t="str">
        <f t="shared" si="329"/>
        <v/>
      </c>
      <c r="V2013" s="156">
        <f t="shared" si="323"/>
        <v>9.0688000000000457</v>
      </c>
      <c r="W2013" s="159">
        <f t="shared" si="319"/>
        <v>0.24775417247392553</v>
      </c>
      <c r="X2013" s="160">
        <f t="shared" si="320"/>
        <v>4.5216467405917449E-4</v>
      </c>
      <c r="Y2013" s="160" t="str">
        <f t="shared" si="321"/>
        <v/>
      </c>
      <c r="Z2013" s="160" t="str">
        <f t="shared" si="322"/>
        <v/>
      </c>
    </row>
    <row r="2014" spans="14:26" ht="20.100000000000001" customHeight="1" x14ac:dyDescent="0.25">
      <c r="N2014" s="137">
        <v>1411</v>
      </c>
      <c r="O2014" s="129">
        <f t="shared" si="324"/>
        <v>1.6440000000000001</v>
      </c>
      <c r="P2014" s="162">
        <f t="shared" si="325"/>
        <v>0.10328051632270249</v>
      </c>
      <c r="Q2014" s="162">
        <f t="shared" si="326"/>
        <v>0.94991189881182836</v>
      </c>
      <c r="R2014" s="129">
        <f t="shared" si="327"/>
        <v>0.10328051632270249</v>
      </c>
      <c r="S2014" s="129" t="str">
        <f t="shared" si="328"/>
        <v/>
      </c>
      <c r="T2014" s="129" t="str">
        <f t="shared" si="329"/>
        <v/>
      </c>
      <c r="V2014" s="156">
        <f t="shared" si="323"/>
        <v>9.075200000000045</v>
      </c>
      <c r="W2014" s="159">
        <f t="shared" si="319"/>
        <v>0.24730200779986636</v>
      </c>
      <c r="X2014" s="160">
        <f t="shared" si="320"/>
        <v>4.5151540120053069E-4</v>
      </c>
      <c r="Y2014" s="160" t="str">
        <f t="shared" si="321"/>
        <v/>
      </c>
      <c r="Z2014" s="160" t="str">
        <f t="shared" si="322"/>
        <v/>
      </c>
    </row>
    <row r="2015" spans="14:26" ht="20.100000000000001" customHeight="1" x14ac:dyDescent="0.25">
      <c r="N2015" s="137">
        <v>1412</v>
      </c>
      <c r="O2015" s="129">
        <f t="shared" si="324"/>
        <v>1.6479999999999997</v>
      </c>
      <c r="P2015" s="162">
        <f t="shared" si="325"/>
        <v>0.10260275105486756</v>
      </c>
      <c r="Q2015" s="162">
        <f t="shared" si="326"/>
        <v>0.95032366440813576</v>
      </c>
      <c r="R2015" s="129">
        <f t="shared" si="327"/>
        <v>0.10260275105486756</v>
      </c>
      <c r="S2015" s="129" t="str">
        <f t="shared" si="328"/>
        <v/>
      </c>
      <c r="T2015" s="129" t="str">
        <f t="shared" si="329"/>
        <v/>
      </c>
      <c r="V2015" s="156">
        <f t="shared" si="323"/>
        <v>9.0816000000000443</v>
      </c>
      <c r="W2015" s="159">
        <f t="shared" si="319"/>
        <v>0.24685049239866583</v>
      </c>
      <c r="X2015" s="160">
        <f t="shared" si="320"/>
        <v>4.5086650046438637E-4</v>
      </c>
      <c r="Y2015" s="160" t="str">
        <f t="shared" si="321"/>
        <v/>
      </c>
      <c r="Z2015" s="160" t="str">
        <f t="shared" si="322"/>
        <v/>
      </c>
    </row>
    <row r="2016" spans="14:26" ht="20.100000000000001" customHeight="1" x14ac:dyDescent="0.25">
      <c r="N2016" s="137">
        <v>1413</v>
      </c>
      <c r="O2016" s="129">
        <f t="shared" si="324"/>
        <v>1.6520000000000001</v>
      </c>
      <c r="P2016" s="162">
        <f t="shared" si="325"/>
        <v>0.10192780267761112</v>
      </c>
      <c r="Q2016" s="162">
        <f t="shared" si="326"/>
        <v>0.95073272457612834</v>
      </c>
      <c r="R2016" s="129">
        <f t="shared" si="327"/>
        <v>0.10192780267761112</v>
      </c>
      <c r="S2016" s="129" t="str">
        <f t="shared" si="328"/>
        <v/>
      </c>
      <c r="T2016" s="129" t="str">
        <f t="shared" si="329"/>
        <v/>
      </c>
      <c r="V2016" s="156">
        <f t="shared" si="323"/>
        <v>9.0880000000000436</v>
      </c>
      <c r="W2016" s="159">
        <f t="shared" si="319"/>
        <v>0.24639962589820144</v>
      </c>
      <c r="X2016" s="160">
        <f t="shared" si="320"/>
        <v>4.5021797371391781E-4</v>
      </c>
      <c r="Y2016" s="160" t="str">
        <f t="shared" si="321"/>
        <v/>
      </c>
      <c r="Z2016" s="160" t="str">
        <f t="shared" si="322"/>
        <v/>
      </c>
    </row>
    <row r="2017" spans="14:26" ht="20.100000000000001" customHeight="1" x14ac:dyDescent="0.25">
      <c r="N2017" s="137">
        <v>1414</v>
      </c>
      <c r="O2017" s="129">
        <f t="shared" si="324"/>
        <v>1.6559999999999997</v>
      </c>
      <c r="P2017" s="162">
        <f t="shared" si="325"/>
        <v>0.10125567418780883</v>
      </c>
      <c r="Q2017" s="162">
        <f t="shared" si="326"/>
        <v>0.95113909058941348</v>
      </c>
      <c r="R2017" s="129">
        <f t="shared" si="327"/>
        <v>0.10125567418780883</v>
      </c>
      <c r="S2017" s="129" t="str">
        <f t="shared" si="328"/>
        <v/>
      </c>
      <c r="T2017" s="129" t="str">
        <f t="shared" si="329"/>
        <v/>
      </c>
      <c r="V2017" s="156">
        <f t="shared" si="323"/>
        <v>9.0944000000000429</v>
      </c>
      <c r="W2017" s="159">
        <f t="shared" si="319"/>
        <v>0.24594940792448752</v>
      </c>
      <c r="X2017" s="160">
        <f t="shared" si="320"/>
        <v>4.4956982280539015E-4</v>
      </c>
      <c r="Y2017" s="160" t="str">
        <f t="shared" si="321"/>
        <v/>
      </c>
      <c r="Z2017" s="160" t="str">
        <f t="shared" si="322"/>
        <v/>
      </c>
    </row>
    <row r="2018" spans="14:26" ht="20.100000000000001" customHeight="1" x14ac:dyDescent="0.25">
      <c r="N2018" s="137">
        <v>1415</v>
      </c>
      <c r="O2018" s="129">
        <f t="shared" si="324"/>
        <v>1.6600000000000001</v>
      </c>
      <c r="P2018" s="162">
        <f t="shared" si="325"/>
        <v>0.10058636842769055</v>
      </c>
      <c r="Q2018" s="162">
        <f t="shared" si="326"/>
        <v>0.95154277373327723</v>
      </c>
      <c r="R2018" s="129">
        <f t="shared" si="327"/>
        <v>0.10058636842769055</v>
      </c>
      <c r="S2018" s="129" t="str">
        <f t="shared" si="328"/>
        <v/>
      </c>
      <c r="T2018" s="129" t="str">
        <f t="shared" si="329"/>
        <v/>
      </c>
      <c r="V2018" s="156">
        <f t="shared" si="323"/>
        <v>9.1008000000000422</v>
      </c>
      <c r="W2018" s="159">
        <f t="shared" si="319"/>
        <v>0.24549983810168213</v>
      </c>
      <c r="X2018" s="160">
        <f t="shared" si="320"/>
        <v>4.4892204958399407E-4</v>
      </c>
      <c r="Y2018" s="160" t="str">
        <f t="shared" si="321"/>
        <v/>
      </c>
      <c r="Z2018" s="160" t="str">
        <f t="shared" si="322"/>
        <v/>
      </c>
    </row>
    <row r="2019" spans="14:26" ht="20.100000000000001" customHeight="1" x14ac:dyDescent="0.25">
      <c r="N2019" s="137">
        <v>1416</v>
      </c>
      <c r="O2019" s="129">
        <f t="shared" si="324"/>
        <v>1.6639999999999997</v>
      </c>
      <c r="P2019" s="162">
        <f t="shared" si="325"/>
        <v>9.9919888085680128E-2</v>
      </c>
      <c r="Q2019" s="162">
        <f t="shared" si="326"/>
        <v>0.95194378530406598</v>
      </c>
      <c r="R2019" s="129">
        <f t="shared" si="327"/>
        <v>9.9919888085680128E-2</v>
      </c>
      <c r="S2019" s="129" t="str">
        <f t="shared" si="328"/>
        <v/>
      </c>
      <c r="T2019" s="129" t="str">
        <f t="shared" si="329"/>
        <v/>
      </c>
      <c r="V2019" s="156">
        <f t="shared" si="323"/>
        <v>9.1072000000000415</v>
      </c>
      <c r="W2019" s="159">
        <f t="shared" si="319"/>
        <v>0.24505091605209814</v>
      </c>
      <c r="X2019" s="160">
        <f t="shared" si="320"/>
        <v>4.482746558876205E-4</v>
      </c>
      <c r="Y2019" s="160" t="str">
        <f t="shared" si="321"/>
        <v/>
      </c>
      <c r="Z2019" s="160" t="str">
        <f t="shared" si="322"/>
        <v/>
      </c>
    </row>
    <row r="2020" spans="14:26" ht="20.100000000000001" customHeight="1" x14ac:dyDescent="0.25">
      <c r="N2020" s="137">
        <v>1417</v>
      </c>
      <c r="O2020" s="129">
        <f t="shared" si="324"/>
        <v>1.6680000000000001</v>
      </c>
      <c r="P2020" s="162">
        <f t="shared" si="325"/>
        <v>9.9256235697239362E-2</v>
      </c>
      <c r="Q2020" s="162">
        <f t="shared" si="326"/>
        <v>0.95234213660857414</v>
      </c>
      <c r="R2020" s="129">
        <f t="shared" si="327"/>
        <v>9.9256235697239362E-2</v>
      </c>
      <c r="S2020" s="129" t="str">
        <f t="shared" si="328"/>
        <v/>
      </c>
      <c r="T2020" s="129" t="str">
        <f t="shared" si="329"/>
        <v/>
      </c>
      <c r="V2020" s="156">
        <f t="shared" si="323"/>
        <v>9.1136000000000408</v>
      </c>
      <c r="W2020" s="159">
        <f t="shared" si="319"/>
        <v>0.24460264139621052</v>
      </c>
      <c r="X2020" s="160">
        <f t="shared" si="320"/>
        <v>4.4762764354350226E-4</v>
      </c>
      <c r="Y2020" s="160" t="str">
        <f t="shared" si="321"/>
        <v/>
      </c>
      <c r="Z2020" s="160" t="str">
        <f t="shared" si="322"/>
        <v/>
      </c>
    </row>
    <row r="2021" spans="14:26" ht="20.100000000000001" customHeight="1" x14ac:dyDescent="0.25">
      <c r="N2021" s="137">
        <v>1418</v>
      </c>
      <c r="O2021" s="129">
        <f t="shared" si="324"/>
        <v>1.6719999999999997</v>
      </c>
      <c r="P2021" s="162">
        <f t="shared" si="325"/>
        <v>9.859541364572097E-2</v>
      </c>
      <c r="Q2021" s="162">
        <f t="shared" si="326"/>
        <v>0.95273783896343311</v>
      </c>
      <c r="R2021" s="129">
        <f t="shared" si="327"/>
        <v>9.859541364572097E-2</v>
      </c>
      <c r="S2021" s="129" t="str">
        <f t="shared" si="328"/>
        <v/>
      </c>
      <c r="T2021" s="129" t="str">
        <f t="shared" si="329"/>
        <v/>
      </c>
      <c r="V2021" s="156">
        <f t="shared" si="323"/>
        <v>9.1200000000000401</v>
      </c>
      <c r="W2021" s="159">
        <f t="shared" si="319"/>
        <v>0.24415501375266702</v>
      </c>
      <c r="X2021" s="160">
        <f t="shared" si="320"/>
        <v>4.4698101437090632E-4</v>
      </c>
      <c r="Y2021" s="160" t="str">
        <f t="shared" si="321"/>
        <v/>
      </c>
      <c r="Z2021" s="160" t="str">
        <f t="shared" si="322"/>
        <v/>
      </c>
    </row>
    <row r="2022" spans="14:26" ht="20.100000000000001" customHeight="1" x14ac:dyDescent="0.25">
      <c r="N2022" s="137">
        <v>1419</v>
      </c>
      <c r="O2022" s="129">
        <f t="shared" si="324"/>
        <v>1.6760000000000002</v>
      </c>
      <c r="P2022" s="162">
        <f t="shared" si="325"/>
        <v>9.7937424163225553E-2</v>
      </c>
      <c r="Q2022" s="162">
        <f t="shared" si="326"/>
        <v>0.95313090369450526</v>
      </c>
      <c r="R2022" s="129">
        <f t="shared" si="327"/>
        <v>9.7937424163225553E-2</v>
      </c>
      <c r="S2022" s="129" t="str">
        <f t="shared" si="328"/>
        <v/>
      </c>
      <c r="T2022" s="129" t="str">
        <f t="shared" si="329"/>
        <v/>
      </c>
      <c r="V2022" s="156">
        <f t="shared" si="323"/>
        <v>9.1264000000000394</v>
      </c>
      <c r="W2022" s="159">
        <f t="shared" si="319"/>
        <v>0.24370803273829611</v>
      </c>
      <c r="X2022" s="160">
        <f t="shared" si="320"/>
        <v>4.4633477017996803E-4</v>
      </c>
      <c r="Y2022" s="160" t="str">
        <f t="shared" si="321"/>
        <v/>
      </c>
      <c r="Z2022" s="160" t="str">
        <f t="shared" si="322"/>
        <v/>
      </c>
    </row>
    <row r="2023" spans="14:26" ht="20.100000000000001" customHeight="1" x14ac:dyDescent="0.25">
      <c r="N2023" s="137">
        <v>1420</v>
      </c>
      <c r="O2023" s="129">
        <f t="shared" si="324"/>
        <v>1.6799999999999997</v>
      </c>
      <c r="P2023" s="162">
        <f t="shared" si="325"/>
        <v>9.7282269331467539E-2</v>
      </c>
      <c r="Q2023" s="162">
        <f t="shared" si="326"/>
        <v>0.95352134213627993</v>
      </c>
      <c r="R2023" s="129">
        <f t="shared" si="327"/>
        <v>9.7282269331467539E-2</v>
      </c>
      <c r="S2023" s="129" t="str">
        <f t="shared" si="328"/>
        <v/>
      </c>
      <c r="T2023" s="129" t="str">
        <f t="shared" si="329"/>
        <v/>
      </c>
      <c r="V2023" s="156">
        <f t="shared" si="323"/>
        <v>9.1328000000000387</v>
      </c>
      <c r="W2023" s="159">
        <f t="shared" si="319"/>
        <v>0.24326169796811614</v>
      </c>
      <c r="X2023" s="160">
        <f t="shared" si="320"/>
        <v>4.4568891277066425E-4</v>
      </c>
      <c r="Y2023" s="160" t="str">
        <f t="shared" si="321"/>
        <v/>
      </c>
      <c r="Z2023" s="160" t="str">
        <f t="shared" si="322"/>
        <v/>
      </c>
    </row>
    <row r="2024" spans="14:26" ht="20.100000000000001" customHeight="1" x14ac:dyDescent="0.25">
      <c r="N2024" s="137">
        <v>1421</v>
      </c>
      <c r="O2024" s="129">
        <f t="shared" si="324"/>
        <v>1.6840000000000002</v>
      </c>
      <c r="P2024" s="162">
        <f t="shared" si="325"/>
        <v>9.6629951082644813E-2</v>
      </c>
      <c r="Q2024" s="162">
        <f t="shared" si="326"/>
        <v>0.95390916563127426</v>
      </c>
      <c r="R2024" s="129">
        <f t="shared" si="327"/>
        <v>9.6629951082644813E-2</v>
      </c>
      <c r="S2024" s="129" t="str">
        <f t="shared" si="328"/>
        <v/>
      </c>
      <c r="T2024" s="129" t="str">
        <f t="shared" si="329"/>
        <v/>
      </c>
      <c r="V2024" s="156">
        <f t="shared" si="323"/>
        <v>9.139200000000038</v>
      </c>
      <c r="W2024" s="159">
        <f t="shared" si="319"/>
        <v>0.24281600905534548</v>
      </c>
      <c r="X2024" s="160">
        <f t="shared" si="320"/>
        <v>4.4504344393597739E-4</v>
      </c>
      <c r="Y2024" s="160" t="str">
        <f t="shared" si="321"/>
        <v/>
      </c>
      <c r="Z2024" s="160" t="str">
        <f t="shared" si="322"/>
        <v/>
      </c>
    </row>
    <row r="2025" spans="14:26" ht="20.100000000000001" customHeight="1" x14ac:dyDescent="0.25">
      <c r="N2025" s="137">
        <v>1422</v>
      </c>
      <c r="O2025" s="129">
        <f t="shared" si="324"/>
        <v>1.6879999999999997</v>
      </c>
      <c r="P2025" s="162">
        <f t="shared" si="325"/>
        <v>9.5980471200316775E-2</v>
      </c>
      <c r="Q2025" s="162">
        <f t="shared" si="326"/>
        <v>0.95429438552943635</v>
      </c>
      <c r="R2025" s="129">
        <f t="shared" si="327"/>
        <v>9.5980471200316775E-2</v>
      </c>
      <c r="S2025" s="129" t="str">
        <f t="shared" si="328"/>
        <v/>
      </c>
      <c r="T2025" s="129" t="str">
        <f t="shared" si="329"/>
        <v/>
      </c>
      <c r="V2025" s="156">
        <f t="shared" si="323"/>
        <v>9.1456000000000373</v>
      </c>
      <c r="W2025" s="159">
        <f t="shared" si="319"/>
        <v>0.2423709656114095</v>
      </c>
      <c r="X2025" s="160">
        <f t="shared" si="320"/>
        <v>4.4439836545803746E-4</v>
      </c>
      <c r="Y2025" s="160" t="str">
        <f t="shared" si="321"/>
        <v/>
      </c>
      <c r="Z2025" s="160" t="str">
        <f t="shared" si="322"/>
        <v/>
      </c>
    </row>
    <row r="2026" spans="14:26" ht="20.100000000000001" customHeight="1" x14ac:dyDescent="0.25">
      <c r="N2026" s="137">
        <v>1423</v>
      </c>
      <c r="O2026" s="129">
        <f t="shared" si="324"/>
        <v>1.6920000000000002</v>
      </c>
      <c r="P2026" s="162">
        <f t="shared" si="325"/>
        <v>9.5333831320286069E-2</v>
      </c>
      <c r="Q2026" s="162">
        <f t="shared" si="326"/>
        <v>0.95467701318755305</v>
      </c>
      <c r="R2026" s="129">
        <f t="shared" si="327"/>
        <v>9.5333831320286069E-2</v>
      </c>
      <c r="S2026" s="129" t="str">
        <f t="shared" si="328"/>
        <v/>
      </c>
      <c r="T2026" s="129" t="str">
        <f t="shared" si="329"/>
        <v/>
      </c>
      <c r="V2026" s="156">
        <f t="shared" si="323"/>
        <v>9.1520000000000366</v>
      </c>
      <c r="W2026" s="159">
        <f t="shared" si="319"/>
        <v>0.24192656724595146</v>
      </c>
      <c r="X2026" s="160">
        <f t="shared" si="320"/>
        <v>4.4375367911131391E-4</v>
      </c>
      <c r="Y2026" s="160" t="str">
        <f t="shared" si="321"/>
        <v/>
      </c>
      <c r="Z2026" s="160" t="str">
        <f t="shared" si="322"/>
        <v/>
      </c>
    </row>
    <row r="2027" spans="14:26" ht="20.100000000000001" customHeight="1" x14ac:dyDescent="0.25">
      <c r="N2027" s="137">
        <v>1424</v>
      </c>
      <c r="O2027" s="129">
        <f t="shared" si="324"/>
        <v>1.6959999999999997</v>
      </c>
      <c r="P2027" s="162">
        <f t="shared" si="325"/>
        <v>9.4690032931488616E-2</v>
      </c>
      <c r="Q2027" s="162">
        <f t="shared" si="326"/>
        <v>0.95505705996866008</v>
      </c>
      <c r="R2027" s="129">
        <f t="shared" si="327"/>
        <v>9.4690032931488616E-2</v>
      </c>
      <c r="S2027" s="129" t="str">
        <f t="shared" si="328"/>
        <v/>
      </c>
      <c r="T2027" s="129" t="str">
        <f t="shared" si="329"/>
        <v/>
      </c>
      <c r="V2027" s="156">
        <f t="shared" si="323"/>
        <v>9.1584000000000358</v>
      </c>
      <c r="W2027" s="159">
        <f t="shared" si="319"/>
        <v>0.24148281356684015</v>
      </c>
      <c r="X2027" s="160">
        <f t="shared" si="320"/>
        <v>4.4310938666053401E-4</v>
      </c>
      <c r="Y2027" s="160" t="str">
        <f t="shared" si="321"/>
        <v/>
      </c>
      <c r="Z2027" s="160" t="str">
        <f t="shared" si="322"/>
        <v/>
      </c>
    </row>
    <row r="2028" spans="14:26" ht="20.100000000000001" customHeight="1" x14ac:dyDescent="0.25">
      <c r="N2028" s="137">
        <v>1425</v>
      </c>
      <c r="O2028" s="129">
        <f t="shared" si="324"/>
        <v>1.7000000000000002</v>
      </c>
      <c r="P2028" s="162">
        <f t="shared" si="325"/>
        <v>9.4049077376886905E-2</v>
      </c>
      <c r="Q2028" s="162">
        <f t="shared" si="326"/>
        <v>0.95543453724145699</v>
      </c>
      <c r="R2028" s="129">
        <f t="shared" si="327"/>
        <v>9.4049077376886905E-2</v>
      </c>
      <c r="S2028" s="129" t="str">
        <f t="shared" si="328"/>
        <v/>
      </c>
      <c r="T2028" s="129" t="str">
        <f t="shared" si="329"/>
        <v/>
      </c>
      <c r="V2028" s="156">
        <f t="shared" si="323"/>
        <v>9.1648000000000351</v>
      </c>
      <c r="W2028" s="159">
        <f t="shared" si="319"/>
        <v>0.24103970418017961</v>
      </c>
      <c r="X2028" s="160">
        <f t="shared" si="320"/>
        <v>4.424654898622371E-4</v>
      </c>
      <c r="Y2028" s="160" t="str">
        <f t="shared" si="321"/>
        <v/>
      </c>
      <c r="Z2028" s="160" t="str">
        <f t="shared" si="322"/>
        <v/>
      </c>
    </row>
    <row r="2029" spans="14:26" ht="20.100000000000001" customHeight="1" x14ac:dyDescent="0.25">
      <c r="N2029" s="137">
        <v>1426</v>
      </c>
      <c r="O2029" s="129">
        <f t="shared" si="324"/>
        <v>1.7039999999999997</v>
      </c>
      <c r="P2029" s="162">
        <f t="shared" si="325"/>
        <v>9.3410965854371211E-2</v>
      </c>
      <c r="Q2029" s="162">
        <f t="shared" si="326"/>
        <v>0.95580945637972436</v>
      </c>
      <c r="R2029" s="129">
        <f t="shared" si="327"/>
        <v>9.3410965854371211E-2</v>
      </c>
      <c r="S2029" s="129" t="str">
        <f t="shared" si="328"/>
        <v/>
      </c>
      <c r="T2029" s="129" t="str">
        <f t="shared" si="329"/>
        <v/>
      </c>
      <c r="V2029" s="156">
        <f t="shared" si="323"/>
        <v>9.1712000000000344</v>
      </c>
      <c r="W2029" s="159">
        <f t="shared" si="319"/>
        <v>0.24059723869031738</v>
      </c>
      <c r="X2029" s="160">
        <f t="shared" si="320"/>
        <v>4.4182199046333137E-4</v>
      </c>
      <c r="Y2029" s="160" t="str">
        <f t="shared" si="321"/>
        <v/>
      </c>
      <c r="Z2029" s="160" t="str">
        <f t="shared" si="322"/>
        <v/>
      </c>
    </row>
    <row r="2030" spans="14:26" ht="20.100000000000001" customHeight="1" x14ac:dyDescent="0.25">
      <c r="N2030" s="137">
        <v>1427</v>
      </c>
      <c r="O2030" s="129">
        <f t="shared" si="324"/>
        <v>1.7080000000000002</v>
      </c>
      <c r="P2030" s="162">
        <f t="shared" si="325"/>
        <v>9.2775699417664115E-2</v>
      </c>
      <c r="Q2030" s="162">
        <f t="shared" si="326"/>
        <v>0.95618182876174607</v>
      </c>
      <c r="R2030" s="129">
        <f t="shared" si="327"/>
        <v>9.2775699417664115E-2</v>
      </c>
      <c r="S2030" s="129" t="str">
        <f t="shared" si="328"/>
        <v/>
      </c>
      <c r="T2030" s="129" t="str">
        <f t="shared" si="329"/>
        <v/>
      </c>
      <c r="V2030" s="156">
        <f t="shared" si="323"/>
        <v>9.1776000000000337</v>
      </c>
      <c r="W2030" s="159">
        <f t="shared" si="319"/>
        <v>0.24015541669985405</v>
      </c>
      <c r="X2030" s="160">
        <f t="shared" si="320"/>
        <v>4.4117889020281464E-4</v>
      </c>
      <c r="Y2030" s="160" t="str">
        <f t="shared" si="321"/>
        <v/>
      </c>
      <c r="Z2030" s="160" t="str">
        <f t="shared" si="322"/>
        <v/>
      </c>
    </row>
    <row r="2031" spans="14:26" ht="20.100000000000001" customHeight="1" x14ac:dyDescent="0.25">
      <c r="N2031" s="137">
        <v>1428</v>
      </c>
      <c r="O2031" s="129">
        <f t="shared" si="324"/>
        <v>1.7119999999999997</v>
      </c>
      <c r="P2031" s="162">
        <f t="shared" si="325"/>
        <v>9.2143278977232526E-2</v>
      </c>
      <c r="Q2031" s="162">
        <f t="shared" si="326"/>
        <v>0.95655166576973372</v>
      </c>
      <c r="R2031" s="129">
        <f t="shared" si="327"/>
        <v>9.2143278977232526E-2</v>
      </c>
      <c r="S2031" s="129" t="str">
        <f t="shared" si="328"/>
        <v/>
      </c>
      <c r="T2031" s="129" t="str">
        <f t="shared" si="329"/>
        <v/>
      </c>
      <c r="V2031" s="156">
        <f t="shared" si="323"/>
        <v>9.184000000000033</v>
      </c>
      <c r="W2031" s="159">
        <f t="shared" si="319"/>
        <v>0.23971423780965123</v>
      </c>
      <c r="X2031" s="160">
        <f t="shared" si="320"/>
        <v>4.4053619080980377E-4</v>
      </c>
      <c r="Y2031" s="160" t="str">
        <f t="shared" si="321"/>
        <v/>
      </c>
      <c r="Z2031" s="160" t="str">
        <f t="shared" si="322"/>
        <v/>
      </c>
    </row>
    <row r="2032" spans="14:26" ht="20.100000000000001" customHeight="1" x14ac:dyDescent="0.25">
      <c r="N2032" s="137">
        <v>1429</v>
      </c>
      <c r="O2032" s="129">
        <f t="shared" si="324"/>
        <v>1.7160000000000002</v>
      </c>
      <c r="P2032" s="162">
        <f t="shared" si="325"/>
        <v>9.1513705301202758E-2</v>
      </c>
      <c r="Q2032" s="162">
        <f t="shared" si="326"/>
        <v>0.95691897878925614</v>
      </c>
      <c r="R2032" s="129">
        <f t="shared" si="327"/>
        <v>9.1513705301202758E-2</v>
      </c>
      <c r="S2032" s="129" t="str">
        <f t="shared" si="328"/>
        <v/>
      </c>
      <c r="T2032" s="129" t="str">
        <f t="shared" si="329"/>
        <v/>
      </c>
      <c r="V2032" s="156">
        <f t="shared" si="323"/>
        <v>9.1904000000000323</v>
      </c>
      <c r="W2032" s="159">
        <f t="shared" si="319"/>
        <v>0.23927370161884143</v>
      </c>
      <c r="X2032" s="160">
        <f t="shared" si="320"/>
        <v>4.3989389400544976E-4</v>
      </c>
      <c r="Y2032" s="160" t="str">
        <f t="shared" si="321"/>
        <v/>
      </c>
      <c r="Z2032" s="160" t="str">
        <f t="shared" si="322"/>
        <v/>
      </c>
    </row>
    <row r="2033" spans="14:26" ht="20.100000000000001" customHeight="1" x14ac:dyDescent="0.25">
      <c r="N2033" s="137">
        <v>1430</v>
      </c>
      <c r="O2033" s="129">
        <f t="shared" si="324"/>
        <v>1.7199999999999998</v>
      </c>
      <c r="P2033" s="162">
        <f t="shared" si="325"/>
        <v>9.0886979016282898E-2</v>
      </c>
      <c r="Q2033" s="162">
        <f t="shared" si="326"/>
        <v>0.95728377920867103</v>
      </c>
      <c r="R2033" s="129">
        <f t="shared" si="327"/>
        <v>9.0886979016282898E-2</v>
      </c>
      <c r="S2033" s="129" t="str">
        <f t="shared" si="328"/>
        <v/>
      </c>
      <c r="T2033" s="129" t="str">
        <f t="shared" si="329"/>
        <v/>
      </c>
      <c r="V2033" s="156">
        <f t="shared" si="323"/>
        <v>9.1968000000000316</v>
      </c>
      <c r="W2033" s="159">
        <f t="shared" si="319"/>
        <v>0.23883380772483598</v>
      </c>
      <c r="X2033" s="160">
        <f t="shared" si="320"/>
        <v>4.3925200150141119E-4</v>
      </c>
      <c r="Y2033" s="160" t="str">
        <f t="shared" si="321"/>
        <v/>
      </c>
      <c r="Z2033" s="160" t="str">
        <f t="shared" si="322"/>
        <v/>
      </c>
    </row>
    <row r="2034" spans="14:26" ht="20.100000000000001" customHeight="1" x14ac:dyDescent="0.25">
      <c r="N2034" s="137">
        <v>1431</v>
      </c>
      <c r="O2034" s="129">
        <f t="shared" si="324"/>
        <v>1.7240000000000002</v>
      </c>
      <c r="P2034" s="162">
        <f t="shared" si="325"/>
        <v>9.0263100608688029E-2</v>
      </c>
      <c r="Q2034" s="162">
        <f t="shared" si="326"/>
        <v>0.95764607841856231</v>
      </c>
      <c r="R2034" s="129">
        <f t="shared" si="327"/>
        <v>9.0263100608688029E-2</v>
      </c>
      <c r="S2034" s="129" t="str">
        <f t="shared" si="328"/>
        <v/>
      </c>
      <c r="T2034" s="129" t="str">
        <f t="shared" si="329"/>
        <v/>
      </c>
      <c r="V2034" s="156">
        <f t="shared" si="323"/>
        <v>9.2032000000000309</v>
      </c>
      <c r="W2034" s="159">
        <f t="shared" si="319"/>
        <v>0.23839455572333457</v>
      </c>
      <c r="X2034" s="160">
        <f t="shared" si="320"/>
        <v>4.3861051500196369E-4</v>
      </c>
      <c r="Y2034" s="160" t="str">
        <f t="shared" si="321"/>
        <v/>
      </c>
      <c r="Z2034" s="160" t="str">
        <f t="shared" si="322"/>
        <v/>
      </c>
    </row>
    <row r="2035" spans="14:26" ht="20.100000000000001" customHeight="1" x14ac:dyDescent="0.25">
      <c r="N2035" s="137">
        <v>1432</v>
      </c>
      <c r="O2035" s="129">
        <f t="shared" si="324"/>
        <v>1.7279999999999998</v>
      </c>
      <c r="P2035" s="162">
        <f t="shared" si="325"/>
        <v>8.9642070425072398E-2</v>
      </c>
      <c r="Q2035" s="162">
        <f t="shared" si="326"/>
        <v>0.95800588781117868</v>
      </c>
      <c r="R2035" s="129">
        <f t="shared" si="327"/>
        <v>8.9642070425072398E-2</v>
      </c>
      <c r="S2035" s="129" t="str">
        <f t="shared" si="328"/>
        <v/>
      </c>
      <c r="T2035" s="129" t="str">
        <f t="shared" si="329"/>
        <v/>
      </c>
      <c r="V2035" s="156">
        <f t="shared" si="323"/>
        <v>9.2096000000000302</v>
      </c>
      <c r="W2035" s="159">
        <f t="shared" si="319"/>
        <v>0.2379559452083326</v>
      </c>
      <c r="X2035" s="160">
        <f t="shared" si="320"/>
        <v>4.3796943620033613E-4</v>
      </c>
      <c r="Y2035" s="160" t="str">
        <f t="shared" si="321"/>
        <v/>
      </c>
      <c r="Z2035" s="160" t="str">
        <f t="shared" si="322"/>
        <v/>
      </c>
    </row>
    <row r="2036" spans="14:26" ht="20.100000000000001" customHeight="1" x14ac:dyDescent="0.25">
      <c r="N2036" s="137">
        <v>1433</v>
      </c>
      <c r="O2036" s="129">
        <f t="shared" si="324"/>
        <v>1.7320000000000002</v>
      </c>
      <c r="P2036" s="162">
        <f t="shared" si="325"/>
        <v>8.9023888673464321E-2</v>
      </c>
      <c r="Q2036" s="162">
        <f t="shared" si="326"/>
        <v>0.9583632187798784</v>
      </c>
      <c r="R2036" s="129">
        <f t="shared" si="327"/>
        <v>8.9023888673464321E-2</v>
      </c>
      <c r="S2036" s="129" t="str">
        <f t="shared" si="328"/>
        <v/>
      </c>
      <c r="T2036" s="129" t="str">
        <f t="shared" si="329"/>
        <v/>
      </c>
      <c r="V2036" s="156">
        <f t="shared" si="323"/>
        <v>9.2160000000000295</v>
      </c>
      <c r="W2036" s="159">
        <f t="shared" si="319"/>
        <v>0.23751797577213227</v>
      </c>
      <c r="X2036" s="160">
        <f t="shared" si="320"/>
        <v>4.3732876678337362E-4</v>
      </c>
      <c r="Y2036" s="160" t="str">
        <f t="shared" si="321"/>
        <v/>
      </c>
      <c r="Z2036" s="160" t="str">
        <f t="shared" si="322"/>
        <v/>
      </c>
    </row>
    <row r="2037" spans="14:26" ht="20.100000000000001" customHeight="1" x14ac:dyDescent="0.25">
      <c r="N2037" s="137">
        <v>1434</v>
      </c>
      <c r="O2037" s="129">
        <f t="shared" si="324"/>
        <v>1.7359999999999998</v>
      </c>
      <c r="P2037" s="162">
        <f t="shared" si="325"/>
        <v>8.8408555424207613E-2</v>
      </c>
      <c r="Q2037" s="162">
        <f t="shared" si="326"/>
        <v>0.95871808271857561</v>
      </c>
      <c r="R2037" s="129">
        <f t="shared" si="327"/>
        <v>8.8408555424207613E-2</v>
      </c>
      <c r="S2037" s="129" t="str">
        <f t="shared" si="328"/>
        <v/>
      </c>
      <c r="T2037" s="129" t="str">
        <f t="shared" si="329"/>
        <v/>
      </c>
      <c r="V2037" s="156">
        <f t="shared" si="323"/>
        <v>9.2224000000000288</v>
      </c>
      <c r="W2037" s="159">
        <f t="shared" si="319"/>
        <v>0.23708064700534889</v>
      </c>
      <c r="X2037" s="160">
        <f t="shared" si="320"/>
        <v>4.3668850842787377E-4</v>
      </c>
      <c r="Y2037" s="160" t="str">
        <f t="shared" si="321"/>
        <v/>
      </c>
      <c r="Z2037" s="160" t="str">
        <f t="shared" si="322"/>
        <v/>
      </c>
    </row>
    <row r="2038" spans="14:26" ht="20.100000000000001" customHeight="1" x14ac:dyDescent="0.25">
      <c r="N2038" s="137">
        <v>1435</v>
      </c>
      <c r="O2038" s="129">
        <f t="shared" si="324"/>
        <v>1.7400000000000002</v>
      </c>
      <c r="P2038" s="162">
        <f t="shared" si="325"/>
        <v>8.7796070610905594E-2</v>
      </c>
      <c r="Q2038" s="162">
        <f t="shared" si="326"/>
        <v>0.95907049102119268</v>
      </c>
      <c r="R2038" s="129">
        <f t="shared" si="327"/>
        <v>8.7796070610905594E-2</v>
      </c>
      <c r="S2038" s="129" t="str">
        <f t="shared" si="328"/>
        <v/>
      </c>
      <c r="T2038" s="129" t="str">
        <f t="shared" si="329"/>
        <v/>
      </c>
      <c r="V2038" s="156">
        <f t="shared" si="323"/>
        <v>9.2288000000000281</v>
      </c>
      <c r="W2038" s="159">
        <f t="shared" si="319"/>
        <v>0.23664395849692102</v>
      </c>
      <c r="X2038" s="160">
        <f t="shared" si="320"/>
        <v>4.3604866280200216E-4</v>
      </c>
      <c r="Y2038" s="160" t="str">
        <f t="shared" si="321"/>
        <v/>
      </c>
      <c r="Z2038" s="160" t="str">
        <f t="shared" si="322"/>
        <v/>
      </c>
    </row>
    <row r="2039" spans="14:26" ht="20.100000000000001" customHeight="1" x14ac:dyDescent="0.25">
      <c r="N2039" s="137">
        <v>1436</v>
      </c>
      <c r="O2039" s="129">
        <f t="shared" si="324"/>
        <v>1.7439999999999998</v>
      </c>
      <c r="P2039" s="162">
        <f t="shared" si="325"/>
        <v>8.7186434031371593E-2</v>
      </c>
      <c r="Q2039" s="162">
        <f t="shared" si="326"/>
        <v>0.95942045508111384</v>
      </c>
      <c r="R2039" s="129">
        <f t="shared" si="327"/>
        <v>8.7186434031371593E-2</v>
      </c>
      <c r="S2039" s="129" t="str">
        <f t="shared" si="328"/>
        <v/>
      </c>
      <c r="T2039" s="129" t="str">
        <f t="shared" si="329"/>
        <v/>
      </c>
      <c r="V2039" s="156">
        <f t="shared" si="323"/>
        <v>9.2352000000000274</v>
      </c>
      <c r="W2039" s="159">
        <f t="shared" si="319"/>
        <v>0.23620790983411902</v>
      </c>
      <c r="X2039" s="160">
        <f t="shared" si="320"/>
        <v>4.354092315661251E-4</v>
      </c>
      <c r="Y2039" s="160" t="str">
        <f t="shared" si="321"/>
        <v/>
      </c>
      <c r="Z2039" s="160" t="str">
        <f t="shared" si="322"/>
        <v/>
      </c>
    </row>
    <row r="2040" spans="14:26" ht="20.100000000000001" customHeight="1" x14ac:dyDescent="0.25">
      <c r="N2040" s="137">
        <v>1437</v>
      </c>
      <c r="O2040" s="129">
        <f t="shared" si="324"/>
        <v>1.7480000000000002</v>
      </c>
      <c r="P2040" s="162">
        <f t="shared" si="325"/>
        <v>8.657964534858141E-2</v>
      </c>
      <c r="Q2040" s="162">
        <f t="shared" si="326"/>
        <v>0.95976798629064519</v>
      </c>
      <c r="R2040" s="129">
        <f t="shared" si="327"/>
        <v>8.657964534858141E-2</v>
      </c>
      <c r="S2040" s="129" t="str">
        <f t="shared" si="328"/>
        <v/>
      </c>
      <c r="T2040" s="129" t="str">
        <f t="shared" si="329"/>
        <v/>
      </c>
      <c r="V2040" s="156">
        <f t="shared" si="323"/>
        <v>9.2416000000000267</v>
      </c>
      <c r="W2040" s="159">
        <f t="shared" si="319"/>
        <v>0.23577250060255289</v>
      </c>
      <c r="X2040" s="160">
        <f t="shared" si="320"/>
        <v>4.3477021637111646E-4</v>
      </c>
      <c r="Y2040" s="160" t="str">
        <f t="shared" si="321"/>
        <v/>
      </c>
      <c r="Z2040" s="160" t="str">
        <f t="shared" si="322"/>
        <v/>
      </c>
    </row>
    <row r="2041" spans="14:26" ht="20.100000000000001" customHeight="1" x14ac:dyDescent="0.25">
      <c r="N2041" s="137">
        <v>1438</v>
      </c>
      <c r="O2041" s="129">
        <f t="shared" si="324"/>
        <v>1.7519999999999998</v>
      </c>
      <c r="P2041" s="162">
        <f t="shared" si="325"/>
        <v>8.5975704091632174E-2</v>
      </c>
      <c r="Q2041" s="162">
        <f t="shared" si="326"/>
        <v>0.96011309604047623</v>
      </c>
      <c r="R2041" s="129">
        <f t="shared" si="327"/>
        <v>8.5975704091632174E-2</v>
      </c>
      <c r="S2041" s="129" t="str">
        <f t="shared" si="328"/>
        <v/>
      </c>
      <c r="T2041" s="129" t="str">
        <f t="shared" si="329"/>
        <v/>
      </c>
      <c r="V2041" s="156">
        <f t="shared" si="323"/>
        <v>9.248000000000026</v>
      </c>
      <c r="W2041" s="159">
        <f t="shared" si="319"/>
        <v>0.23533773038618178</v>
      </c>
      <c r="X2041" s="160">
        <f t="shared" si="320"/>
        <v>4.3413161885960672E-4</v>
      </c>
      <c r="Y2041" s="160" t="str">
        <f t="shared" si="321"/>
        <v/>
      </c>
      <c r="Z2041" s="160" t="str">
        <f t="shared" si="322"/>
        <v/>
      </c>
    </row>
    <row r="2042" spans="14:26" ht="20.100000000000001" customHeight="1" x14ac:dyDescent="0.25">
      <c r="N2042" s="137">
        <v>1439</v>
      </c>
      <c r="O2042" s="129">
        <f t="shared" si="324"/>
        <v>1.7560000000000002</v>
      </c>
      <c r="P2042" s="162">
        <f t="shared" si="325"/>
        <v>8.5374609656703113E-2</v>
      </c>
      <c r="Q2042" s="162">
        <f t="shared" si="326"/>
        <v>0.96045579571914685</v>
      </c>
      <c r="R2042" s="129">
        <f t="shared" si="327"/>
        <v>8.5374609656703113E-2</v>
      </c>
      <c r="S2042" s="129" t="str">
        <f t="shared" si="328"/>
        <v/>
      </c>
      <c r="T2042" s="129" t="str">
        <f t="shared" si="329"/>
        <v/>
      </c>
      <c r="V2042" s="156">
        <f t="shared" si="323"/>
        <v>9.2544000000000253</v>
      </c>
      <c r="W2042" s="159">
        <f t="shared" si="319"/>
        <v>0.23490359876732217</v>
      </c>
      <c r="X2042" s="160">
        <f t="shared" si="320"/>
        <v>4.3349344066570539E-4</v>
      </c>
      <c r="Y2042" s="160" t="str">
        <f t="shared" si="321"/>
        <v/>
      </c>
      <c r="Z2042" s="160" t="str">
        <f t="shared" si="322"/>
        <v/>
      </c>
    </row>
    <row r="2043" spans="14:26" ht="20.100000000000001" customHeight="1" x14ac:dyDescent="0.25">
      <c r="N2043" s="137">
        <v>1440</v>
      </c>
      <c r="O2043" s="129">
        <f t="shared" si="324"/>
        <v>1.7599999999999998</v>
      </c>
      <c r="P2043" s="162">
        <f t="shared" si="325"/>
        <v>8.4776361308022255E-2</v>
      </c>
      <c r="Q2043" s="162">
        <f t="shared" si="326"/>
        <v>0.96079609671251731</v>
      </c>
      <c r="R2043" s="129">
        <f t="shared" si="327"/>
        <v>8.4776361308022255E-2</v>
      </c>
      <c r="S2043" s="129" t="str">
        <f t="shared" si="328"/>
        <v/>
      </c>
      <c r="T2043" s="129" t="str">
        <f t="shared" si="329"/>
        <v/>
      </c>
      <c r="V2043" s="156">
        <f t="shared" si="323"/>
        <v>9.2608000000000246</v>
      </c>
      <c r="W2043" s="159">
        <f t="shared" si="319"/>
        <v>0.23447010532665646</v>
      </c>
      <c r="X2043" s="160">
        <f t="shared" si="320"/>
        <v>4.328556834146402E-4</v>
      </c>
      <c r="Y2043" s="160" t="str">
        <f t="shared" si="321"/>
        <v/>
      </c>
      <c r="Z2043" s="160" t="str">
        <f t="shared" si="322"/>
        <v/>
      </c>
    </row>
    <row r="2044" spans="14:26" ht="20.100000000000001" customHeight="1" x14ac:dyDescent="0.25">
      <c r="N2044" s="137">
        <v>1441</v>
      </c>
      <c r="O2044" s="129">
        <f t="shared" si="324"/>
        <v>1.7640000000000002</v>
      </c>
      <c r="P2044" s="162">
        <f t="shared" si="325"/>
        <v>8.4180958178834822E-2</v>
      </c>
      <c r="Q2044" s="162">
        <f t="shared" si="326"/>
        <v>0.96113401040324287</v>
      </c>
      <c r="R2044" s="129">
        <f t="shared" si="327"/>
        <v>8.4180958178834822E-2</v>
      </c>
      <c r="S2044" s="129" t="str">
        <f t="shared" si="328"/>
        <v/>
      </c>
      <c r="T2044" s="129" t="str">
        <f t="shared" si="329"/>
        <v/>
      </c>
      <c r="V2044" s="156">
        <f t="shared" si="323"/>
        <v>9.2672000000000239</v>
      </c>
      <c r="W2044" s="159">
        <f t="shared" si="319"/>
        <v>0.23403724964324182</v>
      </c>
      <c r="X2044" s="160">
        <f t="shared" si="320"/>
        <v>4.3221834872333997E-4</v>
      </c>
      <c r="Y2044" s="160" t="str">
        <f t="shared" si="321"/>
        <v/>
      </c>
      <c r="Z2044" s="160" t="str">
        <f t="shared" si="322"/>
        <v/>
      </c>
    </row>
    <row r="2045" spans="14:26" ht="20.100000000000001" customHeight="1" x14ac:dyDescent="0.25">
      <c r="N2045" s="137">
        <v>1442</v>
      </c>
      <c r="O2045" s="129">
        <f t="shared" si="324"/>
        <v>1.7679999999999998</v>
      </c>
      <c r="P2045" s="162">
        <f t="shared" si="325"/>
        <v>8.3588399272377337E-2</v>
      </c>
      <c r="Q2045" s="162">
        <f t="shared" si="326"/>
        <v>0.96146954817025077</v>
      </c>
      <c r="R2045" s="129">
        <f t="shared" si="327"/>
        <v>8.3588399272377337E-2</v>
      </c>
      <c r="S2045" s="129" t="str">
        <f t="shared" si="328"/>
        <v/>
      </c>
      <c r="T2045" s="129" t="str">
        <f t="shared" si="329"/>
        <v/>
      </c>
      <c r="V2045" s="156">
        <f t="shared" si="323"/>
        <v>9.2736000000000232</v>
      </c>
      <c r="W2045" s="159">
        <f t="shared" si="319"/>
        <v>0.23360503129451848</v>
      </c>
      <c r="X2045" s="160">
        <f t="shared" si="320"/>
        <v>4.3158143820051786E-4</v>
      </c>
      <c r="Y2045" s="160" t="str">
        <f t="shared" si="321"/>
        <v/>
      </c>
      <c r="Z2045" s="160" t="str">
        <f t="shared" si="322"/>
        <v/>
      </c>
    </row>
    <row r="2046" spans="14:26" ht="20.100000000000001" customHeight="1" x14ac:dyDescent="0.25">
      <c r="N2046" s="137">
        <v>1443</v>
      </c>
      <c r="O2046" s="129">
        <f t="shared" si="324"/>
        <v>1.7720000000000002</v>
      </c>
      <c r="P2046" s="162">
        <f t="shared" si="325"/>
        <v>8.299868346285337E-2</v>
      </c>
      <c r="Q2046" s="162">
        <f t="shared" si="326"/>
        <v>0.96180272138822342</v>
      </c>
      <c r="R2046" s="129">
        <f t="shared" si="327"/>
        <v>8.299868346285337E-2</v>
      </c>
      <c r="S2046" s="129" t="str">
        <f t="shared" si="328"/>
        <v/>
      </c>
      <c r="T2046" s="129" t="str">
        <f t="shared" si="329"/>
        <v/>
      </c>
      <c r="V2046" s="156">
        <f t="shared" si="323"/>
        <v>9.2800000000000225</v>
      </c>
      <c r="W2046" s="159">
        <f t="shared" si="319"/>
        <v>0.23317344985631797</v>
      </c>
      <c r="X2046" s="160">
        <f t="shared" si="320"/>
        <v>4.3094495344550565E-4</v>
      </c>
      <c r="Y2046" s="160" t="str">
        <f t="shared" si="321"/>
        <v/>
      </c>
      <c r="Z2046" s="160" t="str">
        <f t="shared" si="322"/>
        <v/>
      </c>
    </row>
    <row r="2047" spans="14:26" ht="20.100000000000001" customHeight="1" x14ac:dyDescent="0.25">
      <c r="N2047" s="137">
        <v>1444</v>
      </c>
      <c r="O2047" s="129">
        <f t="shared" si="324"/>
        <v>1.7759999999999998</v>
      </c>
      <c r="P2047" s="162">
        <f t="shared" si="325"/>
        <v>8.2411809496414523E-2</v>
      </c>
      <c r="Q2047" s="162">
        <f t="shared" si="326"/>
        <v>0.96213354142708329</v>
      </c>
      <c r="R2047" s="129">
        <f t="shared" si="327"/>
        <v>8.2411809496414523E-2</v>
      </c>
      <c r="S2047" s="129" t="str">
        <f t="shared" si="328"/>
        <v/>
      </c>
      <c r="T2047" s="129" t="str">
        <f t="shared" si="329"/>
        <v/>
      </c>
      <c r="V2047" s="156">
        <f t="shared" si="323"/>
        <v>9.2864000000000217</v>
      </c>
      <c r="W2047" s="159">
        <f t="shared" si="319"/>
        <v>0.23274250490287246</v>
      </c>
      <c r="X2047" s="160">
        <f t="shared" si="320"/>
        <v>4.3030889605016887E-4</v>
      </c>
      <c r="Y2047" s="160" t="str">
        <f t="shared" si="321"/>
        <v/>
      </c>
      <c r="Z2047" s="160" t="str">
        <f t="shared" si="322"/>
        <v/>
      </c>
    </row>
    <row r="2048" spans="14:26" ht="20.100000000000001" customHeight="1" x14ac:dyDescent="0.25">
      <c r="N2048" s="137">
        <v>1445</v>
      </c>
      <c r="O2048" s="129">
        <f t="shared" si="324"/>
        <v>1.7800000000000002</v>
      </c>
      <c r="P2048" s="162">
        <f t="shared" si="325"/>
        <v>8.1827775992142762E-2</v>
      </c>
      <c r="Q2048" s="162">
        <f t="shared" si="326"/>
        <v>0.96246201965148326</v>
      </c>
      <c r="R2048" s="129">
        <f t="shared" si="327"/>
        <v>8.1827775992142762E-2</v>
      </c>
      <c r="S2048" s="129" t="str">
        <f t="shared" si="328"/>
        <v/>
      </c>
      <c r="T2048" s="129" t="str">
        <f t="shared" si="329"/>
        <v/>
      </c>
      <c r="V2048" s="156">
        <f t="shared" si="323"/>
        <v>9.292800000000021</v>
      </c>
      <c r="W2048" s="159">
        <f t="shared" si="319"/>
        <v>0.23231219600682229</v>
      </c>
      <c r="X2048" s="160">
        <f t="shared" si="320"/>
        <v>4.2967326759693614E-4</v>
      </c>
      <c r="Y2048" s="160" t="str">
        <f t="shared" si="321"/>
        <v/>
      </c>
      <c r="Z2048" s="160" t="str">
        <f t="shared" si="322"/>
        <v/>
      </c>
    </row>
    <row r="2049" spans="14:26" ht="20.100000000000001" customHeight="1" x14ac:dyDescent="0.25">
      <c r="N2049" s="137">
        <v>1446</v>
      </c>
      <c r="O2049" s="129">
        <f t="shared" si="324"/>
        <v>1.7839999999999998</v>
      </c>
      <c r="P2049" s="162">
        <f t="shared" si="325"/>
        <v>8.1246581443038091E-2</v>
      </c>
      <c r="Q2049" s="162">
        <f t="shared" si="326"/>
        <v>0.9627881674202996</v>
      </c>
      <c r="R2049" s="129">
        <f t="shared" si="327"/>
        <v>8.1246581443038091E-2</v>
      </c>
      <c r="S2049" s="129" t="str">
        <f t="shared" si="328"/>
        <v/>
      </c>
      <c r="T2049" s="129" t="str">
        <f t="shared" si="329"/>
        <v/>
      </c>
      <c r="V2049" s="156">
        <f t="shared" si="323"/>
        <v>9.2992000000000203</v>
      </c>
      <c r="W2049" s="159">
        <f t="shared" si="319"/>
        <v>0.23188252273922536</v>
      </c>
      <c r="X2049" s="160">
        <f t="shared" si="320"/>
        <v>4.2903806966110292E-4</v>
      </c>
      <c r="Y2049" s="160" t="str">
        <f t="shared" si="321"/>
        <v/>
      </c>
      <c r="Z2049" s="160" t="str">
        <f t="shared" si="322"/>
        <v/>
      </c>
    </row>
    <row r="2050" spans="14:26" ht="20.100000000000001" customHeight="1" x14ac:dyDescent="0.25">
      <c r="N2050" s="137">
        <v>1447</v>
      </c>
      <c r="O2050" s="129">
        <f t="shared" si="324"/>
        <v>1.7880000000000003</v>
      </c>
      <c r="P2050" s="162">
        <f t="shared" si="325"/>
        <v>8.0668224217006992E-2</v>
      </c>
      <c r="Q2050" s="162">
        <f t="shared" si="326"/>
        <v>0.96311199608613052</v>
      </c>
      <c r="R2050" s="129">
        <f t="shared" si="327"/>
        <v>8.0668224217006992E-2</v>
      </c>
      <c r="S2050" s="129" t="str">
        <f t="shared" si="328"/>
        <v/>
      </c>
      <c r="T2050" s="129" t="str">
        <f t="shared" si="329"/>
        <v/>
      </c>
      <c r="V2050" s="156">
        <f t="shared" si="323"/>
        <v>9.3056000000000196</v>
      </c>
      <c r="W2050" s="159">
        <f t="shared" si="319"/>
        <v>0.23145348466956425</v>
      </c>
      <c r="X2050" s="160">
        <f t="shared" si="320"/>
        <v>4.2840330380783387E-4</v>
      </c>
      <c r="Y2050" s="160" t="str">
        <f t="shared" si="321"/>
        <v/>
      </c>
      <c r="Z2050" s="160" t="str">
        <f t="shared" si="322"/>
        <v/>
      </c>
    </row>
    <row r="2051" spans="14:26" ht="20.100000000000001" customHeight="1" x14ac:dyDescent="0.25">
      <c r="N2051" s="137">
        <v>1448</v>
      </c>
      <c r="O2051" s="129">
        <f t="shared" si="324"/>
        <v>1.7919999999999998</v>
      </c>
      <c r="P2051" s="162">
        <f t="shared" si="325"/>
        <v>8.0092702557856207E-2</v>
      </c>
      <c r="Q2051" s="162">
        <f t="shared" si="326"/>
        <v>0.96343351699479696</v>
      </c>
      <c r="R2051" s="129">
        <f t="shared" si="327"/>
        <v>8.0092702557856207E-2</v>
      </c>
      <c r="S2051" s="129" t="str">
        <f t="shared" si="328"/>
        <v/>
      </c>
      <c r="T2051" s="129" t="str">
        <f t="shared" si="329"/>
        <v/>
      </c>
      <c r="V2051" s="156">
        <f t="shared" si="323"/>
        <v>9.3120000000000189</v>
      </c>
      <c r="W2051" s="159">
        <f t="shared" si="319"/>
        <v>0.23102508136575642</v>
      </c>
      <c r="X2051" s="160">
        <f t="shared" si="320"/>
        <v>4.2776897159554905E-4</v>
      </c>
      <c r="Y2051" s="160" t="str">
        <f t="shared" si="321"/>
        <v/>
      </c>
      <c r="Z2051" s="160" t="str">
        <f t="shared" si="322"/>
        <v/>
      </c>
    </row>
    <row r="2052" spans="14:26" ht="20.100000000000001" customHeight="1" x14ac:dyDescent="0.25">
      <c r="N2052" s="137">
        <v>1449</v>
      </c>
      <c r="O2052" s="129">
        <f t="shared" si="324"/>
        <v>1.7960000000000003</v>
      </c>
      <c r="P2052" s="162">
        <f t="shared" si="325"/>
        <v>7.9520014586286963E-2</v>
      </c>
      <c r="Q2052" s="162">
        <f t="shared" si="326"/>
        <v>0.96375274148484891</v>
      </c>
      <c r="R2052" s="129">
        <f t="shared" si="327"/>
        <v>7.9520014586286963E-2</v>
      </c>
      <c r="S2052" s="129" t="str">
        <f t="shared" si="328"/>
        <v/>
      </c>
      <c r="T2052" s="129" t="str">
        <f t="shared" si="329"/>
        <v/>
      </c>
      <c r="V2052" s="156">
        <f t="shared" si="323"/>
        <v>9.3184000000000182</v>
      </c>
      <c r="W2052" s="159">
        <f t="shared" si="319"/>
        <v>0.23059731239416087</v>
      </c>
      <c r="X2052" s="160">
        <f t="shared" si="320"/>
        <v>4.2713507457334265E-4</v>
      </c>
      <c r="Y2052" s="160" t="str">
        <f t="shared" si="321"/>
        <v/>
      </c>
      <c r="Z2052" s="160" t="str">
        <f t="shared" si="322"/>
        <v/>
      </c>
    </row>
    <row r="2053" spans="14:26" ht="20.100000000000001" customHeight="1" x14ac:dyDescent="0.25">
      <c r="N2053" s="137">
        <v>1450</v>
      </c>
      <c r="O2053" s="129">
        <f t="shared" si="324"/>
        <v>1.7999999999999998</v>
      </c>
      <c r="P2053" s="162">
        <f t="shared" si="325"/>
        <v>7.8950158300894177E-2</v>
      </c>
      <c r="Q2053" s="162">
        <f t="shared" si="326"/>
        <v>0.96406968088707423</v>
      </c>
      <c r="R2053" s="129">
        <f t="shared" si="327"/>
        <v>7.8950158300894177E-2</v>
      </c>
      <c r="S2053" s="129" t="str">
        <f t="shared" si="328"/>
        <v/>
      </c>
      <c r="T2053" s="129" t="str">
        <f t="shared" si="329"/>
        <v/>
      </c>
      <c r="V2053" s="156">
        <f t="shared" si="323"/>
        <v>9.3248000000000175</v>
      </c>
      <c r="W2053" s="159">
        <f t="shared" si="319"/>
        <v>0.23017017731958753</v>
      </c>
      <c r="X2053" s="160">
        <f t="shared" si="320"/>
        <v>4.2650161428223199E-4</v>
      </c>
      <c r="Y2053" s="160" t="str">
        <f t="shared" si="321"/>
        <v/>
      </c>
      <c r="Z2053" s="160" t="str">
        <f t="shared" si="322"/>
        <v/>
      </c>
    </row>
    <row r="2054" spans="14:26" ht="20.100000000000001" customHeight="1" x14ac:dyDescent="0.25">
      <c r="N2054" s="137">
        <v>1451</v>
      </c>
      <c r="O2054" s="129">
        <f t="shared" si="324"/>
        <v>1.8040000000000003</v>
      </c>
      <c r="P2054" s="162">
        <f t="shared" si="325"/>
        <v>7.8383131579166182E-2</v>
      </c>
      <c r="Q2054" s="162">
        <f t="shared" si="326"/>
        <v>0.96438434652401295</v>
      </c>
      <c r="R2054" s="129">
        <f t="shared" si="327"/>
        <v>7.8383131579166182E-2</v>
      </c>
      <c r="S2054" s="129" t="str">
        <f t="shared" si="328"/>
        <v/>
      </c>
      <c r="T2054" s="129" t="str">
        <f t="shared" si="329"/>
        <v/>
      </c>
      <c r="V2054" s="156">
        <f t="shared" si="323"/>
        <v>9.3312000000000168</v>
      </c>
      <c r="W2054" s="159">
        <f t="shared" si="319"/>
        <v>0.22974367570530529</v>
      </c>
      <c r="X2054" s="160">
        <f t="shared" si="320"/>
        <v>4.2586859225479667E-4</v>
      </c>
      <c r="Y2054" s="160" t="str">
        <f t="shared" si="321"/>
        <v/>
      </c>
      <c r="Z2054" s="160" t="str">
        <f t="shared" si="322"/>
        <v/>
      </c>
    </row>
    <row r="2055" spans="14:26" ht="20.100000000000001" customHeight="1" x14ac:dyDescent="0.25">
      <c r="N2055" s="137">
        <v>1452</v>
      </c>
      <c r="O2055" s="129">
        <f t="shared" si="324"/>
        <v>1.8079999999999998</v>
      </c>
      <c r="P2055" s="162">
        <f t="shared" si="325"/>
        <v>7.7818932178488898E-2</v>
      </c>
      <c r="Q2055" s="162">
        <f t="shared" si="326"/>
        <v>0.96469674970947417</v>
      </c>
      <c r="R2055" s="129">
        <f t="shared" si="327"/>
        <v>7.7818932178488898E-2</v>
      </c>
      <c r="S2055" s="129" t="str">
        <f t="shared" si="328"/>
        <v/>
      </c>
      <c r="T2055" s="129" t="str">
        <f t="shared" si="329"/>
        <v/>
      </c>
      <c r="V2055" s="156">
        <f t="shared" si="323"/>
        <v>9.3376000000000161</v>
      </c>
      <c r="W2055" s="159">
        <f t="shared" si="319"/>
        <v>0.2293178071130505</v>
      </c>
      <c r="X2055" s="160">
        <f t="shared" si="320"/>
        <v>4.2523601001553946E-4</v>
      </c>
      <c r="Y2055" s="160" t="str">
        <f t="shared" si="321"/>
        <v/>
      </c>
      <c r="Z2055" s="160" t="str">
        <f t="shared" si="322"/>
        <v/>
      </c>
    </row>
    <row r="2056" spans="14:26" ht="20.100000000000001" customHeight="1" x14ac:dyDescent="0.25">
      <c r="N2056" s="137">
        <v>1453</v>
      </c>
      <c r="O2056" s="129">
        <f t="shared" si="324"/>
        <v>1.8120000000000003</v>
      </c>
      <c r="P2056" s="162">
        <f t="shared" si="325"/>
        <v>7.7257557737150484E-2</v>
      </c>
      <c r="Q2056" s="162">
        <f t="shared" si="326"/>
        <v>0.96500690174805848</v>
      </c>
      <c r="R2056" s="129">
        <f t="shared" si="327"/>
        <v>7.7257557737150484E-2</v>
      </c>
      <c r="S2056" s="129" t="str">
        <f t="shared" si="328"/>
        <v/>
      </c>
      <c r="T2056" s="129" t="str">
        <f t="shared" si="329"/>
        <v/>
      </c>
      <c r="V2056" s="156">
        <f t="shared" si="323"/>
        <v>9.3440000000000154</v>
      </c>
      <c r="W2056" s="159">
        <f t="shared" si="319"/>
        <v>0.22889257110303496</v>
      </c>
      <c r="X2056" s="160">
        <f t="shared" si="320"/>
        <v>4.2460386908046988E-4</v>
      </c>
      <c r="Y2056" s="160" t="str">
        <f t="shared" si="321"/>
        <v/>
      </c>
      <c r="Z2056" s="160" t="str">
        <f t="shared" si="322"/>
        <v/>
      </c>
    </row>
    <row r="2057" spans="14:26" ht="20.100000000000001" customHeight="1" x14ac:dyDescent="0.25">
      <c r="N2057" s="137">
        <v>1454</v>
      </c>
      <c r="O2057" s="129">
        <f t="shared" si="324"/>
        <v>1.8159999999999998</v>
      </c>
      <c r="P2057" s="162">
        <f t="shared" si="325"/>
        <v>7.6699005775350174E-2</v>
      </c>
      <c r="Q2057" s="162">
        <f t="shared" si="326"/>
        <v>0.96531481393468266</v>
      </c>
      <c r="R2057" s="129">
        <f t="shared" si="327"/>
        <v>7.6699005775350174E-2</v>
      </c>
      <c r="S2057" s="129" t="str">
        <f t="shared" si="328"/>
        <v/>
      </c>
      <c r="T2057" s="129" t="str">
        <f t="shared" si="329"/>
        <v/>
      </c>
      <c r="V2057" s="156">
        <f t="shared" si="323"/>
        <v>9.3504000000000147</v>
      </c>
      <c r="W2057" s="159">
        <f t="shared" si="319"/>
        <v>0.22846796723395449</v>
      </c>
      <c r="X2057" s="160">
        <f t="shared" si="320"/>
        <v>4.2397217095729856E-4</v>
      </c>
      <c r="Y2057" s="160" t="str">
        <f t="shared" si="321"/>
        <v/>
      </c>
      <c r="Z2057" s="160" t="str">
        <f t="shared" si="322"/>
        <v/>
      </c>
    </row>
    <row r="2058" spans="14:26" ht="20.100000000000001" customHeight="1" x14ac:dyDescent="0.25">
      <c r="N2058" s="137">
        <v>1455</v>
      </c>
      <c r="O2058" s="129">
        <f t="shared" si="324"/>
        <v>1.8200000000000003</v>
      </c>
      <c r="P2058" s="162">
        <f t="shared" si="325"/>
        <v>7.6143273696207284E-2</v>
      </c>
      <c r="Q2058" s="162">
        <f t="shared" si="326"/>
        <v>0.96562049755411006</v>
      </c>
      <c r="R2058" s="129">
        <f t="shared" si="327"/>
        <v>7.6143273696207284E-2</v>
      </c>
      <c r="S2058" s="129" t="str">
        <f t="shared" si="328"/>
        <v/>
      </c>
      <c r="T2058" s="129" t="str">
        <f t="shared" si="329"/>
        <v/>
      </c>
      <c r="V2058" s="156">
        <f t="shared" si="323"/>
        <v>9.356800000000014</v>
      </c>
      <c r="W2058" s="159">
        <f t="shared" si="319"/>
        <v>0.22804399506299719</v>
      </c>
      <c r="X2058" s="160">
        <f t="shared" si="320"/>
        <v>4.2334091714588129E-4</v>
      </c>
      <c r="Y2058" s="160" t="str">
        <f t="shared" si="321"/>
        <v/>
      </c>
      <c r="Z2058" s="160" t="str">
        <f t="shared" si="322"/>
        <v/>
      </c>
    </row>
    <row r="2059" spans="14:26" ht="20.100000000000001" customHeight="1" x14ac:dyDescent="0.25">
      <c r="N2059" s="137">
        <v>1456</v>
      </c>
      <c r="O2059" s="129">
        <f t="shared" si="324"/>
        <v>1.8239999999999998</v>
      </c>
      <c r="P2059" s="162">
        <f t="shared" si="325"/>
        <v>7.5590358786774225E-2</v>
      </c>
      <c r="Q2059" s="162">
        <f t="shared" si="326"/>
        <v>0.96592396388048374</v>
      </c>
      <c r="R2059" s="129">
        <f t="shared" si="327"/>
        <v>7.5590358786774225E-2</v>
      </c>
      <c r="S2059" s="129" t="str">
        <f t="shared" si="328"/>
        <v/>
      </c>
      <c r="T2059" s="129" t="str">
        <f t="shared" si="329"/>
        <v/>
      </c>
      <c r="V2059" s="156">
        <f t="shared" si="323"/>
        <v>9.3632000000000133</v>
      </c>
      <c r="W2059" s="159">
        <f t="shared" si="319"/>
        <v>0.22762065414585131</v>
      </c>
      <c r="X2059" s="160">
        <f t="shared" si="320"/>
        <v>4.2271010913763618E-4</v>
      </c>
      <c r="Y2059" s="160" t="str">
        <f t="shared" si="321"/>
        <v/>
      </c>
      <c r="Z2059" s="160" t="str">
        <f t="shared" si="322"/>
        <v/>
      </c>
    </row>
    <row r="2060" spans="14:26" ht="20.100000000000001" customHeight="1" x14ac:dyDescent="0.25">
      <c r="N2060" s="137">
        <v>1457</v>
      </c>
      <c r="O2060" s="129">
        <f t="shared" si="324"/>
        <v>1.8280000000000003</v>
      </c>
      <c r="P2060" s="162">
        <f t="shared" si="325"/>
        <v>7.5040258219049555E-2</v>
      </c>
      <c r="Q2060" s="162">
        <f t="shared" si="326"/>
        <v>0.96622522417686485</v>
      </c>
      <c r="R2060" s="129">
        <f t="shared" si="327"/>
        <v>7.5040258219049555E-2</v>
      </c>
      <c r="S2060" s="129" t="str">
        <f t="shared" si="328"/>
        <v/>
      </c>
      <c r="T2060" s="129" t="str">
        <f t="shared" si="329"/>
        <v/>
      </c>
      <c r="V2060" s="156">
        <f t="shared" si="323"/>
        <v>9.3696000000000126</v>
      </c>
      <c r="W2060" s="159">
        <f t="shared" si="319"/>
        <v>0.22719794403671367</v>
      </c>
      <c r="X2060" s="160">
        <f t="shared" si="320"/>
        <v>4.2207974841540485E-4</v>
      </c>
      <c r="Y2060" s="160" t="str">
        <f t="shared" si="321"/>
        <v/>
      </c>
      <c r="Z2060" s="160" t="str">
        <f t="shared" si="322"/>
        <v/>
      </c>
    </row>
    <row r="2061" spans="14:26" ht="20.100000000000001" customHeight="1" x14ac:dyDescent="0.25">
      <c r="N2061" s="137">
        <v>1458</v>
      </c>
      <c r="O2061" s="129">
        <f t="shared" si="324"/>
        <v>1.8319999999999999</v>
      </c>
      <c r="P2061" s="162">
        <f t="shared" si="325"/>
        <v>7.4492969050994659E-2</v>
      </c>
      <c r="Q2061" s="162">
        <f t="shared" si="326"/>
        <v>0.96652428969477411</v>
      </c>
      <c r="R2061" s="129">
        <f t="shared" si="327"/>
        <v>7.4492969050994659E-2</v>
      </c>
      <c r="S2061" s="129" t="str">
        <f t="shared" si="328"/>
        <v/>
      </c>
      <c r="T2061" s="129" t="str">
        <f t="shared" si="329"/>
        <v/>
      </c>
      <c r="V2061" s="156">
        <f t="shared" si="323"/>
        <v>9.3760000000000119</v>
      </c>
      <c r="W2061" s="159">
        <f t="shared" si="319"/>
        <v>0.22677586428829827</v>
      </c>
      <c r="X2061" s="160">
        <f t="shared" si="320"/>
        <v>4.2144983645425738E-4</v>
      </c>
      <c r="Y2061" s="160" t="str">
        <f t="shared" si="321"/>
        <v/>
      </c>
      <c r="Z2061" s="160" t="str">
        <f t="shared" si="322"/>
        <v/>
      </c>
    </row>
    <row r="2062" spans="14:26" ht="20.100000000000001" customHeight="1" x14ac:dyDescent="0.25">
      <c r="N2062" s="137">
        <v>1459</v>
      </c>
      <c r="O2062" s="129">
        <f t="shared" si="324"/>
        <v>1.8360000000000003</v>
      </c>
      <c r="P2062" s="162">
        <f t="shared" si="325"/>
        <v>7.394848822755036E-2</v>
      </c>
      <c r="Q2062" s="162">
        <f t="shared" si="326"/>
        <v>0.96682117167373738</v>
      </c>
      <c r="R2062" s="129">
        <f t="shared" si="327"/>
        <v>7.394848822755036E-2</v>
      </c>
      <c r="S2062" s="129" t="str">
        <f t="shared" si="328"/>
        <v/>
      </c>
      <c r="T2062" s="129" t="str">
        <f t="shared" si="329"/>
        <v/>
      </c>
      <c r="V2062" s="156">
        <f t="shared" si="323"/>
        <v>9.3824000000000112</v>
      </c>
      <c r="W2062" s="159">
        <f t="shared" si="319"/>
        <v>0.22635441445184401</v>
      </c>
      <c r="X2062" s="160">
        <f t="shared" si="320"/>
        <v>4.2082037472149225E-4</v>
      </c>
      <c r="Y2062" s="160" t="str">
        <f t="shared" si="321"/>
        <v/>
      </c>
      <c r="Z2062" s="160" t="str">
        <f t="shared" si="322"/>
        <v/>
      </c>
    </row>
    <row r="2063" spans="14:26" ht="20.100000000000001" customHeight="1" x14ac:dyDescent="0.25">
      <c r="N2063" s="137">
        <v>1460</v>
      </c>
      <c r="O2063" s="129">
        <f t="shared" si="324"/>
        <v>1.8399999999999999</v>
      </c>
      <c r="P2063" s="162">
        <f t="shared" si="325"/>
        <v>7.3406812581656919E-2</v>
      </c>
      <c r="Q2063" s="162">
        <f t="shared" si="326"/>
        <v>0.96711588134083615</v>
      </c>
      <c r="R2063" s="129">
        <f t="shared" si="327"/>
        <v>7.3406812581656919E-2</v>
      </c>
      <c r="S2063" s="129" t="str">
        <f t="shared" si="328"/>
        <v/>
      </c>
      <c r="T2063" s="129" t="str">
        <f t="shared" si="329"/>
        <v/>
      </c>
      <c r="V2063" s="156">
        <f t="shared" si="323"/>
        <v>9.3888000000000105</v>
      </c>
      <c r="W2063" s="159">
        <f t="shared" si="319"/>
        <v>0.22593359407712252</v>
      </c>
      <c r="X2063" s="160">
        <f t="shared" si="320"/>
        <v>4.2019136467533191E-4</v>
      </c>
      <c r="Y2063" s="160" t="str">
        <f t="shared" si="321"/>
        <v/>
      </c>
      <c r="Z2063" s="160" t="str">
        <f t="shared" si="322"/>
        <v/>
      </c>
    </row>
    <row r="2064" spans="14:26" ht="20.100000000000001" customHeight="1" x14ac:dyDescent="0.25">
      <c r="N2064" s="137">
        <v>1461</v>
      </c>
      <c r="O2064" s="129">
        <f t="shared" si="324"/>
        <v>1.8440000000000003</v>
      </c>
      <c r="P2064" s="162">
        <f t="shared" si="325"/>
        <v>7.2867938835273635E-2</v>
      </c>
      <c r="Q2064" s="162">
        <f t="shared" si="326"/>
        <v>0.96740842991026144</v>
      </c>
      <c r="R2064" s="129">
        <f t="shared" si="327"/>
        <v>7.2867938835273635E-2</v>
      </c>
      <c r="S2064" s="129" t="str">
        <f t="shared" si="328"/>
        <v/>
      </c>
      <c r="T2064" s="129" t="str">
        <f t="shared" si="329"/>
        <v/>
      </c>
      <c r="V2064" s="156">
        <f t="shared" si="323"/>
        <v>9.3952000000000098</v>
      </c>
      <c r="W2064" s="159">
        <f t="shared" si="319"/>
        <v>0.22551340271244719</v>
      </c>
      <c r="X2064" s="160">
        <f t="shared" si="320"/>
        <v>4.1956280776664356E-4</v>
      </c>
      <c r="Y2064" s="160" t="str">
        <f t="shared" si="321"/>
        <v/>
      </c>
      <c r="Z2064" s="160" t="str">
        <f t="shared" si="322"/>
        <v/>
      </c>
    </row>
    <row r="2065" spans="14:26" ht="20.100000000000001" customHeight="1" x14ac:dyDescent="0.25">
      <c r="N2065" s="137">
        <v>1462</v>
      </c>
      <c r="O2065" s="129">
        <f t="shared" si="324"/>
        <v>1.8479999999999999</v>
      </c>
      <c r="P2065" s="162">
        <f t="shared" si="325"/>
        <v>7.2331863600401836E-2</v>
      </c>
      <c r="Q2065" s="162">
        <f t="shared" si="326"/>
        <v>0.96769882858287182</v>
      </c>
      <c r="R2065" s="129">
        <f t="shared" si="327"/>
        <v>7.2331863600401836E-2</v>
      </c>
      <c r="S2065" s="129" t="str">
        <f t="shared" si="328"/>
        <v/>
      </c>
      <c r="T2065" s="129" t="str">
        <f t="shared" si="329"/>
        <v/>
      </c>
      <c r="V2065" s="156">
        <f t="shared" si="323"/>
        <v>9.4016000000000091</v>
      </c>
      <c r="W2065" s="159">
        <f t="shared" si="319"/>
        <v>0.22509383990468054</v>
      </c>
      <c r="X2065" s="160">
        <f t="shared" si="320"/>
        <v>4.189347054378012E-4</v>
      </c>
      <c r="Y2065" s="160" t="str">
        <f t="shared" si="321"/>
        <v/>
      </c>
      <c r="Z2065" s="160" t="str">
        <f t="shared" si="322"/>
        <v/>
      </c>
    </row>
    <row r="2066" spans="14:26" ht="20.100000000000001" customHeight="1" x14ac:dyDescent="0.25">
      <c r="N2066" s="137">
        <v>1463</v>
      </c>
      <c r="O2066" s="129">
        <f t="shared" si="324"/>
        <v>1.8520000000000003</v>
      </c>
      <c r="P2066" s="162">
        <f t="shared" si="325"/>
        <v>7.1798583380107084E-2</v>
      </c>
      <c r="Q2066" s="162">
        <f t="shared" si="326"/>
        <v>0.96798708854575555</v>
      </c>
      <c r="R2066" s="129">
        <f t="shared" si="327"/>
        <v>7.1798583380107084E-2</v>
      </c>
      <c r="S2066" s="129" t="str">
        <f t="shared" si="328"/>
        <v/>
      </c>
      <c r="T2066" s="129" t="str">
        <f t="shared" si="329"/>
        <v/>
      </c>
      <c r="V2066" s="156">
        <f t="shared" si="323"/>
        <v>9.4080000000000084</v>
      </c>
      <c r="W2066" s="159">
        <f t="shared" si="319"/>
        <v>0.22467490519924274</v>
      </c>
      <c r="X2066" s="160">
        <f t="shared" si="320"/>
        <v>4.1830705912351829E-4</v>
      </c>
      <c r="Y2066" s="160" t="str">
        <f t="shared" si="321"/>
        <v/>
      </c>
      <c r="Z2066" s="160" t="str">
        <f t="shared" si="322"/>
        <v/>
      </c>
    </row>
    <row r="2067" spans="14:26" ht="20.100000000000001" customHeight="1" x14ac:dyDescent="0.25">
      <c r="N2067" s="137">
        <v>1464</v>
      </c>
      <c r="O2067" s="129">
        <f t="shared" si="324"/>
        <v>1.8559999999999999</v>
      </c>
      <c r="P2067" s="162">
        <f t="shared" si="325"/>
        <v>7.1268094569544513E-2</v>
      </c>
      <c r="Q2067" s="162">
        <f t="shared" si="326"/>
        <v>0.96827322097179702</v>
      </c>
      <c r="R2067" s="129">
        <f t="shared" si="327"/>
        <v>7.1268094569544513E-2</v>
      </c>
      <c r="S2067" s="129" t="str">
        <f t="shared" si="328"/>
        <v/>
      </c>
      <c r="T2067" s="129" t="str">
        <f t="shared" si="329"/>
        <v/>
      </c>
      <c r="V2067" s="156">
        <f t="shared" si="323"/>
        <v>9.4144000000000077</v>
      </c>
      <c r="W2067" s="159">
        <f t="shared" si="319"/>
        <v>0.22425659814011922</v>
      </c>
      <c r="X2067" s="160">
        <f t="shared" si="320"/>
        <v>4.1767987025015385E-4</v>
      </c>
      <c r="Y2067" s="160" t="str">
        <f t="shared" si="321"/>
        <v/>
      </c>
      <c r="Z2067" s="160" t="str">
        <f t="shared" si="322"/>
        <v/>
      </c>
    </row>
    <row r="2068" spans="14:26" ht="20.100000000000001" customHeight="1" x14ac:dyDescent="0.25">
      <c r="N2068" s="137">
        <v>1465</v>
      </c>
      <c r="O2068" s="129">
        <f t="shared" si="324"/>
        <v>1.8600000000000003</v>
      </c>
      <c r="P2068" s="162">
        <f t="shared" si="325"/>
        <v>7.0740393456983339E-2</v>
      </c>
      <c r="Q2068" s="162">
        <f t="shared" si="326"/>
        <v>0.96855723701924734</v>
      </c>
      <c r="R2068" s="129">
        <f t="shared" si="327"/>
        <v>7.0740393456983339E-2</v>
      </c>
      <c r="S2068" s="129" t="str">
        <f t="shared" si="328"/>
        <v/>
      </c>
      <c r="T2068" s="129" t="str">
        <f t="shared" si="329"/>
        <v/>
      </c>
      <c r="V2068" s="156">
        <f t="shared" si="323"/>
        <v>9.4208000000000069</v>
      </c>
      <c r="W2068" s="159">
        <f t="shared" ref="W2068:W2131" si="330">_xlfn.CHISQ.DIST.RT(V2068,$U$593)</f>
        <v>0.22383891826986907</v>
      </c>
      <c r="X2068" s="160">
        <f t="shared" ref="X2068:X2131" si="331">W2068-W2069</f>
        <v>4.1705314023587903E-4</v>
      </c>
      <c r="Y2068" s="160" t="str">
        <f t="shared" ref="Y2068:Y2131" si="332">IF(W2068&lt;(1-$U$600),X2068,"")</f>
        <v/>
      </c>
      <c r="Z2068" s="160" t="str">
        <f t="shared" ref="Z2068:Z2131" si="333">IF(X2068&lt;(1-$U$606),Y2068,"")</f>
        <v/>
      </c>
    </row>
    <row r="2069" spans="14:26" ht="20.100000000000001" customHeight="1" x14ac:dyDescent="0.25">
      <c r="N2069" s="137">
        <v>1466</v>
      </c>
      <c r="O2069" s="129">
        <f t="shared" si="324"/>
        <v>1.8639999999999999</v>
      </c>
      <c r="P2069" s="162">
        <f t="shared" si="325"/>
        <v>7.0215476224834261E-2</v>
      </c>
      <c r="Q2069" s="162">
        <f t="shared" si="326"/>
        <v>0.9688391478312981</v>
      </c>
      <c r="R2069" s="129">
        <f t="shared" si="327"/>
        <v>7.0215476224834261E-2</v>
      </c>
      <c r="S2069" s="129" t="str">
        <f t="shared" si="328"/>
        <v/>
      </c>
      <c r="T2069" s="129" t="str">
        <f t="shared" si="329"/>
        <v/>
      </c>
      <c r="V2069" s="156">
        <f t="shared" ref="V2069:V2132" si="334">V2068+$Y$593</f>
        <v>9.4272000000000062</v>
      </c>
      <c r="W2069" s="159">
        <f t="shared" si="330"/>
        <v>0.22342186512963319</v>
      </c>
      <c r="X2069" s="160">
        <f t="shared" si="331"/>
        <v>4.1642687049148197E-4</v>
      </c>
      <c r="Y2069" s="160" t="str">
        <f t="shared" si="332"/>
        <v/>
      </c>
      <c r="Z2069" s="160" t="str">
        <f t="shared" si="333"/>
        <v/>
      </c>
    </row>
    <row r="2070" spans="14:26" ht="20.100000000000001" customHeight="1" x14ac:dyDescent="0.25">
      <c r="N2070" s="137">
        <v>1467</v>
      </c>
      <c r="O2070" s="129">
        <f t="shared" si="324"/>
        <v>1.8680000000000003</v>
      </c>
      <c r="P2070" s="162">
        <f t="shared" si="325"/>
        <v>6.9693338950675629E-2</v>
      </c>
      <c r="Q2070" s="162">
        <f t="shared" si="326"/>
        <v>0.96911896453566126</v>
      </c>
      <c r="R2070" s="129">
        <f t="shared" si="327"/>
        <v>6.9693338950675629E-2</v>
      </c>
      <c r="S2070" s="129" t="str">
        <f t="shared" si="328"/>
        <v/>
      </c>
      <c r="T2070" s="129" t="str">
        <f t="shared" si="329"/>
        <v/>
      </c>
      <c r="V2070" s="156">
        <f t="shared" si="334"/>
        <v>9.4336000000000055</v>
      </c>
      <c r="W2070" s="159">
        <f t="shared" si="330"/>
        <v>0.22300543825914171</v>
      </c>
      <c r="X2070" s="160">
        <f t="shared" si="331"/>
        <v>4.1580106241911885E-4</v>
      </c>
      <c r="Y2070" s="160" t="str">
        <f t="shared" si="332"/>
        <v/>
      </c>
      <c r="Z2070" s="160" t="str">
        <f t="shared" si="333"/>
        <v/>
      </c>
    </row>
    <row r="2071" spans="14:26" ht="20.100000000000001" customHeight="1" x14ac:dyDescent="0.25">
      <c r="N2071" s="137">
        <v>1468</v>
      </c>
      <c r="O2071" s="129">
        <f t="shared" si="324"/>
        <v>1.8719999999999999</v>
      </c>
      <c r="P2071" s="162">
        <f t="shared" si="325"/>
        <v>6.9173977608282505E-2</v>
      </c>
      <c r="Q2071" s="162">
        <f t="shared" si="326"/>
        <v>0.96939669824415042</v>
      </c>
      <c r="R2071" s="129">
        <f t="shared" si="327"/>
        <v>6.9173977608282505E-2</v>
      </c>
      <c r="S2071" s="129" t="str">
        <f t="shared" si="328"/>
        <v/>
      </c>
      <c r="T2071" s="129" t="str">
        <f t="shared" si="329"/>
        <v/>
      </c>
      <c r="V2071" s="156">
        <f t="shared" si="334"/>
        <v>9.4400000000000048</v>
      </c>
      <c r="W2071" s="159">
        <f t="shared" si="330"/>
        <v>0.22258963719672259</v>
      </c>
      <c r="X2071" s="160">
        <f t="shared" si="331"/>
        <v>4.1517571741331305E-4</v>
      </c>
      <c r="Y2071" s="160" t="str">
        <f t="shared" si="332"/>
        <v/>
      </c>
      <c r="Z2071" s="160" t="str">
        <f t="shared" si="333"/>
        <v/>
      </c>
    </row>
    <row r="2072" spans="14:26" ht="20.100000000000001" customHeight="1" x14ac:dyDescent="0.25">
      <c r="N2072" s="137">
        <v>1469</v>
      </c>
      <c r="O2072" s="129">
        <f t="shared" si="324"/>
        <v>1.8760000000000003</v>
      </c>
      <c r="P2072" s="162">
        <f t="shared" si="325"/>
        <v>6.8657388068654221E-2</v>
      </c>
      <c r="Q2072" s="162">
        <f t="shared" si="326"/>
        <v>0.96967236005226909</v>
      </c>
      <c r="R2072" s="129">
        <f t="shared" si="327"/>
        <v>6.8657388068654221E-2</v>
      </c>
      <c r="S2072" s="129" t="str">
        <f t="shared" si="328"/>
        <v/>
      </c>
      <c r="T2072" s="129" t="str">
        <f t="shared" si="329"/>
        <v/>
      </c>
      <c r="V2072" s="156">
        <f t="shared" si="334"/>
        <v>9.4464000000000041</v>
      </c>
      <c r="W2072" s="159">
        <f t="shared" si="330"/>
        <v>0.22217446147930928</v>
      </c>
      <c r="X2072" s="160">
        <f t="shared" si="331"/>
        <v>4.1455083686040006E-4</v>
      </c>
      <c r="Y2072" s="160" t="str">
        <f t="shared" si="332"/>
        <v/>
      </c>
      <c r="Z2072" s="160" t="str">
        <f t="shared" si="333"/>
        <v/>
      </c>
    </row>
    <row r="2073" spans="14:26" ht="20.100000000000001" customHeight="1" x14ac:dyDescent="0.25">
      <c r="N2073" s="137">
        <v>1470</v>
      </c>
      <c r="O2073" s="129">
        <f t="shared" si="324"/>
        <v>1.88</v>
      </c>
      <c r="P2073" s="162">
        <f t="shared" si="325"/>
        <v>6.8143566101044578E-2</v>
      </c>
      <c r="Q2073" s="162">
        <f t="shared" si="326"/>
        <v>0.96994596103880026</v>
      </c>
      <c r="R2073" s="129">
        <f t="shared" si="327"/>
        <v>6.8143566101044578E-2</v>
      </c>
      <c r="S2073" s="129" t="str">
        <f t="shared" si="328"/>
        <v/>
      </c>
      <c r="T2073" s="129" t="str">
        <f t="shared" si="329"/>
        <v/>
      </c>
      <c r="V2073" s="156">
        <f t="shared" si="334"/>
        <v>9.4528000000000034</v>
      </c>
      <c r="W2073" s="159">
        <f t="shared" si="330"/>
        <v>0.22175991064244888</v>
      </c>
      <c r="X2073" s="160">
        <f t="shared" si="331"/>
        <v>4.1392642213955444E-4</v>
      </c>
      <c r="Y2073" s="160" t="str">
        <f t="shared" si="332"/>
        <v/>
      </c>
      <c r="Z2073" s="160" t="str">
        <f t="shared" si="333"/>
        <v/>
      </c>
    </row>
    <row r="2074" spans="14:26" ht="20.100000000000001" customHeight="1" x14ac:dyDescent="0.25">
      <c r="N2074" s="137">
        <v>1471</v>
      </c>
      <c r="O2074" s="129">
        <f t="shared" si="324"/>
        <v>1.8840000000000003</v>
      </c>
      <c r="P2074" s="162">
        <f t="shared" si="325"/>
        <v>6.7632507373990444E-2</v>
      </c>
      <c r="Q2074" s="162">
        <f t="shared" si="326"/>
        <v>0.97021751226540254</v>
      </c>
      <c r="R2074" s="129">
        <f t="shared" si="327"/>
        <v>6.7632507373990444E-2</v>
      </c>
      <c r="S2074" s="129" t="str">
        <f t="shared" si="328"/>
        <v/>
      </c>
      <c r="T2074" s="129" t="str">
        <f t="shared" si="329"/>
        <v/>
      </c>
      <c r="V2074" s="156">
        <f t="shared" si="334"/>
        <v>9.4592000000000027</v>
      </c>
      <c r="W2074" s="159">
        <f t="shared" si="330"/>
        <v>0.22134598422030932</v>
      </c>
      <c r="X2074" s="160">
        <f t="shared" si="331"/>
        <v>4.133024746208469E-4</v>
      </c>
      <c r="Y2074" s="160" t="str">
        <f t="shared" si="332"/>
        <v/>
      </c>
      <c r="Z2074" s="160" t="str">
        <f t="shared" si="333"/>
        <v/>
      </c>
    </row>
    <row r="2075" spans="14:26" ht="20.100000000000001" customHeight="1" x14ac:dyDescent="0.25">
      <c r="N2075" s="137">
        <v>1472</v>
      </c>
      <c r="O2075" s="129">
        <f t="shared" ref="O2075:O2138" si="335">O$597+(N2075*O$600)</f>
        <v>1.8879999999999999</v>
      </c>
      <c r="P2075" s="162">
        <f t="shared" ref="P2075:P2138" si="336">_xlfn.NORM.DIST(O2075,O$594,O$595,0)</f>
        <v>6.7124207456342566E-2</v>
      </c>
      <c r="Q2075" s="162">
        <f t="shared" ref="Q2075:Q2138" si="337">_xlfn.NORM.DIST(O2075,O$594,O$595,1)</f>
        <v>0.97048702477620907</v>
      </c>
      <c r="R2075" s="129">
        <f t="shared" ref="R2075:R2138" si="338">IF(OR(Q2075&lt;$S$599,Q2075&gt;$S$600),P2075,"")</f>
        <v>6.7124207456342566E-2</v>
      </c>
      <c r="S2075" s="129" t="str">
        <f t="shared" ref="S2075:S2138" si="339">IF(AND(Q2075&gt;$S$599,Q2075&lt;$S$600),P2075,"")</f>
        <v/>
      </c>
      <c r="T2075" s="129" t="str">
        <f t="shared" ref="T2075:T2138" si="340">IF(P2075=MAX(P$603:P$2603),P2075,"")</f>
        <v/>
      </c>
      <c r="V2075" s="156">
        <f t="shared" si="334"/>
        <v>9.465600000000002</v>
      </c>
      <c r="W2075" s="159">
        <f t="shared" si="330"/>
        <v>0.22093268174568848</v>
      </c>
      <c r="X2075" s="160">
        <f t="shared" si="331"/>
        <v>4.1267899566779787E-4</v>
      </c>
      <c r="Y2075" s="160" t="str">
        <f t="shared" si="332"/>
        <v/>
      </c>
      <c r="Z2075" s="160" t="str">
        <f t="shared" si="333"/>
        <v/>
      </c>
    </row>
    <row r="2076" spans="14:26" ht="20.100000000000001" customHeight="1" x14ac:dyDescent="0.25">
      <c r="N2076" s="137">
        <v>1473</v>
      </c>
      <c r="O2076" s="129">
        <f t="shared" si="335"/>
        <v>1.8920000000000003</v>
      </c>
      <c r="P2076" s="162">
        <f t="shared" si="336"/>
        <v>6.6618661818294844E-2</v>
      </c>
      <c r="Q2076" s="162">
        <f t="shared" si="337"/>
        <v>0.97075450959743048</v>
      </c>
      <c r="R2076" s="129">
        <f t="shared" si="338"/>
        <v>6.6618661818294844E-2</v>
      </c>
      <c r="S2076" s="129" t="str">
        <f t="shared" si="339"/>
        <v/>
      </c>
      <c r="T2076" s="129" t="str">
        <f t="shared" si="340"/>
        <v/>
      </c>
      <c r="V2076" s="156">
        <f t="shared" si="334"/>
        <v>9.4720000000000013</v>
      </c>
      <c r="W2076" s="159">
        <f t="shared" si="330"/>
        <v>0.22052000275002068</v>
      </c>
      <c r="X2076" s="160">
        <f t="shared" si="331"/>
        <v>4.1205598663479615E-4</v>
      </c>
      <c r="Y2076" s="160" t="str">
        <f t="shared" si="332"/>
        <v/>
      </c>
      <c r="Z2076" s="160" t="str">
        <f t="shared" si="333"/>
        <v/>
      </c>
    </row>
    <row r="2077" spans="14:26" ht="20.100000000000001" customHeight="1" x14ac:dyDescent="0.25">
      <c r="N2077" s="137">
        <v>1474</v>
      </c>
      <c r="O2077" s="129">
        <f t="shared" si="335"/>
        <v>1.8959999999999999</v>
      </c>
      <c r="P2077" s="162">
        <f t="shared" si="336"/>
        <v>6.6115865832415521E-2</v>
      </c>
      <c r="Q2077" s="162">
        <f t="shared" si="337"/>
        <v>0.97101997773696258</v>
      </c>
      <c r="R2077" s="129">
        <f t="shared" si="338"/>
        <v>6.6115865832415521E-2</v>
      </c>
      <c r="S2077" s="129" t="str">
        <f t="shared" si="339"/>
        <v/>
      </c>
      <c r="T2077" s="129" t="str">
        <f t="shared" si="340"/>
        <v/>
      </c>
      <c r="V2077" s="156">
        <f t="shared" si="334"/>
        <v>9.4784000000000006</v>
      </c>
      <c r="W2077" s="159">
        <f t="shared" si="330"/>
        <v>0.22010794676338588</v>
      </c>
      <c r="X2077" s="160">
        <f t="shared" si="331"/>
        <v>4.1143344886948596E-4</v>
      </c>
      <c r="Y2077" s="160" t="str">
        <f t="shared" si="332"/>
        <v/>
      </c>
      <c r="Z2077" s="160" t="str">
        <f t="shared" si="333"/>
        <v/>
      </c>
    </row>
    <row r="2078" spans="14:26" ht="20.100000000000001" customHeight="1" x14ac:dyDescent="0.25">
      <c r="N2078" s="137">
        <v>1475</v>
      </c>
      <c r="O2078" s="129">
        <f t="shared" si="335"/>
        <v>1.9000000000000004</v>
      </c>
      <c r="P2078" s="162">
        <f t="shared" si="336"/>
        <v>6.5615814774676554E-2</v>
      </c>
      <c r="Q2078" s="162">
        <f t="shared" si="337"/>
        <v>0.97128344018399826</v>
      </c>
      <c r="R2078" s="129">
        <f t="shared" si="338"/>
        <v>6.5615814774676554E-2</v>
      </c>
      <c r="S2078" s="129" t="str">
        <f t="shared" si="339"/>
        <v/>
      </c>
      <c r="T2078" s="129" t="str">
        <f t="shared" si="340"/>
        <v/>
      </c>
      <c r="V2078" s="156">
        <f t="shared" si="334"/>
        <v>9.4847999999999999</v>
      </c>
      <c r="W2078" s="159">
        <f t="shared" si="330"/>
        <v>0.2196965133145164</v>
      </c>
      <c r="X2078" s="160">
        <f t="shared" si="331"/>
        <v>4.1081138371087955E-4</v>
      </c>
      <c r="Y2078" s="160" t="str">
        <f t="shared" si="332"/>
        <v/>
      </c>
      <c r="Z2078" s="160" t="str">
        <f t="shared" si="333"/>
        <v/>
      </c>
    </row>
    <row r="2079" spans="14:26" ht="20.100000000000001" customHeight="1" x14ac:dyDescent="0.25">
      <c r="N2079" s="137">
        <v>1476</v>
      </c>
      <c r="O2079" s="129">
        <f t="shared" si="335"/>
        <v>1.9039999999999999</v>
      </c>
      <c r="P2079" s="162">
        <f t="shared" si="336"/>
        <v>6.5118503825484716E-2</v>
      </c>
      <c r="Q2079" s="162">
        <f t="shared" si="337"/>
        <v>0.97154490790864234</v>
      </c>
      <c r="R2079" s="129">
        <f t="shared" si="338"/>
        <v>6.5118503825484716E-2</v>
      </c>
      <c r="S2079" s="129" t="str">
        <f t="shared" si="339"/>
        <v/>
      </c>
      <c r="T2079" s="129" t="str">
        <f t="shared" si="340"/>
        <v/>
      </c>
      <c r="V2079" s="156">
        <f t="shared" si="334"/>
        <v>9.4911999999999992</v>
      </c>
      <c r="W2079" s="159">
        <f t="shared" si="330"/>
        <v>0.21928570193080552</v>
      </c>
      <c r="X2079" s="160">
        <f t="shared" si="331"/>
        <v>4.1018979249091148E-4</v>
      </c>
      <c r="Y2079" s="160" t="str">
        <f t="shared" si="332"/>
        <v/>
      </c>
      <c r="Z2079" s="160" t="str">
        <f t="shared" si="333"/>
        <v/>
      </c>
    </row>
    <row r="2080" spans="14:26" ht="20.100000000000001" customHeight="1" x14ac:dyDescent="0.25">
      <c r="N2080" s="137">
        <v>1477</v>
      </c>
      <c r="O2080" s="129">
        <f t="shared" si="335"/>
        <v>1.9080000000000004</v>
      </c>
      <c r="P2080" s="162">
        <f t="shared" si="336"/>
        <v>6.4623928070710851E-2</v>
      </c>
      <c r="Q2080" s="162">
        <f t="shared" si="337"/>
        <v>0.97180439186153211</v>
      </c>
      <c r="R2080" s="129">
        <f t="shared" si="338"/>
        <v>6.4623928070710851E-2</v>
      </c>
      <c r="S2080" s="129" t="str">
        <f t="shared" si="339"/>
        <v/>
      </c>
      <c r="T2080" s="129" t="str">
        <f t="shared" si="340"/>
        <v/>
      </c>
      <c r="V2080" s="156">
        <f t="shared" si="334"/>
        <v>9.4975999999999985</v>
      </c>
      <c r="W2080" s="159">
        <f t="shared" si="330"/>
        <v>0.2188755121383146</v>
      </c>
      <c r="X2080" s="160">
        <f t="shared" si="331"/>
        <v>4.0956867653280105E-4</v>
      </c>
      <c r="Y2080" s="160" t="str">
        <f t="shared" si="332"/>
        <v/>
      </c>
      <c r="Z2080" s="160" t="str">
        <f t="shared" si="333"/>
        <v/>
      </c>
    </row>
    <row r="2081" spans="14:26" ht="20.100000000000001" customHeight="1" x14ac:dyDescent="0.25">
      <c r="N2081" s="137">
        <v>1478</v>
      </c>
      <c r="O2081" s="129">
        <f t="shared" si="335"/>
        <v>1.9119999999999999</v>
      </c>
      <c r="P2081" s="162">
        <f t="shared" si="336"/>
        <v>6.4132082502720483E-2</v>
      </c>
      <c r="Q2081" s="162">
        <f t="shared" si="337"/>
        <v>0.97206190297346118</v>
      </c>
      <c r="R2081" s="129">
        <f t="shared" si="338"/>
        <v>6.4132082502720483E-2</v>
      </c>
      <c r="S2081" s="129" t="str">
        <f t="shared" si="339"/>
        <v/>
      </c>
      <c r="T2081" s="129" t="str">
        <f t="shared" si="340"/>
        <v/>
      </c>
      <c r="V2081" s="156">
        <f t="shared" si="334"/>
        <v>9.5039999999999978</v>
      </c>
      <c r="W2081" s="159">
        <f t="shared" si="330"/>
        <v>0.2184659434617818</v>
      </c>
      <c r="X2081" s="160">
        <f t="shared" si="331"/>
        <v>4.0894803715352257E-4</v>
      </c>
      <c r="Y2081" s="160" t="str">
        <f t="shared" si="332"/>
        <v/>
      </c>
      <c r="Z2081" s="160" t="str">
        <f t="shared" si="333"/>
        <v/>
      </c>
    </row>
    <row r="2082" spans="14:26" ht="20.100000000000001" customHeight="1" x14ac:dyDescent="0.25">
      <c r="N2082" s="137">
        <v>1479</v>
      </c>
      <c r="O2082" s="129">
        <f t="shared" si="335"/>
        <v>1.9160000000000004</v>
      </c>
      <c r="P2082" s="162">
        <f t="shared" si="336"/>
        <v>6.3642962021402447E-2</v>
      </c>
      <c r="Q2082" s="162">
        <f t="shared" si="337"/>
        <v>0.97231745215500687</v>
      </c>
      <c r="R2082" s="129">
        <f t="shared" si="338"/>
        <v>6.3642962021402447E-2</v>
      </c>
      <c r="S2082" s="129" t="str">
        <f t="shared" si="339"/>
        <v/>
      </c>
      <c r="T2082" s="129" t="str">
        <f t="shared" si="340"/>
        <v/>
      </c>
      <c r="V2082" s="156">
        <f t="shared" si="334"/>
        <v>9.5103999999999971</v>
      </c>
      <c r="W2082" s="159">
        <f t="shared" si="330"/>
        <v>0.21805699542462828</v>
      </c>
      <c r="X2082" s="160">
        <f t="shared" si="331"/>
        <v>4.0832787566061346E-4</v>
      </c>
      <c r="Y2082" s="160" t="str">
        <f t="shared" si="332"/>
        <v/>
      </c>
      <c r="Z2082" s="160" t="str">
        <f t="shared" si="333"/>
        <v/>
      </c>
    </row>
    <row r="2083" spans="14:26" ht="20.100000000000001" customHeight="1" x14ac:dyDescent="0.25">
      <c r="N2083" s="137">
        <v>1480</v>
      </c>
      <c r="O2083" s="129">
        <f t="shared" si="335"/>
        <v>1.92</v>
      </c>
      <c r="P2083" s="162">
        <f t="shared" si="336"/>
        <v>6.3156561435198655E-2</v>
      </c>
      <c r="Q2083" s="162">
        <f t="shared" si="337"/>
        <v>0.9725710502961632</v>
      </c>
      <c r="R2083" s="129">
        <f t="shared" si="338"/>
        <v>6.3156561435198655E-2</v>
      </c>
      <c r="S2083" s="129" t="str">
        <f t="shared" si="339"/>
        <v/>
      </c>
      <c r="T2083" s="129" t="str">
        <f t="shared" si="340"/>
        <v/>
      </c>
      <c r="V2083" s="156">
        <f t="shared" si="334"/>
        <v>9.5167999999999964</v>
      </c>
      <c r="W2083" s="159">
        <f t="shared" si="330"/>
        <v>0.21764866754896767</v>
      </c>
      <c r="X2083" s="160">
        <f t="shared" si="331"/>
        <v>4.0770819335522734E-4</v>
      </c>
      <c r="Y2083" s="160" t="str">
        <f t="shared" si="332"/>
        <v/>
      </c>
      <c r="Z2083" s="160" t="str">
        <f t="shared" si="333"/>
        <v/>
      </c>
    </row>
    <row r="2084" spans="14:26" ht="20.100000000000001" customHeight="1" x14ac:dyDescent="0.25">
      <c r="N2084" s="137">
        <v>1481</v>
      </c>
      <c r="O2084" s="129">
        <f t="shared" si="335"/>
        <v>1.9240000000000004</v>
      </c>
      <c r="P2084" s="162">
        <f t="shared" si="336"/>
        <v>6.2672875462131739E-2</v>
      </c>
      <c r="Q2084" s="162">
        <f t="shared" si="337"/>
        <v>0.97282270826597661</v>
      </c>
      <c r="R2084" s="129">
        <f t="shared" si="338"/>
        <v>6.2672875462131739E-2</v>
      </c>
      <c r="S2084" s="129" t="str">
        <f t="shared" si="339"/>
        <v/>
      </c>
      <c r="T2084" s="129" t="str">
        <f t="shared" si="340"/>
        <v/>
      </c>
      <c r="V2084" s="156">
        <f t="shared" si="334"/>
        <v>9.5231999999999957</v>
      </c>
      <c r="W2084" s="159">
        <f t="shared" si="330"/>
        <v>0.21724095935561244</v>
      </c>
      <c r="X2084" s="160">
        <f t="shared" si="331"/>
        <v>4.0708899152977485E-4</v>
      </c>
      <c r="Y2084" s="160" t="str">
        <f t="shared" si="332"/>
        <v/>
      </c>
      <c r="Z2084" s="160" t="str">
        <f t="shared" si="333"/>
        <v/>
      </c>
    </row>
    <row r="2085" spans="14:26" ht="20.100000000000001" customHeight="1" x14ac:dyDescent="0.25">
      <c r="N2085" s="137">
        <v>1482</v>
      </c>
      <c r="O2085" s="129">
        <f t="shared" si="335"/>
        <v>1.9279999999999999</v>
      </c>
      <c r="P2085" s="162">
        <f t="shared" si="336"/>
        <v>6.219189873083366E-2</v>
      </c>
      <c r="Q2085" s="162">
        <f t="shared" si="337"/>
        <v>0.97307243691218648</v>
      </c>
      <c r="R2085" s="129">
        <f t="shared" si="338"/>
        <v>6.219189873083366E-2</v>
      </c>
      <c r="S2085" s="129" t="str">
        <f t="shared" si="339"/>
        <v/>
      </c>
      <c r="T2085" s="129" t="str">
        <f t="shared" si="340"/>
        <v/>
      </c>
      <c r="V2085" s="156">
        <f t="shared" si="334"/>
        <v>9.529599999999995</v>
      </c>
      <c r="W2085" s="159">
        <f t="shared" si="330"/>
        <v>0.21683387036408266</v>
      </c>
      <c r="X2085" s="160">
        <f t="shared" si="331"/>
        <v>4.0647027147028281E-4</v>
      </c>
      <c r="Y2085" s="160" t="str">
        <f t="shared" si="332"/>
        <v/>
      </c>
      <c r="Z2085" s="160" t="str">
        <f t="shared" si="333"/>
        <v/>
      </c>
    </row>
    <row r="2086" spans="14:26" ht="20.100000000000001" customHeight="1" x14ac:dyDescent="0.25">
      <c r="N2086" s="137">
        <v>1483</v>
      </c>
      <c r="O2086" s="129">
        <f t="shared" si="335"/>
        <v>1.9320000000000004</v>
      </c>
      <c r="P2086" s="162">
        <f t="shared" si="336"/>
        <v>6.1713625781571906E-2</v>
      </c>
      <c r="Q2086" s="162">
        <f t="shared" si="337"/>
        <v>0.97332024706086984</v>
      </c>
      <c r="R2086" s="129">
        <f t="shared" si="338"/>
        <v>6.1713625781571906E-2</v>
      </c>
      <c r="S2086" s="129" t="str">
        <f t="shared" si="339"/>
        <v/>
      </c>
      <c r="T2086" s="129" t="str">
        <f t="shared" si="340"/>
        <v/>
      </c>
      <c r="V2086" s="156">
        <f t="shared" si="334"/>
        <v>9.5359999999999943</v>
      </c>
      <c r="W2086" s="159">
        <f t="shared" si="330"/>
        <v>0.21642740009261238</v>
      </c>
      <c r="X2086" s="160">
        <f t="shared" si="331"/>
        <v>4.0585203445392404E-4</v>
      </c>
      <c r="Y2086" s="160" t="str">
        <f t="shared" si="332"/>
        <v/>
      </c>
      <c r="Z2086" s="160" t="str">
        <f t="shared" si="333"/>
        <v/>
      </c>
    </row>
    <row r="2087" spans="14:26" ht="20.100000000000001" customHeight="1" x14ac:dyDescent="0.25">
      <c r="N2087" s="137">
        <v>1484</v>
      </c>
      <c r="O2087" s="129">
        <f t="shared" si="335"/>
        <v>1.9359999999999999</v>
      </c>
      <c r="P2087" s="162">
        <f t="shared" si="336"/>
        <v>6.1238051067276554E-2</v>
      </c>
      <c r="Q2087" s="162">
        <f t="shared" si="337"/>
        <v>0.97356614951608955</v>
      </c>
      <c r="R2087" s="129">
        <f t="shared" si="338"/>
        <v>6.1238051067276554E-2</v>
      </c>
      <c r="S2087" s="129" t="str">
        <f t="shared" si="339"/>
        <v/>
      </c>
      <c r="T2087" s="129" t="str">
        <f t="shared" si="340"/>
        <v/>
      </c>
      <c r="V2087" s="156">
        <f t="shared" si="334"/>
        <v>9.5423999999999936</v>
      </c>
      <c r="W2087" s="159">
        <f t="shared" si="330"/>
        <v>0.21602154805815846</v>
      </c>
      <c r="X2087" s="160">
        <f t="shared" si="331"/>
        <v>4.0523428175071041E-4</v>
      </c>
      <c r="Y2087" s="160" t="str">
        <f t="shared" si="332"/>
        <v/>
      </c>
      <c r="Z2087" s="160" t="str">
        <f t="shared" si="333"/>
        <v/>
      </c>
    </row>
    <row r="2088" spans="14:26" ht="20.100000000000001" customHeight="1" x14ac:dyDescent="0.25">
      <c r="N2088" s="137">
        <v>1485</v>
      </c>
      <c r="O2088" s="129">
        <f t="shared" si="335"/>
        <v>1.9400000000000004</v>
      </c>
      <c r="P2088" s="162">
        <f t="shared" si="336"/>
        <v>6.0765168954564734E-2</v>
      </c>
      <c r="Q2088" s="162">
        <f t="shared" si="337"/>
        <v>0.97381015505954738</v>
      </c>
      <c r="R2088" s="129">
        <f t="shared" si="338"/>
        <v>6.0765168954564734E-2</v>
      </c>
      <c r="S2088" s="129" t="str">
        <f t="shared" si="339"/>
        <v/>
      </c>
      <c r="T2088" s="129" t="str">
        <f t="shared" si="340"/>
        <v/>
      </c>
      <c r="V2088" s="156">
        <f t="shared" si="334"/>
        <v>9.5487999999999928</v>
      </c>
      <c r="W2088" s="159">
        <f t="shared" si="330"/>
        <v>0.21561631377640775</v>
      </c>
      <c r="X2088" s="160">
        <f t="shared" si="331"/>
        <v>4.0461701462352062E-4</v>
      </c>
      <c r="Y2088" s="160" t="str">
        <f t="shared" si="332"/>
        <v/>
      </c>
      <c r="Z2088" s="160" t="str">
        <f t="shared" si="333"/>
        <v/>
      </c>
    </row>
    <row r="2089" spans="14:26" ht="20.100000000000001" customHeight="1" x14ac:dyDescent="0.25">
      <c r="N2089" s="137">
        <v>1486</v>
      </c>
      <c r="O2089" s="129">
        <f t="shared" si="335"/>
        <v>1.944</v>
      </c>
      <c r="P2089" s="162">
        <f t="shared" si="336"/>
        <v>6.0294973724765701E-2</v>
      </c>
      <c r="Q2089" s="162">
        <f t="shared" si="337"/>
        <v>0.97405227445024034</v>
      </c>
      <c r="R2089" s="129">
        <f t="shared" si="338"/>
        <v>6.0294973724765701E-2</v>
      </c>
      <c r="S2089" s="129" t="str">
        <f t="shared" si="339"/>
        <v/>
      </c>
      <c r="T2089" s="129" t="str">
        <f t="shared" si="340"/>
        <v/>
      </c>
      <c r="V2089" s="156">
        <f t="shared" si="334"/>
        <v>9.5551999999999921</v>
      </c>
      <c r="W2089" s="159">
        <f t="shared" si="330"/>
        <v>0.21521169676178423</v>
      </c>
      <c r="X2089" s="160">
        <f t="shared" si="331"/>
        <v>4.0400023432687893E-4</v>
      </c>
      <c r="Y2089" s="160" t="str">
        <f t="shared" si="332"/>
        <v/>
      </c>
      <c r="Z2089" s="160" t="str">
        <f t="shared" si="333"/>
        <v/>
      </c>
    </row>
    <row r="2090" spans="14:26" ht="20.100000000000001" customHeight="1" x14ac:dyDescent="0.25">
      <c r="N2090" s="137">
        <v>1487</v>
      </c>
      <c r="O2090" s="129">
        <f t="shared" si="335"/>
        <v>1.9480000000000004</v>
      </c>
      <c r="P2090" s="162">
        <f t="shared" si="336"/>
        <v>5.9827459574943218E-2</v>
      </c>
      <c r="Q2090" s="162">
        <f t="shared" si="337"/>
        <v>0.97429251842412246</v>
      </c>
      <c r="R2090" s="129">
        <f t="shared" si="338"/>
        <v>5.9827459574943218E-2</v>
      </c>
      <c r="S2090" s="129" t="str">
        <f t="shared" si="339"/>
        <v/>
      </c>
      <c r="T2090" s="129" t="str">
        <f t="shared" si="340"/>
        <v/>
      </c>
      <c r="V2090" s="156">
        <f t="shared" si="334"/>
        <v>9.5615999999999914</v>
      </c>
      <c r="W2090" s="159">
        <f t="shared" si="330"/>
        <v>0.21480769652745735</v>
      </c>
      <c r="X2090" s="160">
        <f t="shared" si="331"/>
        <v>4.0338394210814865E-4</v>
      </c>
      <c r="Y2090" s="160" t="str">
        <f t="shared" si="332"/>
        <v/>
      </c>
      <c r="Z2090" s="160" t="str">
        <f t="shared" si="333"/>
        <v/>
      </c>
    </row>
    <row r="2091" spans="14:26" ht="20.100000000000001" customHeight="1" x14ac:dyDescent="0.25">
      <c r="N2091" s="137">
        <v>1488</v>
      </c>
      <c r="O2091" s="129">
        <f t="shared" si="335"/>
        <v>1.952</v>
      </c>
      <c r="P2091" s="162">
        <f t="shared" si="336"/>
        <v>5.9362620618918331E-2</v>
      </c>
      <c r="Q2091" s="162">
        <f t="shared" si="337"/>
        <v>0.97453089769376866</v>
      </c>
      <c r="R2091" s="129">
        <f t="shared" si="338"/>
        <v>5.9362620618918331E-2</v>
      </c>
      <c r="S2091" s="129" t="str">
        <f t="shared" si="339"/>
        <v/>
      </c>
      <c r="T2091" s="129" t="str">
        <f t="shared" si="340"/>
        <v/>
      </c>
      <c r="V2091" s="156">
        <f t="shared" si="334"/>
        <v>9.5679999999999907</v>
      </c>
      <c r="W2091" s="159">
        <f t="shared" si="330"/>
        <v>0.2144043125853492</v>
      </c>
      <c r="X2091" s="160">
        <f t="shared" si="331"/>
        <v>4.0276813920747667E-4</v>
      </c>
      <c r="Y2091" s="160" t="str">
        <f t="shared" si="332"/>
        <v/>
      </c>
      <c r="Z2091" s="160" t="str">
        <f t="shared" si="333"/>
        <v/>
      </c>
    </row>
    <row r="2092" spans="14:26" ht="20.100000000000001" customHeight="1" x14ac:dyDescent="0.25">
      <c r="N2092" s="137">
        <v>1489</v>
      </c>
      <c r="O2092" s="129">
        <f t="shared" si="335"/>
        <v>1.9560000000000004</v>
      </c>
      <c r="P2092" s="162">
        <f t="shared" si="336"/>
        <v>5.8900450888289227E-2</v>
      </c>
      <c r="Q2092" s="162">
        <f t="shared" si="337"/>
        <v>0.97476742294804464</v>
      </c>
      <c r="R2092" s="129">
        <f t="shared" si="338"/>
        <v>5.8900450888289227E-2</v>
      </c>
      <c r="S2092" s="129" t="str">
        <f t="shared" si="339"/>
        <v/>
      </c>
      <c r="T2092" s="129" t="str">
        <f t="shared" si="340"/>
        <v/>
      </c>
      <c r="V2092" s="156">
        <f t="shared" si="334"/>
        <v>9.57439999999999</v>
      </c>
      <c r="W2092" s="159">
        <f t="shared" si="330"/>
        <v>0.21400154444614172</v>
      </c>
      <c r="X2092" s="160">
        <f t="shared" si="331"/>
        <v>4.0215282685635012E-4</v>
      </c>
      <c r="Y2092" s="160" t="str">
        <f t="shared" si="332"/>
        <v/>
      </c>
      <c r="Z2092" s="160" t="str">
        <f t="shared" si="333"/>
        <v/>
      </c>
    </row>
    <row r="2093" spans="14:26" ht="20.100000000000001" customHeight="1" x14ac:dyDescent="0.25">
      <c r="N2093" s="137">
        <v>1490</v>
      </c>
      <c r="O2093" s="129">
        <f t="shared" si="335"/>
        <v>1.96</v>
      </c>
      <c r="P2093" s="162">
        <f t="shared" si="336"/>
        <v>5.8440944333451469E-2</v>
      </c>
      <c r="Q2093" s="162">
        <f t="shared" si="337"/>
        <v>0.97500210485177952</v>
      </c>
      <c r="R2093" s="129">
        <f t="shared" si="338"/>
        <v>5.8440944333451469E-2</v>
      </c>
      <c r="S2093" s="129" t="str">
        <f t="shared" si="339"/>
        <v/>
      </c>
      <c r="T2093" s="129" t="str">
        <f t="shared" si="340"/>
        <v/>
      </c>
      <c r="V2093" s="156">
        <f t="shared" si="334"/>
        <v>9.5807999999999893</v>
      </c>
      <c r="W2093" s="159">
        <f t="shared" si="330"/>
        <v>0.21359939161928537</v>
      </c>
      <c r="X2093" s="160">
        <f t="shared" si="331"/>
        <v>4.0153800628051073E-4</v>
      </c>
      <c r="Y2093" s="160" t="str">
        <f t="shared" si="332"/>
        <v/>
      </c>
      <c r="Z2093" s="160" t="str">
        <f t="shared" si="333"/>
        <v/>
      </c>
    </row>
    <row r="2094" spans="14:26" ht="20.100000000000001" customHeight="1" x14ac:dyDescent="0.25">
      <c r="N2094" s="137">
        <v>1491</v>
      </c>
      <c r="O2094" s="129">
        <f t="shared" si="335"/>
        <v>1.9640000000000004</v>
      </c>
      <c r="P2094" s="162">
        <f t="shared" si="336"/>
        <v>5.798409482461489E-2</v>
      </c>
      <c r="Q2094" s="162">
        <f t="shared" si="337"/>
        <v>0.97523495404544369</v>
      </c>
      <c r="R2094" s="129">
        <f t="shared" si="338"/>
        <v>5.798409482461489E-2</v>
      </c>
      <c r="S2094" s="129" t="str">
        <f t="shared" si="339"/>
        <v/>
      </c>
      <c r="T2094" s="129" t="str">
        <f t="shared" si="340"/>
        <v/>
      </c>
      <c r="V2094" s="156">
        <f t="shared" si="334"/>
        <v>9.5871999999999886</v>
      </c>
      <c r="W2094" s="159">
        <f t="shared" si="330"/>
        <v>0.21319785361300486</v>
      </c>
      <c r="X2094" s="160">
        <f t="shared" si="331"/>
        <v>4.0092367869665191E-4</v>
      </c>
      <c r="Y2094" s="160" t="str">
        <f t="shared" si="332"/>
        <v/>
      </c>
      <c r="Z2094" s="160" t="str">
        <f t="shared" si="333"/>
        <v/>
      </c>
    </row>
    <row r="2095" spans="14:26" ht="20.100000000000001" customHeight="1" x14ac:dyDescent="0.25">
      <c r="N2095" s="137">
        <v>1492</v>
      </c>
      <c r="O2095" s="129">
        <f t="shared" si="335"/>
        <v>1.968</v>
      </c>
      <c r="P2095" s="162">
        <f t="shared" si="336"/>
        <v>5.7529896152820871E-2</v>
      </c>
      <c r="Q2095" s="162">
        <f t="shared" si="337"/>
        <v>0.97546598114482941</v>
      </c>
      <c r="R2095" s="129">
        <f t="shared" si="338"/>
        <v>5.7529896152820871E-2</v>
      </c>
      <c r="S2095" s="129" t="str">
        <f t="shared" si="339"/>
        <v/>
      </c>
      <c r="T2095" s="129" t="str">
        <f t="shared" si="340"/>
        <v/>
      </c>
      <c r="V2095" s="156">
        <f t="shared" si="334"/>
        <v>9.5935999999999879</v>
      </c>
      <c r="W2095" s="159">
        <f t="shared" si="330"/>
        <v>0.21279692993430821</v>
      </c>
      <c r="X2095" s="160">
        <f t="shared" si="331"/>
        <v>4.0030984531483349E-4</v>
      </c>
      <c r="Y2095" s="160" t="str">
        <f t="shared" si="332"/>
        <v/>
      </c>
      <c r="Z2095" s="160" t="str">
        <f t="shared" si="333"/>
        <v/>
      </c>
    </row>
    <row r="2096" spans="14:26" ht="20.100000000000001" customHeight="1" x14ac:dyDescent="0.25">
      <c r="N2096" s="137">
        <v>1493</v>
      </c>
      <c r="O2096" s="129">
        <f t="shared" si="335"/>
        <v>1.9720000000000004</v>
      </c>
      <c r="P2096" s="162">
        <f t="shared" si="336"/>
        <v>5.7078342030956193E-2</v>
      </c>
      <c r="Q2096" s="162">
        <f t="shared" si="337"/>
        <v>0.97569519674073635</v>
      </c>
      <c r="R2096" s="129">
        <f t="shared" si="338"/>
        <v>5.7078342030956193E-2</v>
      </c>
      <c r="S2096" s="129" t="str">
        <f t="shared" si="339"/>
        <v/>
      </c>
      <c r="T2096" s="129" t="str">
        <f t="shared" si="340"/>
        <v/>
      </c>
      <c r="V2096" s="156">
        <f t="shared" si="334"/>
        <v>9.5999999999999872</v>
      </c>
      <c r="W2096" s="159">
        <f t="shared" si="330"/>
        <v>0.21239662008899338</v>
      </c>
      <c r="X2096" s="160">
        <f t="shared" si="331"/>
        <v>3.9969650733739925E-4</v>
      </c>
      <c r="Y2096" s="160" t="str">
        <f t="shared" si="332"/>
        <v/>
      </c>
      <c r="Z2096" s="160" t="str">
        <f t="shared" si="333"/>
        <v/>
      </c>
    </row>
    <row r="2097" spans="14:26" ht="20.100000000000001" customHeight="1" x14ac:dyDescent="0.25">
      <c r="N2097" s="137">
        <v>1494</v>
      </c>
      <c r="O2097" s="129">
        <f t="shared" si="335"/>
        <v>1.976</v>
      </c>
      <c r="P2097" s="162">
        <f t="shared" si="336"/>
        <v>5.6629426094766726E-2</v>
      </c>
      <c r="Q2097" s="162">
        <f t="shared" si="337"/>
        <v>0.97592261139866132</v>
      </c>
      <c r="R2097" s="129">
        <f t="shared" si="338"/>
        <v>5.6629426094766726E-2</v>
      </c>
      <c r="S2097" s="129" t="str">
        <f t="shared" si="339"/>
        <v/>
      </c>
      <c r="T2097" s="129" t="str">
        <f t="shared" si="340"/>
        <v/>
      </c>
      <c r="V2097" s="156">
        <f t="shared" si="334"/>
        <v>9.6063999999999865</v>
      </c>
      <c r="W2097" s="159">
        <f t="shared" si="330"/>
        <v>0.21199692358165598</v>
      </c>
      <c r="X2097" s="160">
        <f t="shared" si="331"/>
        <v>3.9908366595961531E-4</v>
      </c>
      <c r="Y2097" s="160" t="str">
        <f t="shared" si="332"/>
        <v/>
      </c>
      <c r="Z2097" s="160" t="str">
        <f t="shared" si="333"/>
        <v/>
      </c>
    </row>
    <row r="2098" spans="14:26" ht="20.100000000000001" customHeight="1" x14ac:dyDescent="0.25">
      <c r="N2098" s="137">
        <v>1495</v>
      </c>
      <c r="O2098" s="129">
        <f t="shared" si="335"/>
        <v>1.9800000000000004</v>
      </c>
      <c r="P2098" s="162">
        <f t="shared" si="336"/>
        <v>5.6183141903867993E-2</v>
      </c>
      <c r="Q2098" s="162">
        <f t="shared" si="337"/>
        <v>0.97614823565849151</v>
      </c>
      <c r="R2098" s="129">
        <f t="shared" si="338"/>
        <v>5.6183141903867993E-2</v>
      </c>
      <c r="S2098" s="129" t="str">
        <f t="shared" si="339"/>
        <v/>
      </c>
      <c r="T2098" s="129" t="str">
        <f t="shared" si="340"/>
        <v/>
      </c>
      <c r="V2098" s="156">
        <f t="shared" si="334"/>
        <v>9.6127999999999858</v>
      </c>
      <c r="W2098" s="159">
        <f t="shared" si="330"/>
        <v>0.21159783991569636</v>
      </c>
      <c r="X2098" s="160">
        <f t="shared" si="331"/>
        <v>3.9847132236880967E-4</v>
      </c>
      <c r="Y2098" s="160" t="str">
        <f t="shared" si="332"/>
        <v/>
      </c>
      <c r="Z2098" s="160" t="str">
        <f t="shared" si="333"/>
        <v/>
      </c>
    </row>
    <row r="2099" spans="14:26" ht="20.100000000000001" customHeight="1" x14ac:dyDescent="0.25">
      <c r="N2099" s="137">
        <v>1496</v>
      </c>
      <c r="O2099" s="129">
        <f t="shared" si="335"/>
        <v>1.984</v>
      </c>
      <c r="P2099" s="162">
        <f t="shared" si="336"/>
        <v>5.5739482942755124E-2</v>
      </c>
      <c r="Q2099" s="162">
        <f t="shared" si="337"/>
        <v>0.97637208003420195</v>
      </c>
      <c r="R2099" s="129">
        <f t="shared" si="338"/>
        <v>5.5739482942755124E-2</v>
      </c>
      <c r="S2099" s="129" t="str">
        <f t="shared" si="339"/>
        <v/>
      </c>
      <c r="T2099" s="129" t="str">
        <f t="shared" si="340"/>
        <v/>
      </c>
      <c r="V2099" s="156">
        <f t="shared" si="334"/>
        <v>9.6191999999999851</v>
      </c>
      <c r="W2099" s="159">
        <f t="shared" si="330"/>
        <v>0.21119936859332755</v>
      </c>
      <c r="X2099" s="160">
        <f t="shared" si="331"/>
        <v>3.9785947774573227E-4</v>
      </c>
      <c r="Y2099" s="160" t="str">
        <f t="shared" si="332"/>
        <v/>
      </c>
      <c r="Z2099" s="160" t="str">
        <f t="shared" si="333"/>
        <v/>
      </c>
    </row>
    <row r="2100" spans="14:26" ht="20.100000000000001" customHeight="1" x14ac:dyDescent="0.25">
      <c r="N2100" s="137">
        <v>1497</v>
      </c>
      <c r="O2100" s="129">
        <f t="shared" si="335"/>
        <v>1.9880000000000004</v>
      </c>
      <c r="P2100" s="162">
        <f t="shared" si="336"/>
        <v>5.5298442621809468E-2</v>
      </c>
      <c r="Q2100" s="162">
        <f t="shared" si="337"/>
        <v>0.97659415501355706</v>
      </c>
      <c r="R2100" s="129">
        <f t="shared" si="338"/>
        <v>5.5298442621809468E-2</v>
      </c>
      <c r="S2100" s="129" t="str">
        <f t="shared" si="339"/>
        <v/>
      </c>
      <c r="T2100" s="129" t="str">
        <f t="shared" si="340"/>
        <v/>
      </c>
      <c r="V2100" s="156">
        <f t="shared" si="334"/>
        <v>9.6255999999999844</v>
      </c>
      <c r="W2100" s="159">
        <f t="shared" si="330"/>
        <v>0.21080150911558182</v>
      </c>
      <c r="X2100" s="160">
        <f t="shared" si="331"/>
        <v>3.9724813326272312E-4</v>
      </c>
      <c r="Y2100" s="160" t="str">
        <f t="shared" si="332"/>
        <v/>
      </c>
      <c r="Z2100" s="160" t="str">
        <f t="shared" si="333"/>
        <v/>
      </c>
    </row>
    <row r="2101" spans="14:26" ht="20.100000000000001" customHeight="1" x14ac:dyDescent="0.25">
      <c r="N2101" s="137">
        <v>1498</v>
      </c>
      <c r="O2101" s="129">
        <f t="shared" si="335"/>
        <v>1.992</v>
      </c>
      <c r="P2101" s="162">
        <f t="shared" si="336"/>
        <v>5.4860014278304732E-2</v>
      </c>
      <c r="Q2101" s="162">
        <f t="shared" si="337"/>
        <v>0.97681447105781616</v>
      </c>
      <c r="R2101" s="129">
        <f t="shared" si="338"/>
        <v>5.4860014278304732E-2</v>
      </c>
      <c r="S2101" s="129" t="str">
        <f t="shared" si="339"/>
        <v/>
      </c>
      <c r="T2101" s="129" t="str">
        <f t="shared" si="340"/>
        <v/>
      </c>
      <c r="V2101" s="156">
        <f t="shared" si="334"/>
        <v>9.6319999999999837</v>
      </c>
      <c r="W2101" s="159">
        <f t="shared" si="330"/>
        <v>0.2104042609823191</v>
      </c>
      <c r="X2101" s="160">
        <f t="shared" si="331"/>
        <v>3.9663729008584947E-4</v>
      </c>
      <c r="Y2101" s="160" t="str">
        <f t="shared" si="332"/>
        <v/>
      </c>
      <c r="Z2101" s="160" t="str">
        <f t="shared" si="333"/>
        <v/>
      </c>
    </row>
    <row r="2102" spans="14:26" ht="20.100000000000001" customHeight="1" x14ac:dyDescent="0.25">
      <c r="N2102" s="137">
        <v>1499</v>
      </c>
      <c r="O2102" s="129">
        <f t="shared" si="335"/>
        <v>1.9960000000000004</v>
      </c>
      <c r="P2102" s="162">
        <f t="shared" si="336"/>
        <v>5.4424191177409292E-2</v>
      </c>
      <c r="Q2102" s="162">
        <f t="shared" si="337"/>
        <v>0.97703303860144342</v>
      </c>
      <c r="R2102" s="129">
        <f t="shared" si="338"/>
        <v>5.4424191177409292E-2</v>
      </c>
      <c r="S2102" s="129" t="str">
        <f t="shared" si="339"/>
        <v/>
      </c>
      <c r="T2102" s="129" t="str">
        <f t="shared" si="340"/>
        <v/>
      </c>
      <c r="V2102" s="156">
        <f t="shared" si="334"/>
        <v>9.638399999999983</v>
      </c>
      <c r="W2102" s="159">
        <f t="shared" si="330"/>
        <v>0.21000762369223325</v>
      </c>
      <c r="X2102" s="160">
        <f t="shared" si="331"/>
        <v>3.9602694937324046E-4</v>
      </c>
      <c r="Y2102" s="160" t="str">
        <f t="shared" si="332"/>
        <v/>
      </c>
      <c r="Z2102" s="160" t="str">
        <f t="shared" si="333"/>
        <v/>
      </c>
    </row>
    <row r="2103" spans="14:26" ht="20.100000000000001" customHeight="1" x14ac:dyDescent="0.25">
      <c r="N2103" s="137">
        <v>1500</v>
      </c>
      <c r="O2103" s="129">
        <f t="shared" si="335"/>
        <v>2</v>
      </c>
      <c r="P2103" s="162">
        <f t="shared" si="336"/>
        <v>5.3990966513188063E-2</v>
      </c>
      <c r="Q2103" s="162">
        <f t="shared" si="337"/>
        <v>0.97724986805182079</v>
      </c>
      <c r="R2103" s="129">
        <f t="shared" si="338"/>
        <v>5.3990966513188063E-2</v>
      </c>
      <c r="S2103" s="129" t="str">
        <f t="shared" si="339"/>
        <v/>
      </c>
      <c r="T2103" s="129" t="str">
        <f t="shared" si="340"/>
        <v/>
      </c>
      <c r="V2103" s="156">
        <f t="shared" si="334"/>
        <v>9.6447999999999823</v>
      </c>
      <c r="W2103" s="159">
        <f t="shared" si="330"/>
        <v>0.20961159674286001</v>
      </c>
      <c r="X2103" s="160">
        <f t="shared" si="331"/>
        <v>3.9541711227589205E-4</v>
      </c>
      <c r="Y2103" s="160" t="str">
        <f t="shared" si="332"/>
        <v/>
      </c>
      <c r="Z2103" s="160" t="str">
        <f t="shared" si="333"/>
        <v/>
      </c>
    </row>
    <row r="2104" spans="14:26" ht="20.100000000000001" customHeight="1" x14ac:dyDescent="0.25">
      <c r="N2104" s="137">
        <v>1501</v>
      </c>
      <c r="O2104" s="129">
        <f t="shared" si="335"/>
        <v>2.0040000000000004</v>
      </c>
      <c r="P2104" s="162">
        <f t="shared" si="336"/>
        <v>5.3560333409600321E-2</v>
      </c>
      <c r="Q2104" s="162">
        <f t="shared" si="337"/>
        <v>0.97746496978896624</v>
      </c>
      <c r="R2104" s="129">
        <f t="shared" si="338"/>
        <v>5.3560333409600321E-2</v>
      </c>
      <c r="S2104" s="129" t="str">
        <f t="shared" si="339"/>
        <v/>
      </c>
      <c r="T2104" s="129" t="str">
        <f t="shared" si="340"/>
        <v/>
      </c>
      <c r="V2104" s="156">
        <f t="shared" si="334"/>
        <v>9.6511999999999816</v>
      </c>
      <c r="W2104" s="159">
        <f t="shared" si="330"/>
        <v>0.20921617963058411</v>
      </c>
      <c r="X2104" s="160">
        <f t="shared" si="331"/>
        <v>3.9480777993772254E-4</v>
      </c>
      <c r="Y2104" s="160" t="str">
        <f t="shared" si="332"/>
        <v/>
      </c>
      <c r="Z2104" s="160" t="str">
        <f t="shared" si="333"/>
        <v/>
      </c>
    </row>
    <row r="2105" spans="14:26" ht="20.100000000000001" customHeight="1" x14ac:dyDescent="0.25">
      <c r="N2105" s="137">
        <v>1502</v>
      </c>
      <c r="O2105" s="129">
        <f t="shared" si="335"/>
        <v>2.008</v>
      </c>
      <c r="P2105" s="162">
        <f t="shared" si="336"/>
        <v>5.3132284921496888E-2</v>
      </c>
      <c r="Q2105" s="162">
        <f t="shared" si="337"/>
        <v>0.97767835416525462</v>
      </c>
      <c r="R2105" s="129">
        <f t="shared" si="338"/>
        <v>5.3132284921496888E-2</v>
      </c>
      <c r="S2105" s="129" t="str">
        <f t="shared" si="339"/>
        <v/>
      </c>
      <c r="T2105" s="129" t="str">
        <f t="shared" si="340"/>
        <v/>
      </c>
      <c r="V2105" s="156">
        <f t="shared" si="334"/>
        <v>9.6575999999999809</v>
      </c>
      <c r="W2105" s="159">
        <f t="shared" si="330"/>
        <v>0.20882137185064639</v>
      </c>
      <c r="X2105" s="160">
        <f t="shared" si="331"/>
        <v>3.9419895349521172E-4</v>
      </c>
      <c r="Y2105" s="160" t="str">
        <f t="shared" si="332"/>
        <v/>
      </c>
      <c r="Z2105" s="160" t="str">
        <f t="shared" si="333"/>
        <v/>
      </c>
    </row>
    <row r="2106" spans="14:26" ht="20.100000000000001" customHeight="1" x14ac:dyDescent="0.25">
      <c r="N2106" s="137">
        <v>1503</v>
      </c>
      <c r="O2106" s="129">
        <f t="shared" si="335"/>
        <v>2.0120000000000005</v>
      </c>
      <c r="P2106" s="162">
        <f t="shared" si="336"/>
        <v>5.2706814035613371E-2</v>
      </c>
      <c r="Q2106" s="162">
        <f t="shared" si="337"/>
        <v>0.97789003150514409</v>
      </c>
      <c r="R2106" s="129">
        <f t="shared" si="338"/>
        <v>5.2706814035613371E-2</v>
      </c>
      <c r="S2106" s="129" t="str">
        <f t="shared" si="339"/>
        <v/>
      </c>
      <c r="T2106" s="129" t="str">
        <f t="shared" si="340"/>
        <v/>
      </c>
      <c r="V2106" s="156">
        <f t="shared" si="334"/>
        <v>9.6639999999999802</v>
      </c>
      <c r="W2106" s="159">
        <f t="shared" si="330"/>
        <v>0.20842717289715118</v>
      </c>
      <c r="X2106" s="160">
        <f t="shared" si="331"/>
        <v>3.9359063407748418E-4</v>
      </c>
      <c r="Y2106" s="160" t="str">
        <f t="shared" si="332"/>
        <v/>
      </c>
      <c r="Z2106" s="160" t="str">
        <f t="shared" si="333"/>
        <v/>
      </c>
    </row>
    <row r="2107" spans="14:26" ht="20.100000000000001" customHeight="1" x14ac:dyDescent="0.25">
      <c r="N2107" s="137">
        <v>1504</v>
      </c>
      <c r="O2107" s="129">
        <f t="shared" si="335"/>
        <v>2.016</v>
      </c>
      <c r="P2107" s="162">
        <f t="shared" si="336"/>
        <v>5.2283913671562113E-2</v>
      </c>
      <c r="Q2107" s="162">
        <f t="shared" si="337"/>
        <v>0.97810001210490494</v>
      </c>
      <c r="R2107" s="129">
        <f t="shared" si="338"/>
        <v>5.2283913671562113E-2</v>
      </c>
      <c r="S2107" s="129" t="str">
        <f t="shared" si="339"/>
        <v/>
      </c>
      <c r="T2107" s="129" t="str">
        <f t="shared" si="340"/>
        <v/>
      </c>
      <c r="V2107" s="156">
        <f t="shared" si="334"/>
        <v>9.6703999999999795</v>
      </c>
      <c r="W2107" s="159">
        <f t="shared" si="330"/>
        <v>0.2080335822630737</v>
      </c>
      <c r="X2107" s="160">
        <f t="shared" si="331"/>
        <v>3.9298282280711416E-4</v>
      </c>
      <c r="Y2107" s="160" t="str">
        <f t="shared" si="332"/>
        <v/>
      </c>
      <c r="Z2107" s="160" t="str">
        <f t="shared" si="333"/>
        <v/>
      </c>
    </row>
    <row r="2108" spans="14:26" ht="20.100000000000001" customHeight="1" x14ac:dyDescent="0.25">
      <c r="N2108" s="137">
        <v>1505</v>
      </c>
      <c r="O2108" s="129">
        <f t="shared" si="335"/>
        <v>2.0200000000000005</v>
      </c>
      <c r="P2108" s="162">
        <f t="shared" si="336"/>
        <v>5.186357668282051E-2</v>
      </c>
      <c r="Q2108" s="162">
        <f t="shared" si="337"/>
        <v>0.97830830623235321</v>
      </c>
      <c r="R2108" s="129">
        <f t="shared" si="338"/>
        <v>5.186357668282051E-2</v>
      </c>
      <c r="S2108" s="129" t="str">
        <f t="shared" si="339"/>
        <v/>
      </c>
      <c r="T2108" s="129" t="str">
        <f t="shared" si="340"/>
        <v/>
      </c>
      <c r="V2108" s="156">
        <f t="shared" si="334"/>
        <v>9.6767999999999788</v>
      </c>
      <c r="W2108" s="159">
        <f t="shared" si="330"/>
        <v>0.20764059944026658</v>
      </c>
      <c r="X2108" s="160">
        <f t="shared" si="331"/>
        <v>3.9237552079834925E-4</v>
      </c>
      <c r="Y2108" s="160" t="str">
        <f t="shared" si="332"/>
        <v/>
      </c>
      <c r="Z2108" s="160" t="str">
        <f t="shared" si="333"/>
        <v/>
      </c>
    </row>
    <row r="2109" spans="14:26" ht="20.100000000000001" customHeight="1" x14ac:dyDescent="0.25">
      <c r="N2109" s="137">
        <v>1506</v>
      </c>
      <c r="O2109" s="129">
        <f t="shared" si="335"/>
        <v>2.024</v>
      </c>
      <c r="P2109" s="162">
        <f t="shared" si="336"/>
        <v>5.1445795857717774E-2</v>
      </c>
      <c r="Q2109" s="162">
        <f t="shared" si="337"/>
        <v>0.97851492412658847</v>
      </c>
      <c r="R2109" s="129">
        <f t="shared" si="338"/>
        <v>5.1445795857717774E-2</v>
      </c>
      <c r="S2109" s="129" t="str">
        <f t="shared" si="339"/>
        <v/>
      </c>
      <c r="T2109" s="129" t="str">
        <f t="shared" si="340"/>
        <v/>
      </c>
      <c r="V2109" s="156">
        <f t="shared" si="334"/>
        <v>9.683199999999978</v>
      </c>
      <c r="W2109" s="159">
        <f t="shared" si="330"/>
        <v>0.20724822391946823</v>
      </c>
      <c r="X2109" s="160">
        <f t="shared" si="331"/>
        <v>3.9176872915924754E-4</v>
      </c>
      <c r="Y2109" s="160" t="str">
        <f t="shared" si="332"/>
        <v/>
      </c>
      <c r="Z2109" s="160" t="str">
        <f t="shared" si="333"/>
        <v/>
      </c>
    </row>
    <row r="2110" spans="14:26" ht="20.100000000000001" customHeight="1" x14ac:dyDescent="0.25">
      <c r="N2110" s="137">
        <v>1507</v>
      </c>
      <c r="O2110" s="129">
        <f t="shared" si="335"/>
        <v>2.0280000000000005</v>
      </c>
      <c r="P2110" s="162">
        <f t="shared" si="336"/>
        <v>5.1030563920417639E-2</v>
      </c>
      <c r="Q2110" s="162">
        <f t="shared" si="337"/>
        <v>0.97871987599773491</v>
      </c>
      <c r="R2110" s="129">
        <f t="shared" si="338"/>
        <v>5.1030563920417639E-2</v>
      </c>
      <c r="S2110" s="129" t="str">
        <f t="shared" si="339"/>
        <v/>
      </c>
      <c r="T2110" s="129" t="str">
        <f t="shared" si="340"/>
        <v/>
      </c>
      <c r="V2110" s="156">
        <f t="shared" si="334"/>
        <v>9.6895999999999773</v>
      </c>
      <c r="W2110" s="159">
        <f t="shared" si="330"/>
        <v>0.20685645519030899</v>
      </c>
      <c r="X2110" s="160">
        <f t="shared" si="331"/>
        <v>3.9116244899092822E-4</v>
      </c>
      <c r="Y2110" s="160" t="str">
        <f t="shared" si="332"/>
        <v/>
      </c>
      <c r="Z2110" s="160" t="str">
        <f t="shared" si="333"/>
        <v/>
      </c>
    </row>
    <row r="2111" spans="14:26" ht="20.100000000000001" customHeight="1" x14ac:dyDescent="0.25">
      <c r="N2111" s="137">
        <v>1508</v>
      </c>
      <c r="O2111" s="129">
        <f t="shared" si="335"/>
        <v>2.032</v>
      </c>
      <c r="P2111" s="162">
        <f t="shared" si="336"/>
        <v>5.0617873531899893E-2</v>
      </c>
      <c r="Q2111" s="162">
        <f t="shared" si="337"/>
        <v>0.97892317202668633</v>
      </c>
      <c r="R2111" s="129">
        <f t="shared" si="338"/>
        <v>5.0617873531899893E-2</v>
      </c>
      <c r="S2111" s="129" t="str">
        <f t="shared" si="339"/>
        <v/>
      </c>
      <c r="T2111" s="129" t="str">
        <f t="shared" si="340"/>
        <v/>
      </c>
      <c r="V2111" s="156">
        <f t="shared" si="334"/>
        <v>9.6959999999999766</v>
      </c>
      <c r="W2111" s="159">
        <f t="shared" si="330"/>
        <v>0.20646529274131806</v>
      </c>
      <c r="X2111" s="160">
        <f t="shared" si="331"/>
        <v>3.905566813860728E-4</v>
      </c>
      <c r="Y2111" s="160" t="str">
        <f t="shared" si="332"/>
        <v/>
      </c>
      <c r="Z2111" s="160" t="str">
        <f t="shared" si="333"/>
        <v/>
      </c>
    </row>
    <row r="2112" spans="14:26" ht="20.100000000000001" customHeight="1" x14ac:dyDescent="0.25">
      <c r="N2112" s="137">
        <v>1509</v>
      </c>
      <c r="O2112" s="129">
        <f t="shared" si="335"/>
        <v>2.0360000000000005</v>
      </c>
      <c r="P2112" s="162">
        <f t="shared" si="336"/>
        <v>5.020771729093719E-2</v>
      </c>
      <c r="Q2112" s="162">
        <f t="shared" si="337"/>
        <v>0.97912482236485621</v>
      </c>
      <c r="R2112" s="129">
        <f t="shared" si="338"/>
        <v>5.020771729093719E-2</v>
      </c>
      <c r="S2112" s="129" t="str">
        <f t="shared" si="339"/>
        <v/>
      </c>
      <c r="T2112" s="129" t="str">
        <f t="shared" si="340"/>
        <v/>
      </c>
      <c r="V2112" s="156">
        <f t="shared" si="334"/>
        <v>9.7023999999999759</v>
      </c>
      <c r="W2112" s="159">
        <f t="shared" si="330"/>
        <v>0.20607473605993198</v>
      </c>
      <c r="X2112" s="160">
        <f t="shared" si="331"/>
        <v>3.8995142743170064E-4</v>
      </c>
      <c r="Y2112" s="160" t="str">
        <f t="shared" si="332"/>
        <v/>
      </c>
      <c r="Z2112" s="160" t="str">
        <f t="shared" si="333"/>
        <v/>
      </c>
    </row>
    <row r="2113" spans="14:26" ht="20.100000000000001" customHeight="1" x14ac:dyDescent="0.25">
      <c r="N2113" s="137">
        <v>1510</v>
      </c>
      <c r="O2113" s="129">
        <f t="shared" si="335"/>
        <v>2.04</v>
      </c>
      <c r="P2113" s="162">
        <f t="shared" si="336"/>
        <v>4.9800087735070775E-2</v>
      </c>
      <c r="Q2113" s="162">
        <f t="shared" si="337"/>
        <v>0.97932483713392993</v>
      </c>
      <c r="R2113" s="129">
        <f t="shared" si="338"/>
        <v>4.9800087735070775E-2</v>
      </c>
      <c r="S2113" s="129" t="str">
        <f t="shared" si="339"/>
        <v/>
      </c>
      <c r="T2113" s="129" t="str">
        <f t="shared" si="340"/>
        <v/>
      </c>
      <c r="V2113" s="156">
        <f t="shared" si="334"/>
        <v>9.7087999999999752</v>
      </c>
      <c r="W2113" s="159">
        <f t="shared" si="330"/>
        <v>0.20568478463250028</v>
      </c>
      <c r="X2113" s="160">
        <f t="shared" si="331"/>
        <v>3.8934668820708729E-4</v>
      </c>
      <c r="Y2113" s="160" t="str">
        <f t="shared" si="332"/>
        <v/>
      </c>
      <c r="Z2113" s="160" t="str">
        <f t="shared" si="333"/>
        <v/>
      </c>
    </row>
    <row r="2114" spans="14:26" ht="20.100000000000001" customHeight="1" x14ac:dyDescent="0.25">
      <c r="N2114" s="137">
        <v>1511</v>
      </c>
      <c r="O2114" s="129">
        <f t="shared" si="335"/>
        <v>2.0440000000000005</v>
      </c>
      <c r="P2114" s="162">
        <f t="shared" si="336"/>
        <v>4.9394977341581492E-2</v>
      </c>
      <c r="Q2114" s="162">
        <f t="shared" si="337"/>
        <v>0.97952322642562262</v>
      </c>
      <c r="R2114" s="129">
        <f t="shared" si="338"/>
        <v>4.9394977341581492E-2</v>
      </c>
      <c r="S2114" s="129" t="str">
        <f t="shared" si="339"/>
        <v/>
      </c>
      <c r="T2114" s="129" t="str">
        <f t="shared" si="340"/>
        <v/>
      </c>
      <c r="V2114" s="156">
        <f t="shared" si="334"/>
        <v>9.7151999999999745</v>
      </c>
      <c r="W2114" s="159">
        <f t="shared" si="330"/>
        <v>0.2052954379442932</v>
      </c>
      <c r="X2114" s="160">
        <f t="shared" si="331"/>
        <v>3.8874246478404206E-4</v>
      </c>
      <c r="Y2114" s="160" t="str">
        <f t="shared" si="332"/>
        <v/>
      </c>
      <c r="Z2114" s="160" t="str">
        <f t="shared" si="333"/>
        <v/>
      </c>
    </row>
    <row r="2115" spans="14:26" ht="20.100000000000001" customHeight="1" x14ac:dyDescent="0.25">
      <c r="N2115" s="137">
        <v>1512</v>
      </c>
      <c r="O2115" s="129">
        <f t="shared" si="335"/>
        <v>2.048</v>
      </c>
      <c r="P2115" s="162">
        <f t="shared" si="336"/>
        <v>4.8992378528459266E-2</v>
      </c>
      <c r="Q2115" s="162">
        <f t="shared" si="337"/>
        <v>0.97972000030143902</v>
      </c>
      <c r="R2115" s="129">
        <f t="shared" si="338"/>
        <v>4.8992378528459266E-2</v>
      </c>
      <c r="S2115" s="129" t="str">
        <f t="shared" si="339"/>
        <v/>
      </c>
      <c r="T2115" s="129" t="str">
        <f t="shared" si="340"/>
        <v/>
      </c>
      <c r="V2115" s="156">
        <f t="shared" si="334"/>
        <v>9.7215999999999738</v>
      </c>
      <c r="W2115" s="159">
        <f t="shared" si="330"/>
        <v>0.20490669547950915</v>
      </c>
      <c r="X2115" s="160">
        <f t="shared" si="331"/>
        <v>3.8813875822840682E-4</v>
      </c>
      <c r="Y2115" s="160" t="str">
        <f t="shared" si="332"/>
        <v/>
      </c>
      <c r="Z2115" s="160" t="str">
        <f t="shared" si="333"/>
        <v/>
      </c>
    </row>
    <row r="2116" spans="14:26" ht="20.100000000000001" customHeight="1" x14ac:dyDescent="0.25">
      <c r="N2116" s="137">
        <v>1513</v>
      </c>
      <c r="O2116" s="129">
        <f t="shared" si="335"/>
        <v>2.0520000000000005</v>
      </c>
      <c r="P2116" s="162">
        <f t="shared" si="336"/>
        <v>4.8592283655367934E-2</v>
      </c>
      <c r="Q2116" s="162">
        <f t="shared" si="337"/>
        <v>0.97991516879243945</v>
      </c>
      <c r="R2116" s="129">
        <f t="shared" si="338"/>
        <v>4.8592283655367934E-2</v>
      </c>
      <c r="S2116" s="129" t="str">
        <f t="shared" si="339"/>
        <v/>
      </c>
      <c r="T2116" s="129" t="str">
        <f t="shared" si="340"/>
        <v/>
      </c>
      <c r="V2116" s="156">
        <f t="shared" si="334"/>
        <v>9.7279999999999731</v>
      </c>
      <c r="W2116" s="159">
        <f t="shared" si="330"/>
        <v>0.20451855672128075</v>
      </c>
      <c r="X2116" s="160">
        <f t="shared" si="331"/>
        <v>3.8753556959819635E-4</v>
      </c>
      <c r="Y2116" s="160" t="str">
        <f t="shared" si="332"/>
        <v/>
      </c>
      <c r="Z2116" s="160" t="str">
        <f t="shared" si="333"/>
        <v/>
      </c>
    </row>
    <row r="2117" spans="14:26" ht="20.100000000000001" customHeight="1" x14ac:dyDescent="0.25">
      <c r="N2117" s="137">
        <v>1514</v>
      </c>
      <c r="O2117" s="129">
        <f t="shared" si="335"/>
        <v>2.056</v>
      </c>
      <c r="P2117" s="162">
        <f t="shared" si="336"/>
        <v>4.8194685024608441E-2</v>
      </c>
      <c r="Q2117" s="162">
        <f t="shared" si="337"/>
        <v>0.98010874189900754</v>
      </c>
      <c r="R2117" s="129">
        <f t="shared" si="338"/>
        <v>4.8194685024608441E-2</v>
      </c>
      <c r="S2117" s="129" t="str">
        <f t="shared" si="339"/>
        <v/>
      </c>
      <c r="T2117" s="129" t="str">
        <f t="shared" si="340"/>
        <v/>
      </c>
      <c r="V2117" s="156">
        <f t="shared" si="334"/>
        <v>9.7343999999999724</v>
      </c>
      <c r="W2117" s="159">
        <f t="shared" si="330"/>
        <v>0.20413102115168255</v>
      </c>
      <c r="X2117" s="160">
        <f t="shared" si="331"/>
        <v>3.8693289994434776E-4</v>
      </c>
      <c r="Y2117" s="160" t="str">
        <f t="shared" si="332"/>
        <v/>
      </c>
      <c r="Z2117" s="160" t="str">
        <f t="shared" si="333"/>
        <v/>
      </c>
    </row>
    <row r="2118" spans="14:26" ht="20.100000000000001" customHeight="1" x14ac:dyDescent="0.25">
      <c r="N2118" s="137">
        <v>1515</v>
      </c>
      <c r="O2118" s="129">
        <f t="shared" si="335"/>
        <v>2.0600000000000005</v>
      </c>
      <c r="P2118" s="162">
        <f t="shared" si="336"/>
        <v>4.7799574882076964E-2</v>
      </c>
      <c r="Q2118" s="162">
        <f t="shared" si="337"/>
        <v>0.98030072959062309</v>
      </c>
      <c r="R2118" s="129">
        <f t="shared" si="338"/>
        <v>4.7799574882076964E-2</v>
      </c>
      <c r="S2118" s="129" t="str">
        <f t="shared" si="339"/>
        <v/>
      </c>
      <c r="T2118" s="129" t="str">
        <f t="shared" si="340"/>
        <v/>
      </c>
      <c r="V2118" s="156">
        <f t="shared" si="334"/>
        <v>9.7407999999999717</v>
      </c>
      <c r="W2118" s="159">
        <f t="shared" si="330"/>
        <v>0.2037440882517382</v>
      </c>
      <c r="X2118" s="160">
        <f t="shared" si="331"/>
        <v>3.8633075031171971E-4</v>
      </c>
      <c r="Y2118" s="160" t="str">
        <f t="shared" si="332"/>
        <v/>
      </c>
      <c r="Z2118" s="160" t="str">
        <f t="shared" si="333"/>
        <v/>
      </c>
    </row>
    <row r="2119" spans="14:26" ht="20.100000000000001" customHeight="1" x14ac:dyDescent="0.25">
      <c r="N2119" s="137">
        <v>1516</v>
      </c>
      <c r="O2119" s="129">
        <f t="shared" si="335"/>
        <v>2.0640000000000001</v>
      </c>
      <c r="P2119" s="162">
        <f t="shared" si="336"/>
        <v>4.7406945418221713E-2</v>
      </c>
      <c r="Q2119" s="162">
        <f t="shared" si="337"/>
        <v>0.98049114180563823</v>
      </c>
      <c r="R2119" s="129">
        <f t="shared" si="338"/>
        <v>4.7406945418221713E-2</v>
      </c>
      <c r="S2119" s="129" t="str">
        <f t="shared" si="339"/>
        <v/>
      </c>
      <c r="T2119" s="129" t="str">
        <f t="shared" si="340"/>
        <v/>
      </c>
      <c r="V2119" s="156">
        <f t="shared" si="334"/>
        <v>9.747199999999971</v>
      </c>
      <c r="W2119" s="159">
        <f t="shared" si="330"/>
        <v>0.20335775750142648</v>
      </c>
      <c r="X2119" s="160">
        <f t="shared" si="331"/>
        <v>3.8572912173712171E-4</v>
      </c>
      <c r="Y2119" s="160" t="str">
        <f t="shared" si="332"/>
        <v/>
      </c>
      <c r="Z2119" s="160" t="str">
        <f t="shared" si="333"/>
        <v/>
      </c>
    </row>
    <row r="2120" spans="14:26" ht="20.100000000000001" customHeight="1" x14ac:dyDescent="0.25">
      <c r="N2120" s="137">
        <v>1517</v>
      </c>
      <c r="O2120" s="129">
        <f t="shared" si="335"/>
        <v>2.0680000000000005</v>
      </c>
      <c r="P2120" s="162">
        <f t="shared" si="336"/>
        <v>4.7016788768994199E-2</v>
      </c>
      <c r="Q2120" s="162">
        <f t="shared" si="337"/>
        <v>0.98067998845105742</v>
      </c>
      <c r="R2120" s="129">
        <f t="shared" si="338"/>
        <v>4.7016788768994199E-2</v>
      </c>
      <c r="S2120" s="129" t="str">
        <f t="shared" si="339"/>
        <v/>
      </c>
      <c r="T2120" s="129" t="str">
        <f t="shared" si="340"/>
        <v/>
      </c>
      <c r="V2120" s="156">
        <f t="shared" si="334"/>
        <v>9.7535999999999703</v>
      </c>
      <c r="W2120" s="159">
        <f t="shared" si="330"/>
        <v>0.20297202837968936</v>
      </c>
      <c r="X2120" s="160">
        <f t="shared" si="331"/>
        <v>3.8512801525114604E-4</v>
      </c>
      <c r="Y2120" s="160" t="str">
        <f t="shared" si="332"/>
        <v/>
      </c>
      <c r="Z2120" s="160" t="str">
        <f t="shared" si="333"/>
        <v/>
      </c>
    </row>
    <row r="2121" spans="14:26" ht="20.100000000000001" customHeight="1" x14ac:dyDescent="0.25">
      <c r="N2121" s="137">
        <v>1518</v>
      </c>
      <c r="O2121" s="129">
        <f t="shared" si="335"/>
        <v>2.0720000000000001</v>
      </c>
      <c r="P2121" s="162">
        <f t="shared" si="336"/>
        <v>4.6629097016799043E-2</v>
      </c>
      <c r="Q2121" s="162">
        <f t="shared" si="337"/>
        <v>0.98086727940232188</v>
      </c>
      <c r="R2121" s="129">
        <f t="shared" si="338"/>
        <v>4.6629097016799043E-2</v>
      </c>
      <c r="S2121" s="129" t="str">
        <f t="shared" si="339"/>
        <v/>
      </c>
      <c r="T2121" s="129" t="str">
        <f t="shared" si="340"/>
        <v/>
      </c>
      <c r="V2121" s="156">
        <f t="shared" si="334"/>
        <v>9.7599999999999696</v>
      </c>
      <c r="W2121" s="159">
        <f t="shared" si="330"/>
        <v>0.20258690036443822</v>
      </c>
      <c r="X2121" s="160">
        <f t="shared" si="331"/>
        <v>3.8452743187716854E-4</v>
      </c>
      <c r="Y2121" s="160" t="str">
        <f t="shared" si="332"/>
        <v/>
      </c>
      <c r="Z2121" s="160" t="str">
        <f t="shared" si="333"/>
        <v/>
      </c>
    </row>
    <row r="2122" spans="14:26" ht="20.100000000000001" customHeight="1" x14ac:dyDescent="0.25">
      <c r="N2122" s="137">
        <v>1519</v>
      </c>
      <c r="O2122" s="129">
        <f t="shared" si="335"/>
        <v>2.0760000000000005</v>
      </c>
      <c r="P2122" s="162">
        <f t="shared" si="336"/>
        <v>4.6243862191438501E-2</v>
      </c>
      <c r="Q2122" s="162">
        <f t="shared" si="337"/>
        <v>0.98105302450309662</v>
      </c>
      <c r="R2122" s="129">
        <f t="shared" si="338"/>
        <v>4.6243862191438501E-2</v>
      </c>
      <c r="S2122" s="129" t="str">
        <f t="shared" si="339"/>
        <v/>
      </c>
      <c r="T2122" s="129" t="str">
        <f t="shared" si="340"/>
        <v/>
      </c>
      <c r="V2122" s="156">
        <f t="shared" si="334"/>
        <v>9.7663999999999689</v>
      </c>
      <c r="W2122" s="159">
        <f t="shared" si="330"/>
        <v>0.20220237293256105</v>
      </c>
      <c r="X2122" s="160">
        <f t="shared" si="331"/>
        <v>3.8392737263207022E-4</v>
      </c>
      <c r="Y2122" s="160" t="str">
        <f t="shared" si="332"/>
        <v/>
      </c>
      <c r="Z2122" s="160" t="str">
        <f t="shared" si="333"/>
        <v/>
      </c>
    </row>
    <row r="2123" spans="14:26" ht="20.100000000000001" customHeight="1" x14ac:dyDescent="0.25">
      <c r="N2123" s="137">
        <v>1520</v>
      </c>
      <c r="O2123" s="129">
        <f t="shared" si="335"/>
        <v>2.08</v>
      </c>
      <c r="P2123" s="162">
        <f t="shared" si="336"/>
        <v>4.5861076271054887E-2</v>
      </c>
      <c r="Q2123" s="162">
        <f t="shared" si="337"/>
        <v>0.98123723356506221</v>
      </c>
      <c r="R2123" s="129">
        <f t="shared" si="338"/>
        <v>4.5861076271054887E-2</v>
      </c>
      <c r="S2123" s="129" t="str">
        <f t="shared" si="339"/>
        <v/>
      </c>
      <c r="T2123" s="129" t="str">
        <f t="shared" si="340"/>
        <v/>
      </c>
      <c r="V2123" s="156">
        <f t="shared" si="334"/>
        <v>9.7727999999999682</v>
      </c>
      <c r="W2123" s="159">
        <f t="shared" si="330"/>
        <v>0.20181844555992898</v>
      </c>
      <c r="X2123" s="160">
        <f t="shared" si="331"/>
        <v>3.8332783852504382E-4</v>
      </c>
      <c r="Y2123" s="160" t="str">
        <f t="shared" si="332"/>
        <v/>
      </c>
      <c r="Z2123" s="160" t="str">
        <f t="shared" si="333"/>
        <v/>
      </c>
    </row>
    <row r="2124" spans="14:26" ht="20.100000000000001" customHeight="1" x14ac:dyDescent="0.25">
      <c r="N2124" s="137">
        <v>1521</v>
      </c>
      <c r="O2124" s="129">
        <f t="shared" si="335"/>
        <v>2.0840000000000005</v>
      </c>
      <c r="P2124" s="162">
        <f t="shared" si="336"/>
        <v>4.5480731183067974E-2</v>
      </c>
      <c r="Q2124" s="162">
        <f t="shared" si="337"/>
        <v>0.98141991636771042</v>
      </c>
      <c r="R2124" s="129">
        <f t="shared" si="338"/>
        <v>4.5480731183067974E-2</v>
      </c>
      <c r="S2124" s="129" t="str">
        <f t="shared" si="339"/>
        <v/>
      </c>
      <c r="T2124" s="129" t="str">
        <f t="shared" si="340"/>
        <v/>
      </c>
      <c r="V2124" s="156">
        <f t="shared" si="334"/>
        <v>9.7791999999999675</v>
      </c>
      <c r="W2124" s="159">
        <f t="shared" si="330"/>
        <v>0.20143511772140393</v>
      </c>
      <c r="X2124" s="160">
        <f t="shared" si="331"/>
        <v>3.8272883055928686E-4</v>
      </c>
      <c r="Y2124" s="160" t="str">
        <f t="shared" si="332"/>
        <v/>
      </c>
      <c r="Z2124" s="160" t="str">
        <f t="shared" si="333"/>
        <v/>
      </c>
    </row>
    <row r="2125" spans="14:26" ht="20.100000000000001" customHeight="1" x14ac:dyDescent="0.25">
      <c r="N2125" s="137">
        <v>1522</v>
      </c>
      <c r="O2125" s="129">
        <f t="shared" si="335"/>
        <v>2.0880000000000001</v>
      </c>
      <c r="P2125" s="162">
        <f t="shared" si="336"/>
        <v>4.5102818805110016E-2</v>
      </c>
      <c r="Q2125" s="162">
        <f t="shared" si="337"/>
        <v>0.98160108265814239</v>
      </c>
      <c r="R2125" s="129">
        <f t="shared" si="338"/>
        <v>4.5102818805110016E-2</v>
      </c>
      <c r="S2125" s="129" t="str">
        <f t="shared" si="339"/>
        <v/>
      </c>
      <c r="T2125" s="129" t="str">
        <f t="shared" si="340"/>
        <v/>
      </c>
      <c r="V2125" s="156">
        <f t="shared" si="334"/>
        <v>9.7855999999999668</v>
      </c>
      <c r="W2125" s="159">
        <f t="shared" si="330"/>
        <v>0.20105238889084465</v>
      </c>
      <c r="X2125" s="160">
        <f t="shared" si="331"/>
        <v>3.8213034973094695E-4</v>
      </c>
      <c r="Y2125" s="160" t="str">
        <f t="shared" si="332"/>
        <v/>
      </c>
      <c r="Z2125" s="160" t="str">
        <f t="shared" si="333"/>
        <v/>
      </c>
    </row>
    <row r="2126" spans="14:26" ht="20.100000000000001" customHeight="1" x14ac:dyDescent="0.25">
      <c r="N2126" s="137">
        <v>1523</v>
      </c>
      <c r="O2126" s="129">
        <f t="shared" si="335"/>
        <v>2.0920000000000005</v>
      </c>
      <c r="P2126" s="162">
        <f t="shared" si="336"/>
        <v>4.472733096595561E-2</v>
      </c>
      <c r="Q2126" s="162">
        <f t="shared" si="337"/>
        <v>0.98178074215087185</v>
      </c>
      <c r="R2126" s="129">
        <f t="shared" si="338"/>
        <v>4.472733096595561E-2</v>
      </c>
      <c r="S2126" s="129" t="str">
        <f t="shared" si="339"/>
        <v/>
      </c>
      <c r="T2126" s="129" t="str">
        <f t="shared" si="340"/>
        <v/>
      </c>
      <c r="V2126" s="156">
        <f t="shared" si="334"/>
        <v>9.7919999999999661</v>
      </c>
      <c r="W2126" s="159">
        <f t="shared" si="330"/>
        <v>0.2006702585411137</v>
      </c>
      <c r="X2126" s="160">
        <f t="shared" si="331"/>
        <v>3.8153239702864994E-4</v>
      </c>
      <c r="Y2126" s="160" t="str">
        <f t="shared" si="332"/>
        <v/>
      </c>
      <c r="Z2126" s="160" t="str">
        <f t="shared" si="333"/>
        <v/>
      </c>
    </row>
    <row r="2127" spans="14:26" ht="20.100000000000001" customHeight="1" x14ac:dyDescent="0.25">
      <c r="N2127" s="137">
        <v>1524</v>
      </c>
      <c r="O2127" s="129">
        <f t="shared" si="335"/>
        <v>2.0960000000000001</v>
      </c>
      <c r="P2127" s="162">
        <f t="shared" si="336"/>
        <v>4.4354259446449183E-2</v>
      </c>
      <c r="Q2127" s="162">
        <f t="shared" si="337"/>
        <v>0.98195890452763157</v>
      </c>
      <c r="R2127" s="129">
        <f t="shared" si="338"/>
        <v>4.4354259446449183E-2</v>
      </c>
      <c r="S2127" s="129" t="str">
        <f t="shared" si="339"/>
        <v/>
      </c>
      <c r="T2127" s="129" t="str">
        <f t="shared" si="340"/>
        <v/>
      </c>
      <c r="V2127" s="156">
        <f t="shared" si="334"/>
        <v>9.7983999999999654</v>
      </c>
      <c r="W2127" s="159">
        <f t="shared" si="330"/>
        <v>0.20028872614408505</v>
      </c>
      <c r="X2127" s="160">
        <f t="shared" si="331"/>
        <v>3.8093497343533178E-4</v>
      </c>
      <c r="Y2127" s="160" t="str">
        <f t="shared" si="332"/>
        <v/>
      </c>
      <c r="Z2127" s="160" t="str">
        <f t="shared" si="333"/>
        <v/>
      </c>
    </row>
    <row r="2128" spans="14:26" ht="20.100000000000001" customHeight="1" x14ac:dyDescent="0.25">
      <c r="N2128" s="137">
        <v>1525</v>
      </c>
      <c r="O2128" s="129">
        <f t="shared" si="335"/>
        <v>2.1000000000000005</v>
      </c>
      <c r="P2128" s="162">
        <f t="shared" si="336"/>
        <v>4.3983595980427156E-2</v>
      </c>
      <c r="Q2128" s="162">
        <f t="shared" si="337"/>
        <v>0.98213557943718344</v>
      </c>
      <c r="R2128" s="129">
        <f t="shared" si="338"/>
        <v>4.3983595980427156E-2</v>
      </c>
      <c r="S2128" s="129" t="str">
        <f t="shared" si="339"/>
        <v/>
      </c>
      <c r="T2128" s="129" t="str">
        <f t="shared" si="340"/>
        <v/>
      </c>
      <c r="V2128" s="156">
        <f t="shared" si="334"/>
        <v>9.8047999999999647</v>
      </c>
      <c r="W2128" s="159">
        <f t="shared" si="330"/>
        <v>0.19990779117064972</v>
      </c>
      <c r="X2128" s="160">
        <f t="shared" si="331"/>
        <v>3.8033807992637891E-4</v>
      </c>
      <c r="Y2128" s="160" t="str">
        <f t="shared" si="332"/>
        <v/>
      </c>
      <c r="Z2128" s="160" t="str">
        <f t="shared" si="333"/>
        <v/>
      </c>
    </row>
    <row r="2129" spans="14:26" ht="20.100000000000001" customHeight="1" x14ac:dyDescent="0.25">
      <c r="N2129" s="137">
        <v>1526</v>
      </c>
      <c r="O2129" s="129">
        <f t="shared" si="335"/>
        <v>2.1040000000000001</v>
      </c>
      <c r="P2129" s="162">
        <f t="shared" si="336"/>
        <v>4.3615332255637435E-2</v>
      </c>
      <c r="Q2129" s="162">
        <f t="shared" si="337"/>
        <v>0.98231077649513199</v>
      </c>
      <c r="R2129" s="129">
        <f t="shared" si="338"/>
        <v>4.3615332255637435E-2</v>
      </c>
      <c r="S2129" s="129" t="str">
        <f t="shared" si="339"/>
        <v/>
      </c>
      <c r="T2129" s="129" t="str">
        <f t="shared" si="340"/>
        <v/>
      </c>
      <c r="V2129" s="156">
        <f t="shared" si="334"/>
        <v>9.8111999999999639</v>
      </c>
      <c r="W2129" s="159">
        <f t="shared" si="330"/>
        <v>0.19952745309072334</v>
      </c>
      <c r="X2129" s="160">
        <f t="shared" si="331"/>
        <v>3.797417174710993E-4</v>
      </c>
      <c r="Y2129" s="160" t="str">
        <f t="shared" si="332"/>
        <v/>
      </c>
      <c r="Z2129" s="160" t="str">
        <f t="shared" si="333"/>
        <v/>
      </c>
    </row>
    <row r="2130" spans="14:26" ht="20.100000000000001" customHeight="1" x14ac:dyDescent="0.25">
      <c r="N2130" s="137">
        <v>1527</v>
      </c>
      <c r="O2130" s="129">
        <f t="shared" si="335"/>
        <v>2.1080000000000005</v>
      </c>
      <c r="P2130" s="162">
        <f t="shared" si="336"/>
        <v>4.3249459914653815E-2</v>
      </c>
      <c r="Q2130" s="162">
        <f t="shared" si="337"/>
        <v>0.98248450528374232</v>
      </c>
      <c r="R2130" s="129">
        <f t="shared" si="338"/>
        <v>4.3249459914653815E-2</v>
      </c>
      <c r="S2130" s="129" t="str">
        <f t="shared" si="339"/>
        <v/>
      </c>
      <c r="T2130" s="129" t="str">
        <f t="shared" si="340"/>
        <v/>
      </c>
      <c r="V2130" s="156">
        <f t="shared" si="334"/>
        <v>9.8175999999999632</v>
      </c>
      <c r="W2130" s="159">
        <f t="shared" si="330"/>
        <v>0.19914771137325224</v>
      </c>
      <c r="X2130" s="160">
        <f t="shared" si="331"/>
        <v>3.7914588703102936E-4</v>
      </c>
      <c r="Y2130" s="160" t="str">
        <f t="shared" si="332"/>
        <v/>
      </c>
      <c r="Z2130" s="160" t="str">
        <f t="shared" si="333"/>
        <v/>
      </c>
    </row>
    <row r="2131" spans="14:26" ht="20.100000000000001" customHeight="1" x14ac:dyDescent="0.25">
      <c r="N2131" s="137">
        <v>1528</v>
      </c>
      <c r="O2131" s="129">
        <f t="shared" si="335"/>
        <v>2.1120000000000001</v>
      </c>
      <c r="P2131" s="162">
        <f t="shared" si="336"/>
        <v>4.2885970555787321E-2</v>
      </c>
      <c r="Q2131" s="162">
        <f t="shared" si="337"/>
        <v>0.98265677535176066</v>
      </c>
      <c r="R2131" s="129">
        <f t="shared" si="338"/>
        <v>4.2885970555787321E-2</v>
      </c>
      <c r="S2131" s="129" t="str">
        <f t="shared" si="339"/>
        <v/>
      </c>
      <c r="T2131" s="129" t="str">
        <f t="shared" si="340"/>
        <v/>
      </c>
      <c r="V2131" s="156">
        <f t="shared" si="334"/>
        <v>9.8239999999999625</v>
      </c>
      <c r="W2131" s="159">
        <f t="shared" si="330"/>
        <v>0.19876856548622121</v>
      </c>
      <c r="X2131" s="160">
        <f t="shared" si="331"/>
        <v>3.7855058956193233E-4</v>
      </c>
      <c r="Y2131" s="160" t="str">
        <f t="shared" si="332"/>
        <v/>
      </c>
      <c r="Z2131" s="160" t="str">
        <f t="shared" si="333"/>
        <v/>
      </c>
    </row>
    <row r="2132" spans="14:26" ht="20.100000000000001" customHeight="1" x14ac:dyDescent="0.25">
      <c r="N2132" s="137">
        <v>1529</v>
      </c>
      <c r="O2132" s="129">
        <f t="shared" si="335"/>
        <v>2.1160000000000005</v>
      </c>
      <c r="P2132" s="162">
        <f t="shared" si="336"/>
        <v>4.2524855733992464E-2</v>
      </c>
      <c r="Q2132" s="162">
        <f t="shared" si="337"/>
        <v>0.98282759621423987</v>
      </c>
      <c r="R2132" s="129">
        <f t="shared" si="338"/>
        <v>4.2524855733992464E-2</v>
      </c>
      <c r="S2132" s="129" t="str">
        <f t="shared" si="339"/>
        <v/>
      </c>
      <c r="T2132" s="129" t="str">
        <f t="shared" si="340"/>
        <v/>
      </c>
      <c r="V2132" s="156">
        <f t="shared" si="334"/>
        <v>9.8303999999999618</v>
      </c>
      <c r="W2132" s="159">
        <f t="shared" ref="W2132:W2195" si="341">_xlfn.CHISQ.DIST.RT(V2132,$U$593)</f>
        <v>0.19839001489665928</v>
      </c>
      <c r="X2132" s="160">
        <f t="shared" ref="X2132:X2195" si="342">W2132-W2133</f>
        <v>3.7795582601257705E-4</v>
      </c>
      <c r="Y2132" s="160" t="str">
        <f t="shared" ref="Y2132:Y2195" si="343">IF(W2132&lt;(1-$U$600),X2132,"")</f>
        <v/>
      </c>
      <c r="Z2132" s="160" t="str">
        <f t="shared" ref="Z2132:Z2195" si="344">IF(X2132&lt;(1-$U$606),Y2132,"")</f>
        <v/>
      </c>
    </row>
    <row r="2133" spans="14:26" ht="20.100000000000001" customHeight="1" x14ac:dyDescent="0.25">
      <c r="N2133" s="137">
        <v>1530</v>
      </c>
      <c r="O2133" s="129">
        <f t="shared" si="335"/>
        <v>2.12</v>
      </c>
      <c r="P2133" s="162">
        <f t="shared" si="336"/>
        <v>4.2166106961770311E-2</v>
      </c>
      <c r="Q2133" s="162">
        <f t="shared" si="337"/>
        <v>0.98299697735236724</v>
      </c>
      <c r="R2133" s="129">
        <f t="shared" si="338"/>
        <v>4.2166106961770311E-2</v>
      </c>
      <c r="S2133" s="129" t="str">
        <f t="shared" si="339"/>
        <v/>
      </c>
      <c r="T2133" s="129" t="str">
        <f t="shared" si="340"/>
        <v/>
      </c>
      <c r="V2133" s="156">
        <f t="shared" ref="V2133:V2196" si="345">V2132+$Y$593</f>
        <v>9.8367999999999611</v>
      </c>
      <c r="W2133" s="159">
        <f t="shared" si="341"/>
        <v>0.1980120590706467</v>
      </c>
      <c r="X2133" s="160">
        <f t="shared" si="342"/>
        <v>3.7736159732515429E-4</v>
      </c>
      <c r="Y2133" s="160" t="str">
        <f t="shared" si="343"/>
        <v/>
      </c>
      <c r="Z2133" s="160" t="str">
        <f t="shared" si="344"/>
        <v/>
      </c>
    </row>
    <row r="2134" spans="14:26" ht="20.100000000000001" customHeight="1" x14ac:dyDescent="0.25">
      <c r="N2134" s="137">
        <v>1531</v>
      </c>
      <c r="O2134" s="129">
        <f t="shared" si="335"/>
        <v>2.1240000000000006</v>
      </c>
      <c r="P2134" s="162">
        <f t="shared" si="336"/>
        <v>4.1809715710066385E-2</v>
      </c>
      <c r="Q2134" s="162">
        <f t="shared" si="337"/>
        <v>0.9831649282132966</v>
      </c>
      <c r="R2134" s="129">
        <f t="shared" si="338"/>
        <v>4.1809715710066385E-2</v>
      </c>
      <c r="S2134" s="129" t="str">
        <f t="shared" si="339"/>
        <v/>
      </c>
      <c r="T2134" s="129" t="str">
        <f t="shared" si="340"/>
        <v/>
      </c>
      <c r="V2134" s="156">
        <f t="shared" si="345"/>
        <v>9.8431999999999604</v>
      </c>
      <c r="W2134" s="159">
        <f t="shared" si="341"/>
        <v>0.19763469747332155</v>
      </c>
      <c r="X2134" s="160">
        <f t="shared" si="342"/>
        <v>3.767679044348049E-4</v>
      </c>
      <c r="Y2134" s="160" t="str">
        <f t="shared" si="343"/>
        <v/>
      </c>
      <c r="Z2134" s="160" t="str">
        <f t="shared" si="344"/>
        <v/>
      </c>
    </row>
    <row r="2135" spans="14:26" ht="20.100000000000001" customHeight="1" x14ac:dyDescent="0.25">
      <c r="N2135" s="137">
        <v>1532</v>
      </c>
      <c r="O2135" s="129">
        <f t="shared" si="335"/>
        <v>2.1280000000000001</v>
      </c>
      <c r="P2135" s="162">
        <f t="shared" si="336"/>
        <v>4.145567340916527E-2</v>
      </c>
      <c r="Q2135" s="162">
        <f t="shared" si="337"/>
        <v>0.98333145820998391</v>
      </c>
      <c r="R2135" s="129">
        <f t="shared" si="338"/>
        <v>4.145567340916527E-2</v>
      </c>
      <c r="S2135" s="129" t="str">
        <f t="shared" si="339"/>
        <v/>
      </c>
      <c r="T2135" s="129" t="str">
        <f t="shared" si="340"/>
        <v/>
      </c>
      <c r="V2135" s="156">
        <f t="shared" si="345"/>
        <v>9.8495999999999597</v>
      </c>
      <c r="W2135" s="159">
        <f t="shared" si="341"/>
        <v>0.19725792956888674</v>
      </c>
      <c r="X2135" s="160">
        <f t="shared" si="342"/>
        <v>3.7617474827067454E-4</v>
      </c>
      <c r="Y2135" s="160" t="str">
        <f t="shared" si="343"/>
        <v/>
      </c>
      <c r="Z2135" s="160" t="str">
        <f t="shared" si="344"/>
        <v/>
      </c>
    </row>
    <row r="2136" spans="14:26" ht="20.100000000000001" customHeight="1" x14ac:dyDescent="0.25">
      <c r="N2136" s="137">
        <v>1533</v>
      </c>
      <c r="O2136" s="129">
        <f t="shared" si="335"/>
        <v>2.1320000000000006</v>
      </c>
      <c r="P2136" s="162">
        <f t="shared" si="336"/>
        <v>4.1103971449579904E-2</v>
      </c>
      <c r="Q2136" s="162">
        <f t="shared" si="337"/>
        <v>0.98349657672102675</v>
      </c>
      <c r="R2136" s="129">
        <f t="shared" si="338"/>
        <v>4.1103971449579904E-2</v>
      </c>
      <c r="S2136" s="129" t="str">
        <f t="shared" si="339"/>
        <v/>
      </c>
      <c r="T2136" s="129" t="str">
        <f t="shared" si="340"/>
        <v/>
      </c>
      <c r="V2136" s="156">
        <f t="shared" si="345"/>
        <v>9.855999999999959</v>
      </c>
      <c r="W2136" s="159">
        <f t="shared" si="341"/>
        <v>0.19688175482061607</v>
      </c>
      <c r="X2136" s="160">
        <f t="shared" si="342"/>
        <v>3.7558212975469241E-4</v>
      </c>
      <c r="Y2136" s="160" t="str">
        <f t="shared" si="343"/>
        <v/>
      </c>
      <c r="Z2136" s="160" t="str">
        <f t="shared" si="344"/>
        <v/>
      </c>
    </row>
    <row r="2137" spans="14:26" ht="20.100000000000001" customHeight="1" x14ac:dyDescent="0.25">
      <c r="N2137" s="137">
        <v>1534</v>
      </c>
      <c r="O2137" s="129">
        <f t="shared" si="335"/>
        <v>2.1360000000000001</v>
      </c>
      <c r="P2137" s="162">
        <f t="shared" si="336"/>
        <v>4.0754601182937548E-2</v>
      </c>
      <c r="Q2137" s="162">
        <f t="shared" si="337"/>
        <v>0.98366029309050618</v>
      </c>
      <c r="R2137" s="129">
        <f t="shared" si="338"/>
        <v>4.0754601182937548E-2</v>
      </c>
      <c r="S2137" s="129" t="str">
        <f t="shared" si="339"/>
        <v/>
      </c>
      <c r="T2137" s="129" t="str">
        <f t="shared" si="340"/>
        <v/>
      </c>
      <c r="V2137" s="156">
        <f t="shared" si="345"/>
        <v>9.8623999999999583</v>
      </c>
      <c r="W2137" s="159">
        <f t="shared" si="341"/>
        <v>0.19650617269086137</v>
      </c>
      <c r="X2137" s="160">
        <f t="shared" si="342"/>
        <v>3.7499004980223738E-4</v>
      </c>
      <c r="Y2137" s="160" t="str">
        <f t="shared" si="343"/>
        <v/>
      </c>
      <c r="Z2137" s="160" t="str">
        <f t="shared" si="344"/>
        <v/>
      </c>
    </row>
    <row r="2138" spans="14:26" ht="20.100000000000001" customHeight="1" x14ac:dyDescent="0.25">
      <c r="N2138" s="137">
        <v>1535</v>
      </c>
      <c r="O2138" s="129">
        <f t="shared" si="335"/>
        <v>2.1400000000000006</v>
      </c>
      <c r="P2138" s="162">
        <f t="shared" si="336"/>
        <v>4.0407553922860252E-2</v>
      </c>
      <c r="Q2138" s="162">
        <f t="shared" si="337"/>
        <v>0.98382261662783388</v>
      </c>
      <c r="R2138" s="129">
        <f t="shared" si="338"/>
        <v>4.0407553922860252E-2</v>
      </c>
      <c r="S2138" s="129" t="str">
        <f t="shared" si="339"/>
        <v/>
      </c>
      <c r="T2138" s="129" t="str">
        <f t="shared" si="340"/>
        <v/>
      </c>
      <c r="V2138" s="156">
        <f t="shared" si="345"/>
        <v>9.8687999999999576</v>
      </c>
      <c r="W2138" s="159">
        <f t="shared" si="341"/>
        <v>0.19613118264105914</v>
      </c>
      <c r="X2138" s="160">
        <f t="shared" si="342"/>
        <v>3.7439850932308172E-4</v>
      </c>
      <c r="Y2138" s="160" t="str">
        <f t="shared" si="343"/>
        <v/>
      </c>
      <c r="Z2138" s="160" t="str">
        <f t="shared" si="344"/>
        <v/>
      </c>
    </row>
    <row r="2139" spans="14:26" ht="20.100000000000001" customHeight="1" x14ac:dyDescent="0.25">
      <c r="N2139" s="137">
        <v>1536</v>
      </c>
      <c r="O2139" s="129">
        <f t="shared" ref="O2139:O2202" si="346">O$597+(N2139*O$600)</f>
        <v>2.1440000000000001</v>
      </c>
      <c r="P2139" s="162">
        <f t="shared" ref="P2139:P2202" si="347">_xlfn.NORM.DIST(O2139,O$594,O$595,0)</f>
        <v>4.0062820945842105E-2</v>
      </c>
      <c r="Q2139" s="162">
        <f t="shared" ref="Q2139:Q2202" si="348">_xlfn.NORM.DIST(O2139,O$594,O$595,1)</f>
        <v>0.9839835566076014</v>
      </c>
      <c r="R2139" s="129">
        <f t="shared" ref="R2139:R2202" si="349">IF(OR(Q2139&lt;$S$599,Q2139&gt;$S$600),P2139,"")</f>
        <v>4.0062820945842105E-2</v>
      </c>
      <c r="S2139" s="129" t="str">
        <f t="shared" ref="S2139:S2202" si="350">IF(AND(Q2139&gt;$S$599,Q2139&lt;$S$600),P2139,"")</f>
        <v/>
      </c>
      <c r="T2139" s="129" t="str">
        <f t="shared" ref="T2139:T2202" si="351">IF(P2139=MAX(P$603:P$2603),P2139,"")</f>
        <v/>
      </c>
      <c r="V2139" s="156">
        <f t="shared" si="345"/>
        <v>9.8751999999999569</v>
      </c>
      <c r="W2139" s="159">
        <f t="shared" si="341"/>
        <v>0.19575678413173606</v>
      </c>
      <c r="X2139" s="160">
        <f t="shared" si="342"/>
        <v>3.7380750921919836E-4</v>
      </c>
      <c r="Y2139" s="160" t="str">
        <f t="shared" si="343"/>
        <v/>
      </c>
      <c r="Z2139" s="160" t="str">
        <f t="shared" si="344"/>
        <v/>
      </c>
    </row>
    <row r="2140" spans="14:26" ht="20.100000000000001" customHeight="1" x14ac:dyDescent="0.25">
      <c r="N2140" s="137">
        <v>1537</v>
      </c>
      <c r="O2140" s="129">
        <f t="shared" si="346"/>
        <v>2.1479999999999997</v>
      </c>
      <c r="P2140" s="162">
        <f t="shared" si="347"/>
        <v>3.972039349212067E-2</v>
      </c>
      <c r="Q2140" s="162">
        <f t="shared" si="348"/>
        <v>0.98414312226943323</v>
      </c>
      <c r="R2140" s="129">
        <f t="shared" si="349"/>
        <v>3.972039349212067E-2</v>
      </c>
      <c r="S2140" s="129" t="str">
        <f t="shared" si="350"/>
        <v/>
      </c>
      <c r="T2140" s="129" t="str">
        <f t="shared" si="351"/>
        <v/>
      </c>
      <c r="V2140" s="156">
        <f t="shared" si="345"/>
        <v>9.8815999999999562</v>
      </c>
      <c r="W2140" s="159">
        <f t="shared" si="341"/>
        <v>0.19538297662251686</v>
      </c>
      <c r="X2140" s="160">
        <f t="shared" si="342"/>
        <v>3.7321705038617647E-4</v>
      </c>
      <c r="Y2140" s="160" t="str">
        <f t="shared" si="343"/>
        <v/>
      </c>
      <c r="Z2140" s="160" t="str">
        <f t="shared" si="344"/>
        <v/>
      </c>
    </row>
    <row r="2141" spans="14:26" ht="20.100000000000001" customHeight="1" x14ac:dyDescent="0.25">
      <c r="N2141" s="137">
        <v>1538</v>
      </c>
      <c r="O2141" s="129">
        <f t="shared" si="346"/>
        <v>2.1520000000000001</v>
      </c>
      <c r="P2141" s="162">
        <f t="shared" si="347"/>
        <v>3.9380262766544827E-2</v>
      </c>
      <c r="Q2141" s="162">
        <f t="shared" si="348"/>
        <v>0.9843013228178441</v>
      </c>
      <c r="R2141" s="129">
        <f t="shared" si="349"/>
        <v>3.9380262766544827E-2</v>
      </c>
      <c r="S2141" s="129" t="str">
        <f t="shared" si="350"/>
        <v/>
      </c>
      <c r="T2141" s="129" t="str">
        <f t="shared" si="351"/>
        <v/>
      </c>
      <c r="V2141" s="156">
        <f t="shared" si="345"/>
        <v>9.8879999999999555</v>
      </c>
      <c r="W2141" s="159">
        <f t="shared" si="341"/>
        <v>0.19500975957213068</v>
      </c>
      <c r="X2141" s="160">
        <f t="shared" si="342"/>
        <v>3.7262713371438716E-4</v>
      </c>
      <c r="Y2141" s="160" t="str">
        <f t="shared" si="343"/>
        <v/>
      </c>
      <c r="Z2141" s="160" t="str">
        <f t="shared" si="344"/>
        <v/>
      </c>
    </row>
    <row r="2142" spans="14:26" ht="20.100000000000001" customHeight="1" x14ac:dyDescent="0.25">
      <c r="N2142" s="137">
        <v>1539</v>
      </c>
      <c r="O2142" s="129">
        <f t="shared" si="346"/>
        <v>2.1559999999999997</v>
      </c>
      <c r="P2142" s="162">
        <f t="shared" si="347"/>
        <v>3.9042419939437932E-2</v>
      </c>
      <c r="Q2142" s="162">
        <f t="shared" si="348"/>
        <v>0.98445816742209846</v>
      </c>
      <c r="R2142" s="129">
        <f t="shared" si="349"/>
        <v>3.9042419939437932E-2</v>
      </c>
      <c r="S2142" s="129" t="str">
        <f t="shared" si="350"/>
        <v/>
      </c>
      <c r="T2142" s="129" t="str">
        <f t="shared" si="351"/>
        <v/>
      </c>
      <c r="V2142" s="156">
        <f t="shared" si="345"/>
        <v>9.8943999999999548</v>
      </c>
      <c r="W2142" s="159">
        <f t="shared" si="341"/>
        <v>0.19463713243841629</v>
      </c>
      <c r="X2142" s="160">
        <f t="shared" si="342"/>
        <v>3.7203776008593037E-4</v>
      </c>
      <c r="Y2142" s="160" t="str">
        <f t="shared" si="343"/>
        <v/>
      </c>
      <c r="Z2142" s="160" t="str">
        <f t="shared" si="344"/>
        <v/>
      </c>
    </row>
    <row r="2143" spans="14:26" ht="20.100000000000001" customHeight="1" x14ac:dyDescent="0.25">
      <c r="N2143" s="137">
        <v>1540</v>
      </c>
      <c r="O2143" s="129">
        <f t="shared" si="346"/>
        <v>2.16</v>
      </c>
      <c r="P2143" s="162">
        <f t="shared" si="347"/>
        <v>3.8706856147455608E-2</v>
      </c>
      <c r="Q2143" s="162">
        <f t="shared" si="348"/>
        <v>0.98461366521607452</v>
      </c>
      <c r="R2143" s="129">
        <f t="shared" si="349"/>
        <v>3.8706856147455608E-2</v>
      </c>
      <c r="S2143" s="129" t="str">
        <f t="shared" si="350"/>
        <v/>
      </c>
      <c r="T2143" s="129" t="str">
        <f t="shared" si="351"/>
        <v/>
      </c>
      <c r="V2143" s="156">
        <f t="shared" si="345"/>
        <v>9.9007999999999541</v>
      </c>
      <c r="W2143" s="159">
        <f t="shared" si="341"/>
        <v>0.19426509467833036</v>
      </c>
      <c r="X2143" s="160">
        <f t="shared" si="342"/>
        <v>3.71448930377688E-4</v>
      </c>
      <c r="Y2143" s="160" t="str">
        <f t="shared" si="343"/>
        <v/>
      </c>
      <c r="Z2143" s="160" t="str">
        <f t="shared" si="344"/>
        <v/>
      </c>
    </row>
    <row r="2144" spans="14:26" ht="20.100000000000001" customHeight="1" x14ac:dyDescent="0.25">
      <c r="N2144" s="137">
        <v>1541</v>
      </c>
      <c r="O2144" s="129">
        <f t="shared" si="346"/>
        <v>2.1639999999999997</v>
      </c>
      <c r="P2144" s="162">
        <f t="shared" si="347"/>
        <v>3.8373562494439975E-2</v>
      </c>
      <c r="Q2144" s="162">
        <f t="shared" si="348"/>
        <v>0.98476782529813145</v>
      </c>
      <c r="R2144" s="129">
        <f t="shared" si="349"/>
        <v>3.8373562494439975E-2</v>
      </c>
      <c r="S2144" s="129" t="str">
        <f t="shared" si="350"/>
        <v/>
      </c>
      <c r="T2144" s="129" t="str">
        <f t="shared" si="351"/>
        <v/>
      </c>
      <c r="V2144" s="156">
        <f t="shared" si="345"/>
        <v>9.9071999999999534</v>
      </c>
      <c r="W2144" s="159">
        <f t="shared" si="341"/>
        <v>0.19389364574795268</v>
      </c>
      <c r="X2144" s="160">
        <f t="shared" si="342"/>
        <v>3.7086064545960307E-4</v>
      </c>
      <c r="Y2144" s="160" t="str">
        <f t="shared" si="343"/>
        <v/>
      </c>
      <c r="Z2144" s="160" t="str">
        <f t="shared" si="344"/>
        <v/>
      </c>
    </row>
    <row r="2145" spans="14:26" ht="20.100000000000001" customHeight="1" x14ac:dyDescent="0.25">
      <c r="N2145" s="137">
        <v>1542</v>
      </c>
      <c r="O2145" s="129">
        <f t="shared" si="346"/>
        <v>2.1680000000000001</v>
      </c>
      <c r="P2145" s="162">
        <f t="shared" si="347"/>
        <v>3.8042530052267994E-2</v>
      </c>
      <c r="Q2145" s="162">
        <f t="shared" si="348"/>
        <v>0.98492065673097928</v>
      </c>
      <c r="R2145" s="129">
        <f t="shared" si="349"/>
        <v>3.8042530052267994E-2</v>
      </c>
      <c r="S2145" s="129" t="str">
        <f t="shared" si="350"/>
        <v/>
      </c>
      <c r="T2145" s="129" t="str">
        <f t="shared" si="351"/>
        <v/>
      </c>
      <c r="V2145" s="156">
        <f t="shared" si="345"/>
        <v>9.9135999999999527</v>
      </c>
      <c r="W2145" s="159">
        <f t="shared" si="341"/>
        <v>0.19352278510249307</v>
      </c>
      <c r="X2145" s="160">
        <f t="shared" si="342"/>
        <v>3.7027290619512376E-4</v>
      </c>
      <c r="Y2145" s="160" t="str">
        <f t="shared" si="343"/>
        <v/>
      </c>
      <c r="Z2145" s="160" t="str">
        <f t="shared" si="344"/>
        <v/>
      </c>
    </row>
    <row r="2146" spans="14:26" ht="20.100000000000001" customHeight="1" x14ac:dyDescent="0.25">
      <c r="N2146" s="137">
        <v>1543</v>
      </c>
      <c r="O2146" s="129">
        <f t="shared" si="346"/>
        <v>2.1719999999999997</v>
      </c>
      <c r="P2146" s="162">
        <f t="shared" si="347"/>
        <v>3.7713749861696219E-2</v>
      </c>
      <c r="Q2146" s="162">
        <f t="shared" si="348"/>
        <v>0.98507216854155311</v>
      </c>
      <c r="R2146" s="129">
        <f t="shared" si="349"/>
        <v>3.7713749861696219E-2</v>
      </c>
      <c r="S2146" s="129" t="str">
        <f t="shared" si="350"/>
        <v/>
      </c>
      <c r="T2146" s="129" t="str">
        <f t="shared" si="351"/>
        <v/>
      </c>
      <c r="V2146" s="156">
        <f t="shared" si="345"/>
        <v>9.919999999999952</v>
      </c>
      <c r="W2146" s="159">
        <f t="shared" si="341"/>
        <v>0.19315251219629795</v>
      </c>
      <c r="X2146" s="160">
        <f t="shared" si="342"/>
        <v>3.6968571344139778E-4</v>
      </c>
      <c r="Y2146" s="160" t="str">
        <f t="shared" si="343"/>
        <v/>
      </c>
      <c r="Z2146" s="160" t="str">
        <f t="shared" si="344"/>
        <v/>
      </c>
    </row>
    <row r="2147" spans="14:26" ht="20.100000000000001" customHeight="1" x14ac:dyDescent="0.25">
      <c r="N2147" s="137">
        <v>1544</v>
      </c>
      <c r="O2147" s="129">
        <f t="shared" si="346"/>
        <v>2.1760000000000002</v>
      </c>
      <c r="P2147" s="162">
        <f t="shared" si="347"/>
        <v>3.7387212933199583E-2</v>
      </c>
      <c r="Q2147" s="162">
        <f t="shared" si="348"/>
        <v>0.98522236972089028</v>
      </c>
      <c r="R2147" s="129">
        <f t="shared" si="349"/>
        <v>3.7387212933199583E-2</v>
      </c>
      <c r="S2147" s="129" t="str">
        <f t="shared" si="350"/>
        <v/>
      </c>
      <c r="T2147" s="129" t="str">
        <f t="shared" si="351"/>
        <v/>
      </c>
      <c r="V2147" s="156">
        <f t="shared" si="345"/>
        <v>9.9263999999999513</v>
      </c>
      <c r="W2147" s="159">
        <f t="shared" si="341"/>
        <v>0.19278282648285655</v>
      </c>
      <c r="X2147" s="160">
        <f t="shared" si="342"/>
        <v>3.6909906804966086E-4</v>
      </c>
      <c r="Y2147" s="160" t="str">
        <f t="shared" si="343"/>
        <v/>
      </c>
      <c r="Z2147" s="160" t="str">
        <f t="shared" si="344"/>
        <v/>
      </c>
    </row>
    <row r="2148" spans="14:26" ht="20.100000000000001" customHeight="1" x14ac:dyDescent="0.25">
      <c r="N2148" s="137">
        <v>1545</v>
      </c>
      <c r="O2148" s="129">
        <f t="shared" si="346"/>
        <v>2.1799999999999997</v>
      </c>
      <c r="P2148" s="162">
        <f t="shared" si="347"/>
        <v>3.7062910247806502E-2</v>
      </c>
      <c r="Q2148" s="162">
        <f t="shared" si="348"/>
        <v>0.98537126922401075</v>
      </c>
      <c r="R2148" s="129">
        <f t="shared" si="349"/>
        <v>3.7062910247806502E-2</v>
      </c>
      <c r="S2148" s="129" t="str">
        <f t="shared" si="350"/>
        <v/>
      </c>
      <c r="T2148" s="129" t="str">
        <f t="shared" si="351"/>
        <v/>
      </c>
      <c r="V2148" s="156">
        <f t="shared" si="345"/>
        <v>9.9327999999999506</v>
      </c>
      <c r="W2148" s="159">
        <f t="shared" si="341"/>
        <v>0.19241372741480689</v>
      </c>
      <c r="X2148" s="160">
        <f t="shared" si="342"/>
        <v>3.6851297086384904E-4</v>
      </c>
      <c r="Y2148" s="160" t="str">
        <f t="shared" si="343"/>
        <v/>
      </c>
      <c r="Z2148" s="160" t="str">
        <f t="shared" si="344"/>
        <v/>
      </c>
    </row>
    <row r="2149" spans="14:26" ht="20.100000000000001" customHeight="1" x14ac:dyDescent="0.25">
      <c r="N2149" s="137">
        <v>1546</v>
      </c>
      <c r="O2149" s="129">
        <f t="shared" si="346"/>
        <v>2.1840000000000002</v>
      </c>
      <c r="P2149" s="162">
        <f t="shared" si="347"/>
        <v>3.6740832757928006E-2</v>
      </c>
      <c r="Q2149" s="162">
        <f t="shared" si="348"/>
        <v>0.98551887596980126</v>
      </c>
      <c r="R2149" s="129">
        <f t="shared" si="349"/>
        <v>3.6740832757928006E-2</v>
      </c>
      <c r="S2149" s="129" t="str">
        <f t="shared" si="350"/>
        <v/>
      </c>
      <c r="T2149" s="129" t="str">
        <f t="shared" si="351"/>
        <v/>
      </c>
      <c r="V2149" s="156">
        <f t="shared" si="345"/>
        <v>9.9391999999999499</v>
      </c>
      <c r="W2149" s="159">
        <f t="shared" si="341"/>
        <v>0.19204521444394304</v>
      </c>
      <c r="X2149" s="160">
        <f t="shared" si="342"/>
        <v>3.6792742272193091E-4</v>
      </c>
      <c r="Y2149" s="160" t="str">
        <f t="shared" si="343"/>
        <v/>
      </c>
      <c r="Z2149" s="160" t="str">
        <f t="shared" si="344"/>
        <v/>
      </c>
    </row>
    <row r="2150" spans="14:26" ht="20.100000000000001" customHeight="1" x14ac:dyDescent="0.25">
      <c r="N2150" s="137">
        <v>1547</v>
      </c>
      <c r="O2150" s="129">
        <f t="shared" si="346"/>
        <v>2.1879999999999997</v>
      </c>
      <c r="P2150" s="162">
        <f t="shared" si="347"/>
        <v>3.6420971388182989E-2</v>
      </c>
      <c r="Q2150" s="162">
        <f t="shared" si="348"/>
        <v>0.9856651988409022</v>
      </c>
      <c r="R2150" s="129">
        <f t="shared" si="349"/>
        <v>3.6420971388182989E-2</v>
      </c>
      <c r="S2150" s="129" t="str">
        <f t="shared" si="350"/>
        <v/>
      </c>
      <c r="T2150" s="129" t="str">
        <f t="shared" si="351"/>
        <v/>
      </c>
      <c r="V2150" s="156">
        <f t="shared" si="345"/>
        <v>9.9455999999999491</v>
      </c>
      <c r="W2150" s="159">
        <f t="shared" si="341"/>
        <v>0.19167728702122111</v>
      </c>
      <c r="X2150" s="160">
        <f t="shared" si="342"/>
        <v>3.6734242445590759E-4</v>
      </c>
      <c r="Y2150" s="160" t="str">
        <f t="shared" si="343"/>
        <v/>
      </c>
      <c r="Z2150" s="160" t="str">
        <f t="shared" si="344"/>
        <v/>
      </c>
    </row>
    <row r="2151" spans="14:26" ht="20.100000000000001" customHeight="1" x14ac:dyDescent="0.25">
      <c r="N2151" s="137">
        <v>1548</v>
      </c>
      <c r="O2151" s="129">
        <f t="shared" si="346"/>
        <v>2.1920000000000002</v>
      </c>
      <c r="P2151" s="162">
        <f t="shared" si="347"/>
        <v>3.6103317036217532E-2</v>
      </c>
      <c r="Q2151" s="162">
        <f t="shared" si="348"/>
        <v>0.98581024668359829</v>
      </c>
      <c r="R2151" s="129">
        <f t="shared" si="349"/>
        <v>3.6103317036217532E-2</v>
      </c>
      <c r="S2151" s="129" t="str">
        <f t="shared" si="350"/>
        <v/>
      </c>
      <c r="T2151" s="129" t="str">
        <f t="shared" si="351"/>
        <v/>
      </c>
      <c r="V2151" s="156">
        <f t="shared" si="345"/>
        <v>9.9519999999999484</v>
      </c>
      <c r="W2151" s="159">
        <f t="shared" si="341"/>
        <v>0.1913099445967652</v>
      </c>
      <c r="X2151" s="160">
        <f t="shared" si="342"/>
        <v>3.6675797689120215E-4</v>
      </c>
      <c r="Y2151" s="160" t="str">
        <f t="shared" si="343"/>
        <v/>
      </c>
      <c r="Z2151" s="160" t="str">
        <f t="shared" si="344"/>
        <v/>
      </c>
    </row>
    <row r="2152" spans="14:26" ht="20.100000000000001" customHeight="1" x14ac:dyDescent="0.25">
      <c r="N2152" s="137">
        <v>1549</v>
      </c>
      <c r="O2152" s="129">
        <f t="shared" si="346"/>
        <v>2.1959999999999997</v>
      </c>
      <c r="P2152" s="162">
        <f t="shared" si="347"/>
        <v>3.5787860573520222E-2</v>
      </c>
      <c r="Q2152" s="162">
        <f t="shared" si="348"/>
        <v>0.98595402830771206</v>
      </c>
      <c r="R2152" s="129">
        <f t="shared" si="349"/>
        <v>3.5787860573520222E-2</v>
      </c>
      <c r="S2152" s="129" t="str">
        <f t="shared" si="350"/>
        <v/>
      </c>
      <c r="T2152" s="129" t="str">
        <f t="shared" si="351"/>
        <v/>
      </c>
      <c r="V2152" s="156">
        <f t="shared" si="345"/>
        <v>9.9583999999999477</v>
      </c>
      <c r="W2152" s="159">
        <f t="shared" si="341"/>
        <v>0.190943186619874</v>
      </c>
      <c r="X2152" s="160">
        <f t="shared" si="342"/>
        <v>3.6617408084652081E-4</v>
      </c>
      <c r="Y2152" s="160" t="str">
        <f t="shared" si="343"/>
        <v/>
      </c>
      <c r="Z2152" s="160" t="str">
        <f t="shared" si="344"/>
        <v/>
      </c>
    </row>
    <row r="2153" spans="14:26" ht="20.100000000000001" customHeight="1" x14ac:dyDescent="0.25">
      <c r="N2153" s="137">
        <v>1550</v>
      </c>
      <c r="O2153" s="129">
        <f t="shared" si="346"/>
        <v>2.2000000000000002</v>
      </c>
      <c r="P2153" s="162">
        <f t="shared" si="347"/>
        <v>3.5474592846231424E-2</v>
      </c>
      <c r="Q2153" s="162">
        <f t="shared" si="348"/>
        <v>0.98609655248650141</v>
      </c>
      <c r="R2153" s="129">
        <f t="shared" si="349"/>
        <v>3.5474592846231424E-2</v>
      </c>
      <c r="S2153" s="129" t="str">
        <f t="shared" si="350"/>
        <v/>
      </c>
      <c r="T2153" s="129" t="str">
        <f t="shared" si="351"/>
        <v/>
      </c>
      <c r="V2153" s="156">
        <f t="shared" si="345"/>
        <v>9.964799999999947</v>
      </c>
      <c r="W2153" s="159">
        <f t="shared" si="341"/>
        <v>0.19057701253902748</v>
      </c>
      <c r="X2153" s="160">
        <f t="shared" si="342"/>
        <v>3.6559073713521295E-4</v>
      </c>
      <c r="Y2153" s="160" t="str">
        <f t="shared" si="343"/>
        <v/>
      </c>
      <c r="Z2153" s="160" t="str">
        <f t="shared" si="344"/>
        <v/>
      </c>
    </row>
    <row r="2154" spans="14:26" ht="20.100000000000001" customHeight="1" x14ac:dyDescent="0.25">
      <c r="N2154" s="137">
        <v>1551</v>
      </c>
      <c r="O2154" s="129">
        <f t="shared" si="346"/>
        <v>2.2039999999999997</v>
      </c>
      <c r="P2154" s="162">
        <f t="shared" si="347"/>
        <v>3.5163504675948587E-2</v>
      </c>
      <c r="Q2154" s="162">
        <f t="shared" si="348"/>
        <v>0.98623782795655901</v>
      </c>
      <c r="R2154" s="129">
        <f t="shared" si="349"/>
        <v>3.5163504675948587E-2</v>
      </c>
      <c r="S2154" s="129" t="str">
        <f t="shared" si="350"/>
        <v/>
      </c>
      <c r="T2154" s="129" t="str">
        <f t="shared" si="351"/>
        <v/>
      </c>
      <c r="V2154" s="156">
        <f t="shared" si="345"/>
        <v>9.9711999999999463</v>
      </c>
      <c r="W2154" s="159">
        <f t="shared" si="341"/>
        <v>0.19021142180189227</v>
      </c>
      <c r="X2154" s="160">
        <f t="shared" si="342"/>
        <v>3.6500794656324498E-4</v>
      </c>
      <c r="Y2154" s="160" t="str">
        <f t="shared" si="343"/>
        <v/>
      </c>
      <c r="Z2154" s="160" t="str">
        <f t="shared" si="344"/>
        <v/>
      </c>
    </row>
    <row r="2155" spans="14:26" ht="20.100000000000001" customHeight="1" x14ac:dyDescent="0.25">
      <c r="N2155" s="137">
        <v>1552</v>
      </c>
      <c r="O2155" s="129">
        <f t="shared" si="346"/>
        <v>2.2080000000000002</v>
      </c>
      <c r="P2155" s="162">
        <f t="shared" si="347"/>
        <v>3.4854586860525415E-2</v>
      </c>
      <c r="Q2155" s="162">
        <f t="shared" si="348"/>
        <v>0.98637786341771649</v>
      </c>
      <c r="R2155" s="129">
        <f t="shared" si="349"/>
        <v>3.4854586860525415E-2</v>
      </c>
      <c r="S2155" s="129" t="str">
        <f t="shared" si="350"/>
        <v/>
      </c>
      <c r="T2155" s="129" t="str">
        <f t="shared" si="351"/>
        <v/>
      </c>
      <c r="V2155" s="156">
        <f t="shared" si="345"/>
        <v>9.9775999999999456</v>
      </c>
      <c r="W2155" s="159">
        <f t="shared" si="341"/>
        <v>0.18984641385532902</v>
      </c>
      <c r="X2155" s="160">
        <f t="shared" si="342"/>
        <v>3.6442570993150403E-4</v>
      </c>
      <c r="Y2155" s="160" t="str">
        <f t="shared" si="343"/>
        <v/>
      </c>
      <c r="Z2155" s="160" t="str">
        <f t="shared" si="344"/>
        <v/>
      </c>
    </row>
    <row r="2156" spans="14:26" ht="20.100000000000001" customHeight="1" x14ac:dyDescent="0.25">
      <c r="N2156" s="137">
        <v>1553</v>
      </c>
      <c r="O2156" s="129">
        <f t="shared" si="346"/>
        <v>2.2119999999999997</v>
      </c>
      <c r="P2156" s="162">
        <f t="shared" si="347"/>
        <v>3.4547830174866838E-2</v>
      </c>
      <c r="Q2156" s="162">
        <f t="shared" si="348"/>
        <v>0.98651666753295053</v>
      </c>
      <c r="R2156" s="129">
        <f t="shared" si="349"/>
        <v>3.4547830174866838E-2</v>
      </c>
      <c r="S2156" s="129" t="str">
        <f t="shared" si="350"/>
        <v/>
      </c>
      <c r="T2156" s="129" t="str">
        <f t="shared" si="351"/>
        <v/>
      </c>
      <c r="V2156" s="156">
        <f t="shared" si="345"/>
        <v>9.9839999999999449</v>
      </c>
      <c r="W2156" s="159">
        <f t="shared" si="341"/>
        <v>0.18948198814539752</v>
      </c>
      <c r="X2156" s="160">
        <f t="shared" si="342"/>
        <v>3.6384402803371629E-4</v>
      </c>
      <c r="Y2156" s="160" t="str">
        <f t="shared" si="343"/>
        <v/>
      </c>
      <c r="Z2156" s="160" t="str">
        <f t="shared" si="344"/>
        <v/>
      </c>
    </row>
    <row r="2157" spans="14:26" ht="20.100000000000001" customHeight="1" x14ac:dyDescent="0.25">
      <c r="N2157" s="137">
        <v>1554</v>
      </c>
      <c r="O2157" s="129">
        <f t="shared" si="346"/>
        <v>2.2160000000000002</v>
      </c>
      <c r="P2157" s="162">
        <f t="shared" si="347"/>
        <v>3.4243225371718061E-2</v>
      </c>
      <c r="Q2157" s="162">
        <f t="shared" si="348"/>
        <v>0.98665424892829301</v>
      </c>
      <c r="R2157" s="129">
        <f t="shared" si="349"/>
        <v>3.4243225371718061E-2</v>
      </c>
      <c r="S2157" s="129" t="str">
        <f t="shared" si="350"/>
        <v/>
      </c>
      <c r="T2157" s="129" t="str">
        <f t="shared" si="351"/>
        <v/>
      </c>
      <c r="V2157" s="156">
        <f t="shared" si="345"/>
        <v>9.9903999999999442</v>
      </c>
      <c r="W2157" s="159">
        <f t="shared" si="341"/>
        <v>0.1891181441173638</v>
      </c>
      <c r="X2157" s="160">
        <f t="shared" si="342"/>
        <v>3.6326290165786257E-4</v>
      </c>
      <c r="Y2157" s="160" t="str">
        <f t="shared" si="343"/>
        <v/>
      </c>
      <c r="Z2157" s="160" t="str">
        <f t="shared" si="344"/>
        <v/>
      </c>
    </row>
    <row r="2158" spans="14:26" ht="20.100000000000001" customHeight="1" x14ac:dyDescent="0.25">
      <c r="N2158" s="137">
        <v>1555</v>
      </c>
      <c r="O2158" s="129">
        <f t="shared" si="346"/>
        <v>2.2199999999999998</v>
      </c>
      <c r="P2158" s="162">
        <f t="shared" si="347"/>
        <v>3.3940763182449214E-2</v>
      </c>
      <c r="Q2158" s="162">
        <f t="shared" si="348"/>
        <v>0.98679061619274366</v>
      </c>
      <c r="R2158" s="129">
        <f t="shared" si="349"/>
        <v>3.3940763182449214E-2</v>
      </c>
      <c r="S2158" s="129" t="str">
        <f t="shared" si="350"/>
        <v/>
      </c>
      <c r="T2158" s="129" t="str">
        <f t="shared" si="351"/>
        <v/>
      </c>
      <c r="V2158" s="156">
        <f t="shared" si="345"/>
        <v>9.9967999999999435</v>
      </c>
      <c r="W2158" s="159">
        <f t="shared" si="341"/>
        <v>0.18875488121570594</v>
      </c>
      <c r="X2158" s="160">
        <f t="shared" si="342"/>
        <v>3.6268233158598395E-4</v>
      </c>
      <c r="Y2158" s="160" t="str">
        <f t="shared" si="343"/>
        <v/>
      </c>
      <c r="Z2158" s="160" t="str">
        <f t="shared" si="344"/>
        <v/>
      </c>
    </row>
    <row r="2159" spans="14:26" ht="20.100000000000001" customHeight="1" x14ac:dyDescent="0.25">
      <c r="N2159" s="137">
        <v>1556</v>
      </c>
      <c r="O2159" s="129">
        <f t="shared" si="346"/>
        <v>2.2240000000000002</v>
      </c>
      <c r="P2159" s="162">
        <f t="shared" si="347"/>
        <v>3.3640434317833839E-2</v>
      </c>
      <c r="Q2159" s="162">
        <f t="shared" si="348"/>
        <v>0.98692577787818636</v>
      </c>
      <c r="R2159" s="129">
        <f t="shared" si="349"/>
        <v>3.3640434317833839E-2</v>
      </c>
      <c r="S2159" s="129" t="str">
        <f t="shared" si="350"/>
        <v/>
      </c>
      <c r="T2159" s="129" t="str">
        <f t="shared" si="351"/>
        <v/>
      </c>
      <c r="V2159" s="156">
        <f t="shared" si="345"/>
        <v>10.003199999999943</v>
      </c>
      <c r="W2159" s="159">
        <f t="shared" si="341"/>
        <v>0.18839219888411995</v>
      </c>
      <c r="X2159" s="160">
        <f t="shared" si="342"/>
        <v>3.6210231859284958E-4</v>
      </c>
      <c r="Y2159" s="160" t="str">
        <f t="shared" si="343"/>
        <v/>
      </c>
      <c r="Z2159" s="160" t="str">
        <f t="shared" si="344"/>
        <v/>
      </c>
    </row>
    <row r="2160" spans="14:26" ht="20.100000000000001" customHeight="1" x14ac:dyDescent="0.25">
      <c r="N2160" s="137">
        <v>1557</v>
      </c>
      <c r="O2160" s="129">
        <f t="shared" si="346"/>
        <v>2.2279999999999998</v>
      </c>
      <c r="P2160" s="162">
        <f t="shared" si="347"/>
        <v>3.3342229468823328E-2</v>
      </c>
      <c r="Q2160" s="162">
        <f t="shared" si="348"/>
        <v>0.98705974249930806</v>
      </c>
      <c r="R2160" s="129">
        <f t="shared" si="349"/>
        <v>3.3342229468823328E-2</v>
      </c>
      <c r="S2160" s="129" t="str">
        <f t="shared" si="350"/>
        <v/>
      </c>
      <c r="T2160" s="129" t="str">
        <f t="shared" si="351"/>
        <v/>
      </c>
      <c r="V2160" s="156">
        <f t="shared" si="345"/>
        <v>10.009599999999942</v>
      </c>
      <c r="W2160" s="159">
        <f t="shared" si="341"/>
        <v>0.18803009656552711</v>
      </c>
      <c r="X2160" s="160">
        <f t="shared" si="342"/>
        <v>3.6152286344889872E-4</v>
      </c>
      <c r="Y2160" s="160" t="str">
        <f t="shared" si="343"/>
        <v/>
      </c>
      <c r="Z2160" s="160" t="str">
        <f t="shared" si="344"/>
        <v/>
      </c>
    </row>
    <row r="2161" spans="14:26" ht="20.100000000000001" customHeight="1" x14ac:dyDescent="0.25">
      <c r="N2161" s="137">
        <v>1558</v>
      </c>
      <c r="O2161" s="129">
        <f t="shared" si="346"/>
        <v>2.2320000000000002</v>
      </c>
      <c r="P2161" s="162">
        <f t="shared" si="347"/>
        <v>3.3046139307314801E-2</v>
      </c>
      <c r="Q2161" s="162">
        <f t="shared" si="348"/>
        <v>0.98719251853352108</v>
      </c>
      <c r="R2161" s="129">
        <f t="shared" si="349"/>
        <v>3.3046139307314801E-2</v>
      </c>
      <c r="S2161" s="129" t="str">
        <f t="shared" si="350"/>
        <v/>
      </c>
      <c r="T2161" s="129" t="str">
        <f t="shared" si="351"/>
        <v/>
      </c>
      <c r="V2161" s="156">
        <f t="shared" si="345"/>
        <v>10.015999999999941</v>
      </c>
      <c r="W2161" s="159">
        <f t="shared" si="341"/>
        <v>0.18766857370207821</v>
      </c>
      <c r="X2161" s="160">
        <f t="shared" si="342"/>
        <v>3.609439669166048E-4</v>
      </c>
      <c r="Y2161" s="160" t="str">
        <f t="shared" si="343"/>
        <v/>
      </c>
      <c r="Z2161" s="160" t="str">
        <f t="shared" si="344"/>
        <v/>
      </c>
    </row>
    <row r="2162" spans="14:26" ht="20.100000000000001" customHeight="1" x14ac:dyDescent="0.25">
      <c r="N2162" s="137">
        <v>1559</v>
      </c>
      <c r="O2162" s="129">
        <f t="shared" si="346"/>
        <v>2.2359999999999998</v>
      </c>
      <c r="P2162" s="162">
        <f t="shared" si="347"/>
        <v>3.2752154486914951E-2</v>
      </c>
      <c r="Q2162" s="162">
        <f t="shared" si="348"/>
        <v>0.98732411442088885</v>
      </c>
      <c r="R2162" s="129">
        <f t="shared" si="349"/>
        <v>3.2752154486914951E-2</v>
      </c>
      <c r="S2162" s="129" t="str">
        <f t="shared" si="350"/>
        <v/>
      </c>
      <c r="T2162" s="129" t="str">
        <f t="shared" si="351"/>
        <v/>
      </c>
      <c r="V2162" s="156">
        <f t="shared" si="345"/>
        <v>10.022399999999941</v>
      </c>
      <c r="W2162" s="159">
        <f t="shared" si="341"/>
        <v>0.1873076297351616</v>
      </c>
      <c r="X2162" s="160">
        <f t="shared" si="342"/>
        <v>3.6036562975366726E-4</v>
      </c>
      <c r="Y2162" s="160" t="str">
        <f t="shared" si="343"/>
        <v/>
      </c>
      <c r="Z2162" s="160" t="str">
        <f t="shared" si="344"/>
        <v/>
      </c>
    </row>
    <row r="2163" spans="14:26" ht="20.100000000000001" customHeight="1" x14ac:dyDescent="0.25">
      <c r="N2163" s="137">
        <v>1560</v>
      </c>
      <c r="O2163" s="129">
        <f t="shared" si="346"/>
        <v>2.2400000000000002</v>
      </c>
      <c r="P2163" s="162">
        <f t="shared" si="347"/>
        <v>3.2460265643697445E-2</v>
      </c>
      <c r="Q2163" s="162">
        <f t="shared" si="348"/>
        <v>0.98745453856405341</v>
      </c>
      <c r="R2163" s="129">
        <f t="shared" si="349"/>
        <v>3.2460265643697445E-2</v>
      </c>
      <c r="S2163" s="129" t="str">
        <f t="shared" si="350"/>
        <v/>
      </c>
      <c r="T2163" s="129" t="str">
        <f t="shared" si="351"/>
        <v/>
      </c>
      <c r="V2163" s="156">
        <f t="shared" si="345"/>
        <v>10.02879999999994</v>
      </c>
      <c r="W2163" s="159">
        <f t="shared" si="341"/>
        <v>0.18694726410540793</v>
      </c>
      <c r="X2163" s="160">
        <f t="shared" si="342"/>
        <v>3.5978785271087443E-4</v>
      </c>
      <c r="Y2163" s="160" t="str">
        <f t="shared" si="343"/>
        <v/>
      </c>
      <c r="Z2163" s="160" t="str">
        <f t="shared" si="344"/>
        <v/>
      </c>
    </row>
    <row r="2164" spans="14:26" ht="20.100000000000001" customHeight="1" x14ac:dyDescent="0.25">
      <c r="N2164" s="137">
        <v>1561</v>
      </c>
      <c r="O2164" s="129">
        <f t="shared" si="346"/>
        <v>2.2439999999999998</v>
      </c>
      <c r="P2164" s="162">
        <f t="shared" si="347"/>
        <v>3.2170463396955971E-2</v>
      </c>
      <c r="Q2164" s="162">
        <f t="shared" si="348"/>
        <v>0.98758379932816776</v>
      </c>
      <c r="R2164" s="129">
        <f t="shared" si="349"/>
        <v>3.2170463396955971E-2</v>
      </c>
      <c r="S2164" s="129" t="str">
        <f t="shared" si="350"/>
        <v/>
      </c>
      <c r="T2164" s="129" t="str">
        <f t="shared" si="351"/>
        <v/>
      </c>
      <c r="V2164" s="156">
        <f t="shared" si="345"/>
        <v>10.035199999999939</v>
      </c>
      <c r="W2164" s="159">
        <f t="shared" si="341"/>
        <v>0.18658747625269706</v>
      </c>
      <c r="X2164" s="160">
        <f t="shared" si="342"/>
        <v>3.592106365336023E-4</v>
      </c>
      <c r="Y2164" s="160" t="str">
        <f t="shared" si="343"/>
        <v/>
      </c>
      <c r="Z2164" s="160" t="str">
        <f t="shared" si="344"/>
        <v/>
      </c>
    </row>
    <row r="2165" spans="14:26" ht="20.100000000000001" customHeight="1" x14ac:dyDescent="0.25">
      <c r="N2165" s="137">
        <v>1562</v>
      </c>
      <c r="O2165" s="129">
        <f t="shared" si="346"/>
        <v>2.2480000000000002</v>
      </c>
      <c r="P2165" s="162">
        <f t="shared" si="347"/>
        <v>3.1882738349951027E-2</v>
      </c>
      <c r="Q2165" s="162">
        <f t="shared" si="348"/>
        <v>0.9877119050408294</v>
      </c>
      <c r="R2165" s="129">
        <f t="shared" si="349"/>
        <v>3.1882738349951027E-2</v>
      </c>
      <c r="S2165" s="129" t="str">
        <f t="shared" si="350"/>
        <v/>
      </c>
      <c r="T2165" s="129" t="str">
        <f t="shared" si="351"/>
        <v/>
      </c>
      <c r="V2165" s="156">
        <f t="shared" si="345"/>
        <v>10.041599999999939</v>
      </c>
      <c r="W2165" s="159">
        <f t="shared" si="341"/>
        <v>0.18622826561616346</v>
      </c>
      <c r="X2165" s="160">
        <f t="shared" si="342"/>
        <v>3.5863398196020468E-4</v>
      </c>
      <c r="Y2165" s="160" t="str">
        <f t="shared" si="343"/>
        <v/>
      </c>
      <c r="Z2165" s="160" t="str">
        <f t="shared" si="344"/>
        <v/>
      </c>
    </row>
    <row r="2166" spans="14:26" ht="20.100000000000001" customHeight="1" x14ac:dyDescent="0.25">
      <c r="N2166" s="137">
        <v>1563</v>
      </c>
      <c r="O2166" s="129">
        <f t="shared" si="346"/>
        <v>2.2519999999999998</v>
      </c>
      <c r="P2166" s="162">
        <f t="shared" si="347"/>
        <v>3.1597081090652235E-2</v>
      </c>
      <c r="Q2166" s="162">
        <f t="shared" si="348"/>
        <v>0.98783886399201826</v>
      </c>
      <c r="R2166" s="129">
        <f t="shared" si="349"/>
        <v>3.1597081090652235E-2</v>
      </c>
      <c r="S2166" s="129" t="str">
        <f t="shared" si="350"/>
        <v/>
      </c>
      <c r="T2166" s="129" t="str">
        <f t="shared" si="351"/>
        <v/>
      </c>
      <c r="V2166" s="156">
        <f t="shared" si="345"/>
        <v>10.047999999999938</v>
      </c>
      <c r="W2166" s="159">
        <f t="shared" si="341"/>
        <v>0.18586963163420325</v>
      </c>
      <c r="X2166" s="160">
        <f t="shared" si="342"/>
        <v>3.5805788972462227E-4</v>
      </c>
      <c r="Y2166" s="160" t="str">
        <f t="shared" si="343"/>
        <v/>
      </c>
      <c r="Z2166" s="160" t="str">
        <f t="shared" si="344"/>
        <v/>
      </c>
    </row>
    <row r="2167" spans="14:26" ht="20.100000000000001" customHeight="1" x14ac:dyDescent="0.25">
      <c r="N2167" s="137">
        <v>1564</v>
      </c>
      <c r="O2167" s="129">
        <f t="shared" si="346"/>
        <v>2.2560000000000002</v>
      </c>
      <c r="P2167" s="162">
        <f t="shared" si="347"/>
        <v>3.1313482192474262E-2</v>
      </c>
      <c r="Q2167" s="162">
        <f t="shared" si="348"/>
        <v>0.98796468443403673</v>
      </c>
      <c r="R2167" s="129">
        <f t="shared" si="349"/>
        <v>3.1313482192474262E-2</v>
      </c>
      <c r="S2167" s="129" t="str">
        <f t="shared" si="350"/>
        <v/>
      </c>
      <c r="T2167" s="129" t="str">
        <f t="shared" si="351"/>
        <v/>
      </c>
      <c r="V2167" s="156">
        <f t="shared" si="345"/>
        <v>10.054399999999937</v>
      </c>
      <c r="W2167" s="159">
        <f t="shared" si="341"/>
        <v>0.18551157374447863</v>
      </c>
      <c r="X2167" s="160">
        <f t="shared" si="342"/>
        <v>3.5748236055291316E-4</v>
      </c>
      <c r="Y2167" s="160" t="str">
        <f t="shared" si="343"/>
        <v/>
      </c>
      <c r="Z2167" s="160" t="str">
        <f t="shared" si="344"/>
        <v/>
      </c>
    </row>
    <row r="2168" spans="14:26" ht="20.100000000000001" customHeight="1" x14ac:dyDescent="0.25">
      <c r="N2168" s="137">
        <v>1565</v>
      </c>
      <c r="O2168" s="129">
        <f t="shared" si="346"/>
        <v>2.2599999999999998</v>
      </c>
      <c r="P2168" s="162">
        <f t="shared" si="347"/>
        <v>3.103193221500827E-2</v>
      </c>
      <c r="Q2168" s="162">
        <f t="shared" si="348"/>
        <v>0.98808937458145296</v>
      </c>
      <c r="R2168" s="129">
        <f t="shared" si="349"/>
        <v>3.103193221500827E-2</v>
      </c>
      <c r="S2168" s="129" t="str">
        <f t="shared" si="350"/>
        <v/>
      </c>
      <c r="T2168" s="129" t="str">
        <f t="shared" si="351"/>
        <v/>
      </c>
      <c r="V2168" s="156">
        <f t="shared" si="345"/>
        <v>10.060799999999936</v>
      </c>
      <c r="W2168" s="159">
        <f t="shared" si="341"/>
        <v>0.18515409138392572</v>
      </c>
      <c r="X2168" s="160">
        <f t="shared" si="342"/>
        <v>3.5690739516666681E-4</v>
      </c>
      <c r="Y2168" s="160" t="str">
        <f t="shared" si="343"/>
        <v/>
      </c>
      <c r="Z2168" s="160" t="str">
        <f t="shared" si="344"/>
        <v/>
      </c>
    </row>
    <row r="2169" spans="14:26" ht="20.100000000000001" customHeight="1" x14ac:dyDescent="0.25">
      <c r="N2169" s="137">
        <v>1566</v>
      </c>
      <c r="O2169" s="129">
        <f t="shared" si="346"/>
        <v>2.2640000000000002</v>
      </c>
      <c r="P2169" s="162">
        <f t="shared" si="347"/>
        <v>3.0752421704747027E-2</v>
      </c>
      <c r="Q2169" s="162">
        <f t="shared" si="348"/>
        <v>0.98821294261104697</v>
      </c>
      <c r="R2169" s="129">
        <f t="shared" si="349"/>
        <v>3.0752421704747027E-2</v>
      </c>
      <c r="S2169" s="129" t="str">
        <f t="shared" si="350"/>
        <v/>
      </c>
      <c r="T2169" s="129" t="str">
        <f t="shared" si="351"/>
        <v/>
      </c>
      <c r="V2169" s="156">
        <f t="shared" si="345"/>
        <v>10.067199999999936</v>
      </c>
      <c r="W2169" s="159">
        <f t="shared" si="341"/>
        <v>0.18479718398875905</v>
      </c>
      <c r="X2169" s="160">
        <f t="shared" si="342"/>
        <v>3.5633299428042275E-4</v>
      </c>
      <c r="Y2169" s="160" t="str">
        <f t="shared" si="343"/>
        <v/>
      </c>
      <c r="Z2169" s="160" t="str">
        <f t="shared" si="344"/>
        <v/>
      </c>
    </row>
    <row r="2170" spans="14:26" ht="20.100000000000001" customHeight="1" x14ac:dyDescent="0.25">
      <c r="N2170" s="137">
        <v>1567</v>
      </c>
      <c r="O2170" s="129">
        <f t="shared" si="346"/>
        <v>2.2679999999999998</v>
      </c>
      <c r="P2170" s="162">
        <f t="shared" si="347"/>
        <v>3.0474941195805429E-2</v>
      </c>
      <c r="Q2170" s="162">
        <f t="shared" si="348"/>
        <v>0.98833539666175985</v>
      </c>
      <c r="R2170" s="129">
        <f t="shared" si="349"/>
        <v>3.0474941195805429E-2</v>
      </c>
      <c r="S2170" s="129" t="str">
        <f t="shared" si="350"/>
        <v/>
      </c>
      <c r="T2170" s="129" t="str">
        <f t="shared" si="351"/>
        <v/>
      </c>
      <c r="V2170" s="156">
        <f t="shared" si="345"/>
        <v>10.073599999999935</v>
      </c>
      <c r="W2170" s="159">
        <f t="shared" si="341"/>
        <v>0.18444085099447863</v>
      </c>
      <c r="X2170" s="160">
        <f t="shared" si="342"/>
        <v>3.5575915860353025E-4</v>
      </c>
      <c r="Y2170" s="160" t="str">
        <f t="shared" si="343"/>
        <v/>
      </c>
      <c r="Z2170" s="160" t="str">
        <f t="shared" si="344"/>
        <v/>
      </c>
    </row>
    <row r="2171" spans="14:26" ht="20.100000000000001" customHeight="1" x14ac:dyDescent="0.25">
      <c r="N2171" s="137">
        <v>1568</v>
      </c>
      <c r="O2171" s="129">
        <f t="shared" si="346"/>
        <v>2.2720000000000002</v>
      </c>
      <c r="P2171" s="162">
        <f t="shared" si="347"/>
        <v>3.0199481210634573E-2</v>
      </c>
      <c r="Q2171" s="162">
        <f t="shared" si="348"/>
        <v>0.98845674483464563</v>
      </c>
      <c r="R2171" s="129">
        <f t="shared" si="349"/>
        <v>3.0199481210634573E-2</v>
      </c>
      <c r="S2171" s="129" t="str">
        <f t="shared" si="350"/>
        <v/>
      </c>
      <c r="T2171" s="129" t="str">
        <f t="shared" si="351"/>
        <v/>
      </c>
      <c r="V2171" s="156">
        <f t="shared" si="345"/>
        <v>10.079999999999934</v>
      </c>
      <c r="W2171" s="159">
        <f t="shared" si="341"/>
        <v>0.1840850918358751</v>
      </c>
      <c r="X2171" s="160">
        <f t="shared" si="342"/>
        <v>3.5518588883917679E-4</v>
      </c>
      <c r="Y2171" s="160" t="str">
        <f t="shared" si="343"/>
        <v/>
      </c>
      <c r="Z2171" s="160" t="str">
        <f t="shared" si="344"/>
        <v/>
      </c>
    </row>
    <row r="2172" spans="14:26" ht="20.100000000000001" customHeight="1" x14ac:dyDescent="0.25">
      <c r="N2172" s="137">
        <v>1569</v>
      </c>
      <c r="O2172" s="129">
        <f t="shared" si="346"/>
        <v>2.2759999999999998</v>
      </c>
      <c r="P2172" s="162">
        <f t="shared" si="347"/>
        <v>2.9926032260731296E-2</v>
      </c>
      <c r="Q2172" s="162">
        <f t="shared" si="348"/>
        <v>0.98857699519282571</v>
      </c>
      <c r="R2172" s="129">
        <f t="shared" si="349"/>
        <v>2.9926032260731296E-2</v>
      </c>
      <c r="S2172" s="129" t="str">
        <f t="shared" si="350"/>
        <v/>
      </c>
      <c r="T2172" s="129" t="str">
        <f t="shared" si="351"/>
        <v/>
      </c>
      <c r="V2172" s="156">
        <f t="shared" si="345"/>
        <v>10.086399999999934</v>
      </c>
      <c r="W2172" s="159">
        <f t="shared" si="341"/>
        <v>0.18372990594703592</v>
      </c>
      <c r="X2172" s="160">
        <f t="shared" si="342"/>
        <v>3.5461318568419387E-4</v>
      </c>
      <c r="Y2172" s="160" t="str">
        <f t="shared" si="343"/>
        <v/>
      </c>
      <c r="Z2172" s="160" t="str">
        <f t="shared" si="344"/>
        <v/>
      </c>
    </row>
    <row r="2173" spans="14:26" ht="20.100000000000001" customHeight="1" x14ac:dyDescent="0.25">
      <c r="N2173" s="137">
        <v>1570</v>
      </c>
      <c r="O2173" s="129">
        <f t="shared" si="346"/>
        <v>2.2800000000000002</v>
      </c>
      <c r="P2173" s="162">
        <f t="shared" si="347"/>
        <v>2.965458484734125E-2</v>
      </c>
      <c r="Q2173" s="162">
        <f t="shared" si="348"/>
        <v>0.9886961557614472</v>
      </c>
      <c r="R2173" s="129">
        <f t="shared" si="349"/>
        <v>2.965458484734125E-2</v>
      </c>
      <c r="S2173" s="129" t="str">
        <f t="shared" si="350"/>
        <v/>
      </c>
      <c r="T2173" s="129" t="str">
        <f t="shared" si="351"/>
        <v/>
      </c>
      <c r="V2173" s="156">
        <f t="shared" si="345"/>
        <v>10.092799999999933</v>
      </c>
      <c r="W2173" s="159">
        <f t="shared" si="341"/>
        <v>0.18337529276135173</v>
      </c>
      <c r="X2173" s="160">
        <f t="shared" si="342"/>
        <v>3.540410498303892E-4</v>
      </c>
      <c r="Y2173" s="160" t="str">
        <f t="shared" si="343"/>
        <v/>
      </c>
      <c r="Z2173" s="160" t="str">
        <f t="shared" si="344"/>
        <v/>
      </c>
    </row>
    <row r="2174" spans="14:26" ht="20.100000000000001" customHeight="1" x14ac:dyDescent="0.25">
      <c r="N2174" s="137">
        <v>1571</v>
      </c>
      <c r="O2174" s="129">
        <f t="shared" si="346"/>
        <v>2.2839999999999998</v>
      </c>
      <c r="P2174" s="162">
        <f t="shared" si="347"/>
        <v>2.9385129462157305E-2</v>
      </c>
      <c r="Q2174" s="162">
        <f t="shared" si="348"/>
        <v>0.9888142345276425</v>
      </c>
      <c r="R2174" s="129">
        <f t="shared" si="349"/>
        <v>2.9385129462157305E-2</v>
      </c>
      <c r="S2174" s="129" t="str">
        <f t="shared" si="350"/>
        <v/>
      </c>
      <c r="T2174" s="129" t="str">
        <f t="shared" si="351"/>
        <v/>
      </c>
      <c r="V2174" s="156">
        <f t="shared" si="345"/>
        <v>10.099199999999932</v>
      </c>
      <c r="W2174" s="159">
        <f t="shared" si="341"/>
        <v>0.18302125171152134</v>
      </c>
      <c r="X2174" s="160">
        <f t="shared" si="342"/>
        <v>3.5346948196285366E-4</v>
      </c>
      <c r="Y2174" s="160" t="str">
        <f t="shared" si="343"/>
        <v/>
      </c>
      <c r="Z2174" s="160" t="str">
        <f t="shared" si="344"/>
        <v/>
      </c>
    </row>
    <row r="2175" spans="14:26" ht="20.100000000000001" customHeight="1" x14ac:dyDescent="0.25">
      <c r="N2175" s="137">
        <v>1572</v>
      </c>
      <c r="O2175" s="129">
        <f t="shared" si="346"/>
        <v>2.2880000000000003</v>
      </c>
      <c r="P2175" s="162">
        <f t="shared" si="347"/>
        <v>2.9117656588011548E-2</v>
      </c>
      <c r="Q2175" s="162">
        <f t="shared" si="348"/>
        <v>0.98893123944049288</v>
      </c>
      <c r="R2175" s="129">
        <f t="shared" si="349"/>
        <v>2.9117656588011548E-2</v>
      </c>
      <c r="S2175" s="129" t="str">
        <f t="shared" si="350"/>
        <v/>
      </c>
      <c r="T2175" s="129" t="str">
        <f t="shared" si="351"/>
        <v/>
      </c>
      <c r="V2175" s="156">
        <f t="shared" si="345"/>
        <v>10.105599999999932</v>
      </c>
      <c r="W2175" s="159">
        <f t="shared" si="341"/>
        <v>0.18266778222955848</v>
      </c>
      <c r="X2175" s="160">
        <f t="shared" si="342"/>
        <v>3.5289848276096047E-4</v>
      </c>
      <c r="Y2175" s="160" t="str">
        <f t="shared" si="343"/>
        <v/>
      </c>
      <c r="Z2175" s="160" t="str">
        <f t="shared" si="344"/>
        <v/>
      </c>
    </row>
    <row r="2176" spans="14:26" ht="20.100000000000001" customHeight="1" x14ac:dyDescent="0.25">
      <c r="N2176" s="137">
        <v>1573</v>
      </c>
      <c r="O2176" s="129">
        <f t="shared" si="346"/>
        <v>2.2919999999999998</v>
      </c>
      <c r="P2176" s="162">
        <f t="shared" si="347"/>
        <v>2.8852156699562519E-2</v>
      </c>
      <c r="Q2176" s="162">
        <f t="shared" si="348"/>
        <v>0.98904717841099454</v>
      </c>
      <c r="R2176" s="129">
        <f t="shared" si="349"/>
        <v>2.8852156699562519E-2</v>
      </c>
      <c r="S2176" s="129" t="str">
        <f t="shared" si="350"/>
        <v/>
      </c>
      <c r="T2176" s="129" t="str">
        <f t="shared" si="351"/>
        <v/>
      </c>
      <c r="V2176" s="156">
        <f t="shared" si="345"/>
        <v>10.111999999999931</v>
      </c>
      <c r="W2176" s="159">
        <f t="shared" si="341"/>
        <v>0.18231488374679752</v>
      </c>
      <c r="X2176" s="160">
        <f t="shared" si="342"/>
        <v>3.5232805289917013E-4</v>
      </c>
      <c r="Y2176" s="160" t="str">
        <f t="shared" si="343"/>
        <v/>
      </c>
      <c r="Z2176" s="160" t="str">
        <f t="shared" si="344"/>
        <v/>
      </c>
    </row>
    <row r="2177" spans="14:26" ht="20.100000000000001" customHeight="1" x14ac:dyDescent="0.25">
      <c r="N2177" s="137">
        <v>1574</v>
      </c>
      <c r="O2177" s="129">
        <f t="shared" si="346"/>
        <v>2.2960000000000003</v>
      </c>
      <c r="P2177" s="162">
        <f t="shared" si="347"/>
        <v>2.8588620263976003E-2</v>
      </c>
      <c r="Q2177" s="162">
        <f t="shared" si="348"/>
        <v>0.98916205931202683</v>
      </c>
      <c r="R2177" s="129">
        <f t="shared" si="349"/>
        <v>2.8588620263976003E-2</v>
      </c>
      <c r="S2177" s="129" t="str">
        <f t="shared" si="350"/>
        <v/>
      </c>
      <c r="T2177" s="129" t="str">
        <f t="shared" si="351"/>
        <v/>
      </c>
      <c r="V2177" s="156">
        <f t="shared" si="345"/>
        <v>10.11839999999993</v>
      </c>
      <c r="W2177" s="159">
        <f t="shared" si="341"/>
        <v>0.18196255569389835</v>
      </c>
      <c r="X2177" s="160">
        <f t="shared" si="342"/>
        <v>3.517581930446434E-4</v>
      </c>
      <c r="Y2177" s="160" t="str">
        <f t="shared" si="343"/>
        <v/>
      </c>
      <c r="Z2177" s="160" t="str">
        <f t="shared" si="344"/>
        <v/>
      </c>
    </row>
    <row r="2178" spans="14:26" ht="20.100000000000001" customHeight="1" x14ac:dyDescent="0.25">
      <c r="N2178" s="137">
        <v>1575</v>
      </c>
      <c r="O2178" s="129">
        <f t="shared" si="346"/>
        <v>2.2999999999999998</v>
      </c>
      <c r="P2178" s="162">
        <f t="shared" si="347"/>
        <v>2.8327037741601186E-2</v>
      </c>
      <c r="Q2178" s="162">
        <f t="shared" si="348"/>
        <v>0.98927588997832416</v>
      </c>
      <c r="R2178" s="129">
        <f t="shared" si="349"/>
        <v>2.8327037741601186E-2</v>
      </c>
      <c r="S2178" s="129" t="str">
        <f t="shared" si="350"/>
        <v/>
      </c>
      <c r="T2178" s="129" t="str">
        <f t="shared" si="351"/>
        <v/>
      </c>
      <c r="V2178" s="156">
        <f t="shared" si="345"/>
        <v>10.124799999999929</v>
      </c>
      <c r="W2178" s="159">
        <f t="shared" si="341"/>
        <v>0.18161079750085371</v>
      </c>
      <c r="X2178" s="160">
        <f t="shared" si="342"/>
        <v>3.5118890385998913E-4</v>
      </c>
      <c r="Y2178" s="160" t="str">
        <f t="shared" si="343"/>
        <v/>
      </c>
      <c r="Z2178" s="160" t="str">
        <f t="shared" si="344"/>
        <v/>
      </c>
    </row>
    <row r="2179" spans="14:26" ht="20.100000000000001" customHeight="1" x14ac:dyDescent="0.25">
      <c r="N2179" s="137">
        <v>1576</v>
      </c>
      <c r="O2179" s="129">
        <f t="shared" si="346"/>
        <v>2.3040000000000003</v>
      </c>
      <c r="P2179" s="162">
        <f t="shared" si="347"/>
        <v>2.8067399586640077E-2</v>
      </c>
      <c r="Q2179" s="162">
        <f t="shared" si="348"/>
        <v>0.98938867820644982</v>
      </c>
      <c r="R2179" s="129">
        <f t="shared" si="349"/>
        <v>2.8067399586640077E-2</v>
      </c>
      <c r="S2179" s="129" t="str">
        <f t="shared" si="350"/>
        <v/>
      </c>
      <c r="T2179" s="129" t="str">
        <f t="shared" si="351"/>
        <v/>
      </c>
      <c r="V2179" s="156">
        <f t="shared" si="345"/>
        <v>10.131199999999929</v>
      </c>
      <c r="W2179" s="159">
        <f t="shared" si="341"/>
        <v>0.18125960859699372</v>
      </c>
      <c r="X2179" s="160">
        <f t="shared" si="342"/>
        <v>3.5062018600143241E-4</v>
      </c>
      <c r="Y2179" s="160" t="str">
        <f t="shared" si="343"/>
        <v/>
      </c>
      <c r="Z2179" s="160" t="str">
        <f t="shared" si="344"/>
        <v/>
      </c>
    </row>
    <row r="2180" spans="14:26" ht="20.100000000000001" customHeight="1" x14ac:dyDescent="0.25">
      <c r="N2180" s="137">
        <v>1577</v>
      </c>
      <c r="O2180" s="129">
        <f t="shared" si="346"/>
        <v>2.3079999999999998</v>
      </c>
      <c r="P2180" s="162">
        <f t="shared" si="347"/>
        <v>2.7809696247812415E-2</v>
      </c>
      <c r="Q2180" s="162">
        <f t="shared" si="348"/>
        <v>0.98950043175477242</v>
      </c>
      <c r="R2180" s="129">
        <f t="shared" si="349"/>
        <v>2.7809696247812415E-2</v>
      </c>
      <c r="S2180" s="129" t="str">
        <f t="shared" si="350"/>
        <v/>
      </c>
      <c r="T2180" s="129" t="str">
        <f t="shared" si="351"/>
        <v/>
      </c>
      <c r="V2180" s="156">
        <f t="shared" si="345"/>
        <v>10.137599999999928</v>
      </c>
      <c r="W2180" s="159">
        <f t="shared" si="341"/>
        <v>0.18090898841099229</v>
      </c>
      <c r="X2180" s="160">
        <f t="shared" si="342"/>
        <v>3.5005204011934188E-4</v>
      </c>
      <c r="Y2180" s="160" t="str">
        <f t="shared" si="343"/>
        <v/>
      </c>
      <c r="Z2180" s="160" t="str">
        <f t="shared" si="344"/>
        <v/>
      </c>
    </row>
    <row r="2181" spans="14:26" ht="20.100000000000001" customHeight="1" x14ac:dyDescent="0.25">
      <c r="N2181" s="137">
        <v>1578</v>
      </c>
      <c r="O2181" s="129">
        <f t="shared" si="346"/>
        <v>2.3120000000000003</v>
      </c>
      <c r="P2181" s="162">
        <f t="shared" si="347"/>
        <v>2.7553918169013935E-2</v>
      </c>
      <c r="Q2181" s="162">
        <f t="shared" si="348"/>
        <v>0.98961115834344582</v>
      </c>
      <c r="R2181" s="129">
        <f t="shared" si="349"/>
        <v>2.7553918169013935E-2</v>
      </c>
      <c r="S2181" s="129" t="str">
        <f t="shared" si="350"/>
        <v/>
      </c>
      <c r="T2181" s="129" t="str">
        <f t="shared" si="351"/>
        <v/>
      </c>
      <c r="V2181" s="156">
        <f t="shared" si="345"/>
        <v>10.143999999999927</v>
      </c>
      <c r="W2181" s="159">
        <f t="shared" si="341"/>
        <v>0.18055893637087295</v>
      </c>
      <c r="X2181" s="160">
        <f t="shared" si="342"/>
        <v>3.4948446685881263E-4</v>
      </c>
      <c r="Y2181" s="160" t="str">
        <f t="shared" si="343"/>
        <v/>
      </c>
      <c r="Z2181" s="160" t="str">
        <f t="shared" si="344"/>
        <v/>
      </c>
    </row>
    <row r="2182" spans="14:26" ht="20.100000000000001" customHeight="1" x14ac:dyDescent="0.25">
      <c r="N2182" s="137">
        <v>1579</v>
      </c>
      <c r="O2182" s="129">
        <f t="shared" si="346"/>
        <v>2.3159999999999998</v>
      </c>
      <c r="P2182" s="162">
        <f t="shared" si="347"/>
        <v>2.730005578996984E-2</v>
      </c>
      <c r="Q2182" s="162">
        <f t="shared" si="348"/>
        <v>0.98972086565439099</v>
      </c>
      <c r="R2182" s="129">
        <f t="shared" si="349"/>
        <v>2.730005578996984E-2</v>
      </c>
      <c r="S2182" s="129" t="str">
        <f t="shared" si="350"/>
        <v/>
      </c>
      <c r="T2182" s="129" t="str">
        <f t="shared" si="351"/>
        <v/>
      </c>
      <c r="V2182" s="156">
        <f t="shared" si="345"/>
        <v>10.150399999999927</v>
      </c>
      <c r="W2182" s="159">
        <f t="shared" si="341"/>
        <v>0.18020945190401413</v>
      </c>
      <c r="X2182" s="160">
        <f t="shared" si="342"/>
        <v>3.48917466858778E-4</v>
      </c>
      <c r="Y2182" s="160" t="str">
        <f t="shared" si="343"/>
        <v/>
      </c>
      <c r="Z2182" s="160" t="str">
        <f t="shared" si="344"/>
        <v/>
      </c>
    </row>
    <row r="2183" spans="14:26" ht="20.100000000000001" customHeight="1" x14ac:dyDescent="0.25">
      <c r="N2183" s="137">
        <v>1580</v>
      </c>
      <c r="O2183" s="129">
        <f t="shared" si="346"/>
        <v>2.3200000000000003</v>
      </c>
      <c r="P2183" s="162">
        <f t="shared" si="347"/>
        <v>2.7048099546881761E-2</v>
      </c>
      <c r="Q2183" s="162">
        <f t="shared" si="348"/>
        <v>0.98982956133128031</v>
      </c>
      <c r="R2183" s="129">
        <f t="shared" si="349"/>
        <v>2.7048099546881761E-2</v>
      </c>
      <c r="S2183" s="129" t="str">
        <f t="shared" si="350"/>
        <v/>
      </c>
      <c r="T2183" s="129" t="str">
        <f t="shared" si="351"/>
        <v/>
      </c>
      <c r="V2183" s="156">
        <f t="shared" si="345"/>
        <v>10.156799999999926</v>
      </c>
      <c r="W2183" s="159">
        <f t="shared" si="341"/>
        <v>0.17986053443715536</v>
      </c>
      <c r="X2183" s="160">
        <f t="shared" si="342"/>
        <v>3.4835104075295331E-4</v>
      </c>
      <c r="Y2183" s="160" t="str">
        <f t="shared" si="343"/>
        <v/>
      </c>
      <c r="Z2183" s="160" t="str">
        <f t="shared" si="344"/>
        <v/>
      </c>
    </row>
    <row r="2184" spans="14:26" ht="20.100000000000001" customHeight="1" x14ac:dyDescent="0.25">
      <c r="N2184" s="137">
        <v>1581</v>
      </c>
      <c r="O2184" s="129">
        <f t="shared" si="346"/>
        <v>2.3239999999999998</v>
      </c>
      <c r="P2184" s="162">
        <f t="shared" si="347"/>
        <v>2.6798039873069942E-2</v>
      </c>
      <c r="Q2184" s="162">
        <f t="shared" si="348"/>
        <v>0.98993725297952517</v>
      </c>
      <c r="R2184" s="129">
        <f t="shared" si="349"/>
        <v>2.6798039873069942E-2</v>
      </c>
      <c r="S2184" s="129" t="str">
        <f t="shared" si="350"/>
        <v/>
      </c>
      <c r="T2184" s="129" t="str">
        <f t="shared" si="351"/>
        <v/>
      </c>
      <c r="V2184" s="156">
        <f t="shared" si="345"/>
        <v>10.163199999999925</v>
      </c>
      <c r="W2184" s="159">
        <f t="shared" si="341"/>
        <v>0.1795121833964024</v>
      </c>
      <c r="X2184" s="160">
        <f t="shared" si="342"/>
        <v>3.4778518916836476E-4</v>
      </c>
      <c r="Y2184" s="160" t="str">
        <f t="shared" si="343"/>
        <v/>
      </c>
      <c r="Z2184" s="160" t="str">
        <f t="shared" si="344"/>
        <v/>
      </c>
    </row>
    <row r="2185" spans="14:26" ht="20.100000000000001" customHeight="1" x14ac:dyDescent="0.25">
      <c r="N2185" s="137">
        <v>1582</v>
      </c>
      <c r="O2185" s="129">
        <f t="shared" si="346"/>
        <v>2.3280000000000003</v>
      </c>
      <c r="P2185" s="162">
        <f t="shared" si="347"/>
        <v>2.6549867199608775E-2</v>
      </c>
      <c r="Q2185" s="162">
        <f t="shared" si="348"/>
        <v>0.9900439481662654</v>
      </c>
      <c r="R2185" s="129">
        <f t="shared" si="349"/>
        <v>2.6549867199608775E-2</v>
      </c>
      <c r="S2185" s="129" t="str">
        <f t="shared" si="350"/>
        <v/>
      </c>
      <c r="T2185" s="129" t="str">
        <f t="shared" si="351"/>
        <v/>
      </c>
      <c r="V2185" s="156">
        <f t="shared" si="345"/>
        <v>10.169599999999924</v>
      </c>
      <c r="W2185" s="159">
        <f t="shared" si="341"/>
        <v>0.17916439820723404</v>
      </c>
      <c r="X2185" s="160">
        <f t="shared" si="342"/>
        <v>3.4721991272784747E-4</v>
      </c>
      <c r="Y2185" s="160" t="str">
        <f t="shared" si="343"/>
        <v/>
      </c>
      <c r="Z2185" s="160" t="str">
        <f t="shared" si="344"/>
        <v/>
      </c>
    </row>
    <row r="2186" spans="14:26" ht="20.100000000000001" customHeight="1" x14ac:dyDescent="0.25">
      <c r="N2186" s="137">
        <v>1583</v>
      </c>
      <c r="O2186" s="129">
        <f t="shared" si="346"/>
        <v>2.3319999999999999</v>
      </c>
      <c r="P2186" s="162">
        <f t="shared" si="347"/>
        <v>2.6303571955957613E-2</v>
      </c>
      <c r="Q2186" s="162">
        <f t="shared" si="348"/>
        <v>0.99014965442036185</v>
      </c>
      <c r="R2186" s="129">
        <f t="shared" si="349"/>
        <v>2.6303571955957613E-2</v>
      </c>
      <c r="S2186" s="129" t="str">
        <f t="shared" si="350"/>
        <v/>
      </c>
      <c r="T2186" s="129" t="str">
        <f t="shared" si="351"/>
        <v/>
      </c>
      <c r="V2186" s="156">
        <f t="shared" si="345"/>
        <v>10.175999999999924</v>
      </c>
      <c r="W2186" s="159">
        <f t="shared" si="341"/>
        <v>0.17881717829450619</v>
      </c>
      <c r="X2186" s="160">
        <f t="shared" si="342"/>
        <v>3.4665521204749195E-4</v>
      </c>
      <c r="Y2186" s="160" t="str">
        <f t="shared" si="343"/>
        <v/>
      </c>
      <c r="Z2186" s="160" t="str">
        <f t="shared" si="344"/>
        <v/>
      </c>
    </row>
    <row r="2187" spans="14:26" ht="20.100000000000001" customHeight="1" x14ac:dyDescent="0.25">
      <c r="N2187" s="137">
        <v>1584</v>
      </c>
      <c r="O2187" s="129">
        <f t="shared" si="346"/>
        <v>2.3360000000000003</v>
      </c>
      <c r="P2187" s="162">
        <f t="shared" si="347"/>
        <v>2.6059144570584933E-2</v>
      </c>
      <c r="Q2187" s="162">
        <f t="shared" si="348"/>
        <v>0.99025437923239079</v>
      </c>
      <c r="R2187" s="129">
        <f t="shared" si="349"/>
        <v>2.6059144570584933E-2</v>
      </c>
      <c r="S2187" s="129" t="str">
        <f t="shared" si="350"/>
        <v/>
      </c>
      <c r="T2187" s="129" t="str">
        <f t="shared" si="351"/>
        <v/>
      </c>
      <c r="V2187" s="156">
        <f t="shared" si="345"/>
        <v>10.182399999999923</v>
      </c>
      <c r="W2187" s="159">
        <f t="shared" si="341"/>
        <v>0.1784705230824587</v>
      </c>
      <c r="X2187" s="160">
        <f t="shared" si="342"/>
        <v>3.4609108773756003E-4</v>
      </c>
      <c r="Y2187" s="160" t="str">
        <f t="shared" si="343"/>
        <v/>
      </c>
      <c r="Z2187" s="160" t="str">
        <f t="shared" si="344"/>
        <v/>
      </c>
    </row>
    <row r="2188" spans="14:26" ht="20.100000000000001" customHeight="1" x14ac:dyDescent="0.25">
      <c r="N2188" s="137">
        <v>1585</v>
      </c>
      <c r="O2188" s="129">
        <f t="shared" si="346"/>
        <v>2.34</v>
      </c>
      <c r="P2188" s="162">
        <f t="shared" si="347"/>
        <v>2.581657547158769E-2</v>
      </c>
      <c r="Q2188" s="162">
        <f t="shared" si="348"/>
        <v>0.99035813005464168</v>
      </c>
      <c r="R2188" s="129">
        <f t="shared" si="349"/>
        <v>2.581657547158769E-2</v>
      </c>
      <c r="S2188" s="129" t="str">
        <f t="shared" si="350"/>
        <v/>
      </c>
      <c r="T2188" s="129" t="str">
        <f t="shared" si="351"/>
        <v/>
      </c>
      <c r="V2188" s="156">
        <f t="shared" si="345"/>
        <v>10.188799999999922</v>
      </c>
      <c r="W2188" s="159">
        <f t="shared" si="341"/>
        <v>0.17812443199472114</v>
      </c>
      <c r="X2188" s="160">
        <f t="shared" si="342"/>
        <v>3.4552754040387268E-4</v>
      </c>
      <c r="Y2188" s="160" t="str">
        <f t="shared" si="343"/>
        <v/>
      </c>
      <c r="Z2188" s="160" t="str">
        <f t="shared" si="344"/>
        <v/>
      </c>
    </row>
    <row r="2189" spans="14:26" ht="20.100000000000001" customHeight="1" x14ac:dyDescent="0.25">
      <c r="N2189" s="137">
        <v>1586</v>
      </c>
      <c r="O2189" s="129">
        <f t="shared" si="346"/>
        <v>2.3440000000000003</v>
      </c>
      <c r="P2189" s="162">
        <f t="shared" si="347"/>
        <v>2.5575855087304096E-2</v>
      </c>
      <c r="Q2189" s="162">
        <f t="shared" si="348"/>
        <v>0.99046091430111638</v>
      </c>
      <c r="R2189" s="129">
        <f t="shared" si="349"/>
        <v>2.5575855087304096E-2</v>
      </c>
      <c r="S2189" s="129" t="str">
        <f t="shared" si="350"/>
        <v/>
      </c>
      <c r="T2189" s="129" t="str">
        <f t="shared" si="351"/>
        <v/>
      </c>
      <c r="V2189" s="156">
        <f t="shared" si="345"/>
        <v>10.195199999999922</v>
      </c>
      <c r="W2189" s="159">
        <f t="shared" si="341"/>
        <v>0.17777890445431727</v>
      </c>
      <c r="X2189" s="160">
        <f t="shared" si="342"/>
        <v>3.4496457064578379E-4</v>
      </c>
      <c r="Y2189" s="160" t="str">
        <f t="shared" si="343"/>
        <v/>
      </c>
      <c r="Z2189" s="160" t="str">
        <f t="shared" si="344"/>
        <v/>
      </c>
    </row>
    <row r="2190" spans="14:26" ht="20.100000000000001" customHeight="1" x14ac:dyDescent="0.25">
      <c r="N2190" s="137">
        <v>1587</v>
      </c>
      <c r="O2190" s="129">
        <f t="shared" si="346"/>
        <v>2.3479999999999999</v>
      </c>
      <c r="P2190" s="162">
        <f t="shared" si="347"/>
        <v>2.53369738469215E-2</v>
      </c>
      <c r="Q2190" s="162">
        <f t="shared" si="348"/>
        <v>0.99056273934753192</v>
      </c>
      <c r="R2190" s="129">
        <f t="shared" si="349"/>
        <v>2.53369738469215E-2</v>
      </c>
      <c r="S2190" s="129" t="str">
        <f t="shared" si="350"/>
        <v/>
      </c>
      <c r="T2190" s="129" t="str">
        <f t="shared" si="351"/>
        <v/>
      </c>
      <c r="V2190" s="156">
        <f t="shared" si="345"/>
        <v>10.201599999999921</v>
      </c>
      <c r="W2190" s="159">
        <f t="shared" si="341"/>
        <v>0.17743393988367148</v>
      </c>
      <c r="X2190" s="160">
        <f t="shared" si="342"/>
        <v>3.4440217905698511E-4</v>
      </c>
      <c r="Y2190" s="160" t="str">
        <f t="shared" si="343"/>
        <v/>
      </c>
      <c r="Z2190" s="160" t="str">
        <f t="shared" si="344"/>
        <v/>
      </c>
    </row>
    <row r="2191" spans="14:26" ht="20.100000000000001" customHeight="1" x14ac:dyDescent="0.25">
      <c r="N2191" s="137">
        <v>1588</v>
      </c>
      <c r="O2191" s="129">
        <f t="shared" si="346"/>
        <v>2.3520000000000003</v>
      </c>
      <c r="P2191" s="162">
        <f t="shared" si="347"/>
        <v>2.5099922181077736E-2</v>
      </c>
      <c r="Q2191" s="162">
        <f t="shared" si="348"/>
        <v>0.9906636125313244</v>
      </c>
      <c r="R2191" s="129">
        <f t="shared" si="349"/>
        <v>2.5099922181077736E-2</v>
      </c>
      <c r="S2191" s="129" t="str">
        <f t="shared" si="350"/>
        <v/>
      </c>
      <c r="T2191" s="129" t="str">
        <f t="shared" si="351"/>
        <v/>
      </c>
      <c r="V2191" s="156">
        <f t="shared" si="345"/>
        <v>10.20799999999992</v>
      </c>
      <c r="W2191" s="159">
        <f t="shared" si="341"/>
        <v>0.1770895377046145</v>
      </c>
      <c r="X2191" s="160">
        <f t="shared" si="342"/>
        <v>3.4384036622617242E-4</v>
      </c>
      <c r="Y2191" s="160" t="str">
        <f t="shared" si="343"/>
        <v/>
      </c>
      <c r="Z2191" s="160" t="str">
        <f t="shared" si="344"/>
        <v/>
      </c>
    </row>
    <row r="2192" spans="14:26" ht="20.100000000000001" customHeight="1" x14ac:dyDescent="0.25">
      <c r="N2192" s="137">
        <v>1589</v>
      </c>
      <c r="O2192" s="129">
        <f t="shared" si="346"/>
        <v>2.3559999999999999</v>
      </c>
      <c r="P2192" s="162">
        <f t="shared" si="347"/>
        <v>2.4864690522457555E-2</v>
      </c>
      <c r="Q2192" s="162">
        <f t="shared" si="348"/>
        <v>0.99076354115165666</v>
      </c>
      <c r="R2192" s="129">
        <f t="shared" si="349"/>
        <v>2.4864690522457555E-2</v>
      </c>
      <c r="S2192" s="129" t="str">
        <f t="shared" si="350"/>
        <v/>
      </c>
      <c r="T2192" s="129" t="str">
        <f t="shared" si="351"/>
        <v/>
      </c>
      <c r="V2192" s="156">
        <f t="shared" si="345"/>
        <v>10.21439999999992</v>
      </c>
      <c r="W2192" s="159">
        <f t="shared" si="341"/>
        <v>0.17674569733838832</v>
      </c>
      <c r="X2192" s="160">
        <f t="shared" si="342"/>
        <v>3.4327913273612953E-4</v>
      </c>
      <c r="Y2192" s="160" t="str">
        <f t="shared" si="343"/>
        <v/>
      </c>
      <c r="Z2192" s="160" t="str">
        <f t="shared" si="344"/>
        <v/>
      </c>
    </row>
    <row r="2193" spans="14:26" ht="20.100000000000001" customHeight="1" x14ac:dyDescent="0.25">
      <c r="N2193" s="137">
        <v>1590</v>
      </c>
      <c r="O2193" s="129">
        <f t="shared" si="346"/>
        <v>2.3600000000000003</v>
      </c>
      <c r="P2193" s="162">
        <f t="shared" si="347"/>
        <v>2.4631269306382486E-2</v>
      </c>
      <c r="Q2193" s="162">
        <f t="shared" si="348"/>
        <v>0.99086253246942735</v>
      </c>
      <c r="R2193" s="129">
        <f t="shared" si="349"/>
        <v>2.4631269306382486E-2</v>
      </c>
      <c r="S2193" s="129" t="str">
        <f t="shared" si="350"/>
        <v/>
      </c>
      <c r="T2193" s="129" t="str">
        <f t="shared" si="351"/>
        <v/>
      </c>
      <c r="V2193" s="156">
        <f t="shared" si="345"/>
        <v>10.220799999999919</v>
      </c>
      <c r="W2193" s="159">
        <f t="shared" si="341"/>
        <v>0.17640241820565219</v>
      </c>
      <c r="X2193" s="160">
        <f t="shared" si="342"/>
        <v>3.427184791640614E-4</v>
      </c>
      <c r="Y2193" s="160" t="str">
        <f t="shared" si="343"/>
        <v/>
      </c>
      <c r="Z2193" s="160" t="str">
        <f t="shared" si="344"/>
        <v/>
      </c>
    </row>
    <row r="2194" spans="14:26" ht="20.100000000000001" customHeight="1" x14ac:dyDescent="0.25">
      <c r="N2194" s="137">
        <v>1591</v>
      </c>
      <c r="O2194" s="129">
        <f t="shared" si="346"/>
        <v>2.3639999999999999</v>
      </c>
      <c r="P2194" s="162">
        <f t="shared" si="347"/>
        <v>2.4399648971395776E-2</v>
      </c>
      <c r="Q2194" s="162">
        <f t="shared" si="348"/>
        <v>0.9909605937072824</v>
      </c>
      <c r="R2194" s="129">
        <f t="shared" si="349"/>
        <v>2.4399648971395776E-2</v>
      </c>
      <c r="S2194" s="129" t="str">
        <f t="shared" si="350"/>
        <v/>
      </c>
      <c r="T2194" s="129" t="str">
        <f t="shared" si="351"/>
        <v/>
      </c>
      <c r="V2194" s="156">
        <f t="shared" si="345"/>
        <v>10.227199999999918</v>
      </c>
      <c r="W2194" s="159">
        <f t="shared" si="341"/>
        <v>0.17605969972648813</v>
      </c>
      <c r="X2194" s="160">
        <f t="shared" si="342"/>
        <v>3.4215840608184389E-4</v>
      </c>
      <c r="Y2194" s="160" t="str">
        <f t="shared" si="343"/>
        <v/>
      </c>
      <c r="Z2194" s="160" t="str">
        <f t="shared" si="344"/>
        <v/>
      </c>
    </row>
    <row r="2195" spans="14:26" ht="20.100000000000001" customHeight="1" x14ac:dyDescent="0.25">
      <c r="N2195" s="137">
        <v>1592</v>
      </c>
      <c r="O2195" s="129">
        <f t="shared" si="346"/>
        <v>2.3680000000000003</v>
      </c>
      <c r="P2195" s="162">
        <f t="shared" si="347"/>
        <v>2.416981995984083E-2</v>
      </c>
      <c r="Q2195" s="162">
        <f t="shared" si="348"/>
        <v>0.99105773204962955</v>
      </c>
      <c r="R2195" s="129">
        <f t="shared" si="349"/>
        <v>2.416981995984083E-2</v>
      </c>
      <c r="S2195" s="129" t="str">
        <f t="shared" si="350"/>
        <v/>
      </c>
      <c r="T2195" s="129" t="str">
        <f t="shared" si="351"/>
        <v/>
      </c>
      <c r="V2195" s="156">
        <f t="shared" si="345"/>
        <v>10.233599999999917</v>
      </c>
      <c r="W2195" s="159">
        <f t="shared" si="341"/>
        <v>0.17571754132040629</v>
      </c>
      <c r="X2195" s="160">
        <f t="shared" si="342"/>
        <v>3.4159891405599607E-4</v>
      </c>
      <c r="Y2195" s="160" t="str">
        <f t="shared" si="343"/>
        <v/>
      </c>
      <c r="Z2195" s="160" t="str">
        <f t="shared" si="344"/>
        <v/>
      </c>
    </row>
    <row r="2196" spans="14:26" ht="20.100000000000001" customHeight="1" x14ac:dyDescent="0.25">
      <c r="N2196" s="137">
        <v>1593</v>
      </c>
      <c r="O2196" s="129">
        <f t="shared" si="346"/>
        <v>2.3719999999999999</v>
      </c>
      <c r="P2196" s="162">
        <f t="shared" si="347"/>
        <v>2.3941772718434669E-2</v>
      </c>
      <c r="Q2196" s="162">
        <f t="shared" si="348"/>
        <v>0.99115395464265443</v>
      </c>
      <c r="R2196" s="129">
        <f t="shared" si="349"/>
        <v>2.3941772718434669E-2</v>
      </c>
      <c r="S2196" s="129" t="str">
        <f t="shared" si="350"/>
        <v/>
      </c>
      <c r="T2196" s="129" t="str">
        <f t="shared" si="351"/>
        <v/>
      </c>
      <c r="V2196" s="156">
        <f t="shared" si="345"/>
        <v>10.239999999999917</v>
      </c>
      <c r="W2196" s="159">
        <f t="shared" ref="W2196:W2259" si="352">_xlfn.CHISQ.DIST.RT(V2196,$U$593)</f>
        <v>0.17537594240635029</v>
      </c>
      <c r="X2196" s="160">
        <f t="shared" ref="X2196:X2259" si="353">W2196-W2197</f>
        <v>3.4104000364729159E-4</v>
      </c>
      <c r="Y2196" s="160" t="str">
        <f t="shared" ref="Y2196:Y2259" si="354">IF(W2196&lt;(1-$U$600),X2196,"")</f>
        <v/>
      </c>
      <c r="Z2196" s="160" t="str">
        <f t="shared" ref="Z2196:Z2259" si="355">IF(X2196&lt;(1-$U$606),Y2196,"")</f>
        <v/>
      </c>
    </row>
    <row r="2197" spans="14:26" ht="20.100000000000001" customHeight="1" x14ac:dyDescent="0.25">
      <c r="N2197" s="137">
        <v>1594</v>
      </c>
      <c r="O2197" s="129">
        <f t="shared" si="346"/>
        <v>2.3760000000000003</v>
      </c>
      <c r="P2197" s="162">
        <f t="shared" si="347"/>
        <v>2.3715497698834836E-2</v>
      </c>
      <c r="Q2197" s="162">
        <f t="shared" si="348"/>
        <v>0.99124926859433915</v>
      </c>
      <c r="R2197" s="129">
        <f t="shared" si="349"/>
        <v>2.3715497698834836E-2</v>
      </c>
      <c r="S2197" s="129" t="str">
        <f t="shared" si="350"/>
        <v/>
      </c>
      <c r="T2197" s="129" t="str">
        <f t="shared" si="351"/>
        <v/>
      </c>
      <c r="V2197" s="156">
        <f t="shared" ref="V2197:V2260" si="356">V2196+$Y$593</f>
        <v>10.246399999999916</v>
      </c>
      <c r="W2197" s="159">
        <f t="shared" si="352"/>
        <v>0.175034902402703</v>
      </c>
      <c r="X2197" s="160">
        <f t="shared" si="353"/>
        <v>3.4048167541100849E-4</v>
      </c>
      <c r="Y2197" s="160" t="str">
        <f t="shared" si="354"/>
        <v/>
      </c>
      <c r="Z2197" s="160" t="str">
        <f t="shared" si="355"/>
        <v/>
      </c>
    </row>
    <row r="2198" spans="14:26" ht="20.100000000000001" customHeight="1" x14ac:dyDescent="0.25">
      <c r="N2198" s="137">
        <v>1595</v>
      </c>
      <c r="O2198" s="129">
        <f t="shared" si="346"/>
        <v>2.38</v>
      </c>
      <c r="P2198" s="162">
        <f t="shared" si="347"/>
        <v>2.3490985358201363E-2</v>
      </c>
      <c r="Q2198" s="162">
        <f t="shared" si="348"/>
        <v>0.99134368097448344</v>
      </c>
      <c r="R2198" s="129">
        <f t="shared" si="349"/>
        <v>2.3490985358201363E-2</v>
      </c>
      <c r="S2198" s="129" t="str">
        <f t="shared" si="350"/>
        <v/>
      </c>
      <c r="T2198" s="129" t="str">
        <f t="shared" si="351"/>
        <v/>
      </c>
      <c r="V2198" s="156">
        <f t="shared" si="356"/>
        <v>10.252799999999915</v>
      </c>
      <c r="W2198" s="159">
        <f t="shared" si="352"/>
        <v>0.17469442072729199</v>
      </c>
      <c r="X2198" s="160">
        <f t="shared" si="353"/>
        <v>3.399239298973733E-4</v>
      </c>
      <c r="Y2198" s="160" t="str">
        <f t="shared" si="354"/>
        <v/>
      </c>
      <c r="Z2198" s="160" t="str">
        <f t="shared" si="355"/>
        <v/>
      </c>
    </row>
    <row r="2199" spans="14:26" ht="20.100000000000001" customHeight="1" x14ac:dyDescent="0.25">
      <c r="N2199" s="137">
        <v>1596</v>
      </c>
      <c r="O2199" s="129">
        <f t="shared" si="346"/>
        <v>2.3840000000000003</v>
      </c>
      <c r="P2199" s="162">
        <f t="shared" si="347"/>
        <v>2.326822615975228E-2</v>
      </c>
      <c r="Q2199" s="162">
        <f t="shared" si="348"/>
        <v>0.99143719881472747</v>
      </c>
      <c r="R2199" s="129">
        <f t="shared" si="349"/>
        <v>2.326822615975228E-2</v>
      </c>
      <c r="S2199" s="129" t="str">
        <f t="shared" si="350"/>
        <v/>
      </c>
      <c r="T2199" s="129" t="str">
        <f t="shared" si="351"/>
        <v/>
      </c>
      <c r="V2199" s="156">
        <f t="shared" si="356"/>
        <v>10.259199999999915</v>
      </c>
      <c r="W2199" s="159">
        <f t="shared" si="352"/>
        <v>0.17435449679739462</v>
      </c>
      <c r="X2199" s="160">
        <f t="shared" si="353"/>
        <v>3.3936676765050633E-4</v>
      </c>
      <c r="Y2199" s="160" t="str">
        <f t="shared" si="354"/>
        <v/>
      </c>
      <c r="Z2199" s="160" t="str">
        <f t="shared" si="355"/>
        <v/>
      </c>
    </row>
    <row r="2200" spans="14:26" ht="20.100000000000001" customHeight="1" x14ac:dyDescent="0.25">
      <c r="N2200" s="137">
        <v>1597</v>
      </c>
      <c r="O2200" s="129">
        <f t="shared" si="346"/>
        <v>2.3879999999999999</v>
      </c>
      <c r="P2200" s="162">
        <f t="shared" si="347"/>
        <v>2.3047210573314027E-2</v>
      </c>
      <c r="Q2200" s="162">
        <f t="shared" si="348"/>
        <v>0.99152982910857712</v>
      </c>
      <c r="R2200" s="129">
        <f t="shared" si="349"/>
        <v>2.3047210573314027E-2</v>
      </c>
      <c r="S2200" s="129" t="str">
        <f t="shared" si="350"/>
        <v/>
      </c>
      <c r="T2200" s="129" t="str">
        <f t="shared" si="351"/>
        <v/>
      </c>
      <c r="V2200" s="156">
        <f t="shared" si="356"/>
        <v>10.265599999999914</v>
      </c>
      <c r="W2200" s="159">
        <f t="shared" si="352"/>
        <v>0.17401513002974411</v>
      </c>
      <c r="X2200" s="160">
        <f t="shared" si="353"/>
        <v>3.3881018921036454E-4</v>
      </c>
      <c r="Y2200" s="160" t="str">
        <f t="shared" si="354"/>
        <v/>
      </c>
      <c r="Z2200" s="160" t="str">
        <f t="shared" si="355"/>
        <v/>
      </c>
    </row>
    <row r="2201" spans="14:26" ht="20.100000000000001" customHeight="1" x14ac:dyDescent="0.25">
      <c r="N2201" s="137">
        <v>1598</v>
      </c>
      <c r="O2201" s="129">
        <f t="shared" si="346"/>
        <v>2.3920000000000003</v>
      </c>
      <c r="P2201" s="162">
        <f t="shared" si="347"/>
        <v>2.2827929075865509E-2</v>
      </c>
      <c r="Q2201" s="162">
        <f t="shared" si="348"/>
        <v>0.9916215788114322</v>
      </c>
      <c r="R2201" s="129">
        <f t="shared" si="349"/>
        <v>2.2827929075865509E-2</v>
      </c>
      <c r="S2201" s="129" t="str">
        <f t="shared" si="350"/>
        <v/>
      </c>
      <c r="T2201" s="129" t="str">
        <f t="shared" si="351"/>
        <v/>
      </c>
      <c r="V2201" s="156">
        <f t="shared" si="356"/>
        <v>10.271999999999913</v>
      </c>
      <c r="W2201" s="159">
        <f t="shared" si="352"/>
        <v>0.17367631984053375</v>
      </c>
      <c r="X2201" s="160">
        <f t="shared" si="353"/>
        <v>3.3825419510988275E-4</v>
      </c>
      <c r="Y2201" s="160" t="str">
        <f t="shared" si="354"/>
        <v/>
      </c>
      <c r="Z2201" s="160" t="str">
        <f t="shared" si="355"/>
        <v/>
      </c>
    </row>
    <row r="2202" spans="14:26" ht="20.100000000000001" customHeight="1" x14ac:dyDescent="0.25">
      <c r="N2202" s="137">
        <v>1599</v>
      </c>
      <c r="O2202" s="129">
        <f t="shared" si="346"/>
        <v>2.3959999999999999</v>
      </c>
      <c r="P2202" s="162">
        <f t="shared" si="347"/>
        <v>2.2610372152077028E-2</v>
      </c>
      <c r="Q2202" s="162">
        <f t="shared" si="348"/>
        <v>0.99171245484061532</v>
      </c>
      <c r="R2202" s="129">
        <f t="shared" si="349"/>
        <v>2.2610372152077028E-2</v>
      </c>
      <c r="S2202" s="129" t="str">
        <f t="shared" si="350"/>
        <v/>
      </c>
      <c r="T2202" s="129" t="str">
        <f t="shared" si="351"/>
        <v/>
      </c>
      <c r="V2202" s="156">
        <f t="shared" si="356"/>
        <v>10.278399999999912</v>
      </c>
      <c r="W2202" s="159">
        <f t="shared" si="352"/>
        <v>0.17333806564542387</v>
      </c>
      <c r="X2202" s="160">
        <f t="shared" si="353"/>
        <v>3.3769878587824875E-4</v>
      </c>
      <c r="Y2202" s="160" t="str">
        <f t="shared" si="354"/>
        <v/>
      </c>
      <c r="Z2202" s="160" t="str">
        <f t="shared" si="355"/>
        <v/>
      </c>
    </row>
    <row r="2203" spans="14:26" ht="20.100000000000001" customHeight="1" x14ac:dyDescent="0.25">
      <c r="N2203" s="137">
        <v>1600</v>
      </c>
      <c r="O2203" s="129">
        <f t="shared" ref="O2203:O2266" si="357">O$597+(N2203*O$600)</f>
        <v>2.4000000000000004</v>
      </c>
      <c r="P2203" s="162">
        <f t="shared" ref="P2203:P2266" si="358">_xlfn.NORM.DIST(O2203,O$594,O$595,0)</f>
        <v>2.2394530294842882E-2</v>
      </c>
      <c r="Q2203" s="162">
        <f t="shared" ref="Q2203:Q2266" si="359">_xlfn.NORM.DIST(O2203,O$594,O$595,1)</f>
        <v>0.99180246407540384</v>
      </c>
      <c r="R2203" s="129">
        <f t="shared" ref="R2203:R2266" si="360">IF(OR(Q2203&lt;$S$599,Q2203&gt;$S$600),P2203,"")</f>
        <v>2.2394530294842882E-2</v>
      </c>
      <c r="S2203" s="129" t="str">
        <f t="shared" ref="S2203:S2266" si="361">IF(AND(Q2203&gt;$S$599,Q2203&lt;$S$600),P2203,"")</f>
        <v/>
      </c>
      <c r="T2203" s="129" t="str">
        <f t="shared" ref="T2203:T2266" si="362">IF(P2203=MAX(P$603:P$2603),P2203,"")</f>
        <v/>
      </c>
      <c r="V2203" s="156">
        <f t="shared" si="356"/>
        <v>10.284799999999912</v>
      </c>
      <c r="W2203" s="159">
        <f t="shared" si="352"/>
        <v>0.17300036685954562</v>
      </c>
      <c r="X2203" s="160">
        <f t="shared" si="353"/>
        <v>3.3714396203779473E-4</v>
      </c>
      <c r="Y2203" s="160" t="str">
        <f t="shared" si="354"/>
        <v/>
      </c>
      <c r="Z2203" s="160" t="str">
        <f t="shared" si="355"/>
        <v/>
      </c>
    </row>
    <row r="2204" spans="14:26" ht="20.100000000000001" customHeight="1" x14ac:dyDescent="0.25">
      <c r="N2204" s="137">
        <v>1601</v>
      </c>
      <c r="O2204" s="129">
        <f t="shared" si="357"/>
        <v>2.4039999999999999</v>
      </c>
      <c r="P2204" s="162">
        <f t="shared" si="358"/>
        <v>2.2180394005808821E-2</v>
      </c>
      <c r="Q2204" s="162">
        <f t="shared" si="359"/>
        <v>0.99189161335706455</v>
      </c>
      <c r="R2204" s="129">
        <f t="shared" si="360"/>
        <v>2.2180394005808821E-2</v>
      </c>
      <c r="S2204" s="129" t="str">
        <f t="shared" si="361"/>
        <v/>
      </c>
      <c r="T2204" s="129" t="str">
        <f t="shared" si="362"/>
        <v/>
      </c>
      <c r="V2204" s="156">
        <f t="shared" si="356"/>
        <v>10.291199999999911</v>
      </c>
      <c r="W2204" s="159">
        <f t="shared" si="352"/>
        <v>0.17266322289750782</v>
      </c>
      <c r="X2204" s="160">
        <f t="shared" si="353"/>
        <v>3.3658972410685606E-4</v>
      </c>
      <c r="Y2204" s="160" t="str">
        <f t="shared" si="354"/>
        <v/>
      </c>
      <c r="Z2204" s="160" t="str">
        <f t="shared" si="355"/>
        <v/>
      </c>
    </row>
    <row r="2205" spans="14:26" ht="20.100000000000001" customHeight="1" x14ac:dyDescent="0.25">
      <c r="N2205" s="137">
        <v>1602</v>
      </c>
      <c r="O2205" s="129">
        <f t="shared" si="357"/>
        <v>2.4080000000000004</v>
      </c>
      <c r="P2205" s="162">
        <f t="shared" si="358"/>
        <v>2.1967953795893193E-2</v>
      </c>
      <c r="Q2205" s="162">
        <f t="shared" si="359"/>
        <v>0.9919799094888887</v>
      </c>
      <c r="R2205" s="129">
        <f t="shared" si="360"/>
        <v>2.1967953795893193E-2</v>
      </c>
      <c r="S2205" s="129" t="str">
        <f t="shared" si="361"/>
        <v/>
      </c>
      <c r="T2205" s="129" t="str">
        <f t="shared" si="362"/>
        <v/>
      </c>
      <c r="V2205" s="156">
        <f t="shared" si="356"/>
        <v>10.29759999999991</v>
      </c>
      <c r="W2205" s="159">
        <f t="shared" si="352"/>
        <v>0.17232663317340097</v>
      </c>
      <c r="X2205" s="160">
        <f t="shared" si="353"/>
        <v>3.3603607259796719E-4</v>
      </c>
      <c r="Y2205" s="160" t="str">
        <f t="shared" si="354"/>
        <v/>
      </c>
      <c r="Z2205" s="160" t="str">
        <f t="shared" si="355"/>
        <v/>
      </c>
    </row>
    <row r="2206" spans="14:26" ht="20.100000000000001" customHeight="1" x14ac:dyDescent="0.25">
      <c r="N2206" s="137">
        <v>1603</v>
      </c>
      <c r="O2206" s="129">
        <f t="shared" si="357"/>
        <v>2.4119999999999999</v>
      </c>
      <c r="P2206" s="162">
        <f t="shared" si="358"/>
        <v>2.1757200185802975E-2</v>
      </c>
      <c r="Q2206" s="162">
        <f t="shared" si="359"/>
        <v>0.99206735923623102</v>
      </c>
      <c r="R2206" s="129">
        <f t="shared" si="360"/>
        <v>2.1757200185802975E-2</v>
      </c>
      <c r="S2206" s="129" t="str">
        <f t="shared" si="361"/>
        <v/>
      </c>
      <c r="T2206" s="129" t="str">
        <f t="shared" si="362"/>
        <v/>
      </c>
      <c r="V2206" s="156">
        <f t="shared" si="356"/>
        <v>10.30399999999991</v>
      </c>
      <c r="W2206" s="159">
        <f t="shared" si="352"/>
        <v>0.171990597100803</v>
      </c>
      <c r="X2206" s="160">
        <f t="shared" si="353"/>
        <v>3.3548300801763964E-4</v>
      </c>
      <c r="Y2206" s="160" t="str">
        <f t="shared" si="354"/>
        <v/>
      </c>
      <c r="Z2206" s="160" t="str">
        <f t="shared" si="355"/>
        <v/>
      </c>
    </row>
    <row r="2207" spans="14:26" ht="20.100000000000001" customHeight="1" x14ac:dyDescent="0.25">
      <c r="N2207" s="137">
        <v>1604</v>
      </c>
      <c r="O2207" s="129">
        <f t="shared" si="357"/>
        <v>2.4160000000000004</v>
      </c>
      <c r="P2207" s="162">
        <f t="shared" si="358"/>
        <v>2.154812370654343E-2</v>
      </c>
      <c r="Q2207" s="162">
        <f t="shared" si="359"/>
        <v>0.99215396932654909</v>
      </c>
      <c r="R2207" s="129">
        <f t="shared" si="360"/>
        <v>2.154812370654343E-2</v>
      </c>
      <c r="S2207" s="129" t="str">
        <f t="shared" si="361"/>
        <v/>
      </c>
      <c r="T2207" s="129" t="str">
        <f t="shared" si="362"/>
        <v/>
      </c>
      <c r="V2207" s="156">
        <f t="shared" si="356"/>
        <v>10.310399999999909</v>
      </c>
      <c r="W2207" s="159">
        <f t="shared" si="352"/>
        <v>0.17165511409278536</v>
      </c>
      <c r="X2207" s="160">
        <f t="shared" si="353"/>
        <v>3.349305308684436E-4</v>
      </c>
      <c r="Y2207" s="160" t="str">
        <f t="shared" si="354"/>
        <v/>
      </c>
      <c r="Z2207" s="160" t="str">
        <f t="shared" si="355"/>
        <v/>
      </c>
    </row>
    <row r="2208" spans="14:26" ht="20.100000000000001" customHeight="1" x14ac:dyDescent="0.25">
      <c r="N2208" s="137">
        <v>1605</v>
      </c>
      <c r="O2208" s="129">
        <f t="shared" si="357"/>
        <v>2.42</v>
      </c>
      <c r="P2208" s="162">
        <f t="shared" si="358"/>
        <v>2.1340714899922782E-2</v>
      </c>
      <c r="Q2208" s="162">
        <f t="shared" si="359"/>
        <v>0.99223974644944635</v>
      </c>
      <c r="R2208" s="129">
        <f t="shared" si="360"/>
        <v>2.1340714899922782E-2</v>
      </c>
      <c r="S2208" s="129" t="str">
        <f t="shared" si="361"/>
        <v/>
      </c>
      <c r="T2208" s="129" t="str">
        <f t="shared" si="362"/>
        <v/>
      </c>
      <c r="V2208" s="156">
        <f t="shared" si="356"/>
        <v>10.316799999999908</v>
      </c>
      <c r="W2208" s="159">
        <f t="shared" si="352"/>
        <v>0.17132018356191692</v>
      </c>
      <c r="X2208" s="160">
        <f t="shared" si="353"/>
        <v>3.3437864164670428E-4</v>
      </c>
      <c r="Y2208" s="160" t="str">
        <f t="shared" si="354"/>
        <v/>
      </c>
      <c r="Z2208" s="160" t="str">
        <f t="shared" si="355"/>
        <v/>
      </c>
    </row>
    <row r="2209" spans="14:26" ht="20.100000000000001" customHeight="1" x14ac:dyDescent="0.25">
      <c r="N2209" s="137">
        <v>1606</v>
      </c>
      <c r="O2209" s="129">
        <f t="shared" si="357"/>
        <v>2.4240000000000004</v>
      </c>
      <c r="P2209" s="162">
        <f t="shared" si="358"/>
        <v>2.1134964319050459E-2</v>
      </c>
      <c r="Q2209" s="162">
        <f t="shared" si="359"/>
        <v>0.99232469725671568</v>
      </c>
      <c r="R2209" s="129">
        <f t="shared" si="360"/>
        <v>2.1134964319050459E-2</v>
      </c>
      <c r="S2209" s="129" t="str">
        <f t="shared" si="361"/>
        <v/>
      </c>
      <c r="T2209" s="129" t="str">
        <f t="shared" si="362"/>
        <v/>
      </c>
      <c r="V2209" s="156">
        <f t="shared" si="356"/>
        <v>10.323199999999908</v>
      </c>
      <c r="W2209" s="159">
        <f t="shared" si="352"/>
        <v>0.17098580492027021</v>
      </c>
      <c r="X2209" s="160">
        <f t="shared" si="353"/>
        <v>3.3382734084372312E-4</v>
      </c>
      <c r="Y2209" s="160" t="str">
        <f t="shared" si="354"/>
        <v/>
      </c>
      <c r="Z2209" s="160" t="str">
        <f t="shared" si="355"/>
        <v/>
      </c>
    </row>
    <row r="2210" spans="14:26" ht="20.100000000000001" customHeight="1" x14ac:dyDescent="0.25">
      <c r="N2210" s="137">
        <v>1607</v>
      </c>
      <c r="O2210" s="129">
        <f t="shared" si="357"/>
        <v>2.4279999999999999</v>
      </c>
      <c r="P2210" s="162">
        <f t="shared" si="358"/>
        <v>2.0930862528830304E-2</v>
      </c>
      <c r="Q2210" s="162">
        <f t="shared" si="359"/>
        <v>0.99240882836238575</v>
      </c>
      <c r="R2210" s="129">
        <f t="shared" si="360"/>
        <v>2.0930862528830304E-2</v>
      </c>
      <c r="S2210" s="129" t="str">
        <f t="shared" si="361"/>
        <v/>
      </c>
      <c r="T2210" s="129" t="str">
        <f t="shared" si="362"/>
        <v/>
      </c>
      <c r="V2210" s="156">
        <f t="shared" si="356"/>
        <v>10.329599999999907</v>
      </c>
      <c r="W2210" s="159">
        <f t="shared" si="352"/>
        <v>0.17065197757942649</v>
      </c>
      <c r="X2210" s="160">
        <f t="shared" si="353"/>
        <v>3.3327662894599985E-4</v>
      </c>
      <c r="Y2210" s="160" t="str">
        <f t="shared" si="354"/>
        <v/>
      </c>
      <c r="Z2210" s="160" t="str">
        <f t="shared" si="355"/>
        <v/>
      </c>
    </row>
    <row r="2211" spans="14:26" ht="20.100000000000001" customHeight="1" x14ac:dyDescent="0.25">
      <c r="N2211" s="137">
        <v>1608</v>
      </c>
      <c r="O2211" s="129">
        <f t="shared" si="357"/>
        <v>2.4320000000000004</v>
      </c>
      <c r="P2211" s="162">
        <f t="shared" si="358"/>
        <v>2.0728400106447466E-2</v>
      </c>
      <c r="Q2211" s="162">
        <f t="shared" si="359"/>
        <v>0.9924921463427695</v>
      </c>
      <c r="R2211" s="129">
        <f t="shared" si="360"/>
        <v>2.0728400106447466E-2</v>
      </c>
      <c r="S2211" s="129" t="str">
        <f t="shared" si="361"/>
        <v/>
      </c>
      <c r="T2211" s="129" t="str">
        <f t="shared" si="362"/>
        <v/>
      </c>
      <c r="V2211" s="156">
        <f t="shared" si="356"/>
        <v>10.335999999999906</v>
      </c>
      <c r="W2211" s="159">
        <f t="shared" si="352"/>
        <v>0.17031870095048049</v>
      </c>
      <c r="X2211" s="160">
        <f t="shared" si="353"/>
        <v>3.3272650643431656E-4</v>
      </c>
      <c r="Y2211" s="160" t="str">
        <f t="shared" si="354"/>
        <v/>
      </c>
      <c r="Z2211" s="160" t="str">
        <f t="shared" si="355"/>
        <v/>
      </c>
    </row>
    <row r="2212" spans="14:26" ht="20.100000000000001" customHeight="1" x14ac:dyDescent="0.25">
      <c r="N2212" s="137">
        <v>1609</v>
      </c>
      <c r="O2212" s="129">
        <f t="shared" si="357"/>
        <v>2.4359999999999999</v>
      </c>
      <c r="P2212" s="162">
        <f t="shared" si="358"/>
        <v>2.0527567641850292E-2</v>
      </c>
      <c r="Q2212" s="162">
        <f t="shared" si="359"/>
        <v>0.99257465773651377</v>
      </c>
      <c r="R2212" s="129">
        <f t="shared" si="360"/>
        <v>2.0527567641850292E-2</v>
      </c>
      <c r="S2212" s="129" t="str">
        <f t="shared" si="361"/>
        <v/>
      </c>
      <c r="T2212" s="129" t="str">
        <f t="shared" si="362"/>
        <v/>
      </c>
      <c r="V2212" s="156">
        <f t="shared" si="356"/>
        <v>10.342399999999905</v>
      </c>
      <c r="W2212" s="159">
        <f t="shared" si="352"/>
        <v>0.16998597444404617</v>
      </c>
      <c r="X2212" s="160">
        <f t="shared" si="353"/>
        <v>3.3217697378454258E-4</v>
      </c>
      <c r="Y2212" s="160" t="str">
        <f t="shared" si="354"/>
        <v/>
      </c>
      <c r="Z2212" s="160" t="str">
        <f t="shared" si="355"/>
        <v/>
      </c>
    </row>
    <row r="2213" spans="14:26" ht="20.100000000000001" customHeight="1" x14ac:dyDescent="0.25">
      <c r="N2213" s="137">
        <v>1610</v>
      </c>
      <c r="O2213" s="129">
        <f t="shared" si="357"/>
        <v>2.4400000000000004</v>
      </c>
      <c r="P2213" s="162">
        <f t="shared" si="358"/>
        <v>2.032835573822582E-2</v>
      </c>
      <c r="Q2213" s="162">
        <f t="shared" si="359"/>
        <v>0.99265636904465171</v>
      </c>
      <c r="R2213" s="129">
        <f t="shared" si="360"/>
        <v>2.032835573822582E-2</v>
      </c>
      <c r="S2213" s="129" t="str">
        <f t="shared" si="361"/>
        <v/>
      </c>
      <c r="T2213" s="129" t="str">
        <f t="shared" si="362"/>
        <v/>
      </c>
      <c r="V2213" s="156">
        <f t="shared" si="356"/>
        <v>10.348799999999905</v>
      </c>
      <c r="W2213" s="159">
        <f t="shared" si="352"/>
        <v>0.16965379747026163</v>
      </c>
      <c r="X2213" s="160">
        <f t="shared" si="353"/>
        <v>3.3162803146727371E-4</v>
      </c>
      <c r="Y2213" s="160" t="str">
        <f t="shared" si="354"/>
        <v/>
      </c>
      <c r="Z2213" s="160" t="str">
        <f t="shared" si="355"/>
        <v/>
      </c>
    </row>
    <row r="2214" spans="14:26" ht="20.100000000000001" customHeight="1" x14ac:dyDescent="0.25">
      <c r="N2214" s="137">
        <v>1611</v>
      </c>
      <c r="O2214" s="129">
        <f t="shared" si="357"/>
        <v>2.444</v>
      </c>
      <c r="P2214" s="162">
        <f t="shared" si="358"/>
        <v>2.0130755012470348E-2</v>
      </c>
      <c r="Q2214" s="162">
        <f t="shared" si="359"/>
        <v>0.99273728673065609</v>
      </c>
      <c r="R2214" s="129">
        <f t="shared" si="360"/>
        <v>2.0130755012470348E-2</v>
      </c>
      <c r="S2214" s="129" t="str">
        <f t="shared" si="361"/>
        <v/>
      </c>
      <c r="T2214" s="129" t="str">
        <f t="shared" si="362"/>
        <v/>
      </c>
      <c r="V2214" s="156">
        <f t="shared" si="356"/>
        <v>10.355199999999904</v>
      </c>
      <c r="W2214" s="159">
        <f t="shared" si="352"/>
        <v>0.16932216943879436</v>
      </c>
      <c r="X2214" s="160">
        <f t="shared" si="353"/>
        <v>3.3107967994797094E-4</v>
      </c>
      <c r="Y2214" s="160" t="str">
        <f t="shared" si="354"/>
        <v/>
      </c>
      <c r="Z2214" s="160" t="str">
        <f t="shared" si="355"/>
        <v/>
      </c>
    </row>
    <row r="2215" spans="14:26" ht="20.100000000000001" customHeight="1" x14ac:dyDescent="0.25">
      <c r="N2215" s="137">
        <v>1612</v>
      </c>
      <c r="O2215" s="129">
        <f t="shared" si="357"/>
        <v>2.4480000000000004</v>
      </c>
      <c r="P2215" s="162">
        <f t="shared" si="358"/>
        <v>1.9934756095653629E-2</v>
      </c>
      <c r="Q2215" s="162">
        <f t="shared" si="359"/>
        <v>0.99281741722049599</v>
      </c>
      <c r="R2215" s="129">
        <f t="shared" si="360"/>
        <v>1.9934756095653629E-2</v>
      </c>
      <c r="S2215" s="129" t="str">
        <f t="shared" si="361"/>
        <v/>
      </c>
      <c r="T2215" s="129" t="str">
        <f t="shared" si="362"/>
        <v/>
      </c>
      <c r="V2215" s="156">
        <f t="shared" si="356"/>
        <v>10.361599999999903</v>
      </c>
      <c r="W2215" s="159">
        <f t="shared" si="352"/>
        <v>0.16899108975884639</v>
      </c>
      <c r="X2215" s="160">
        <f t="shared" si="353"/>
        <v>3.3053191968701601E-4</v>
      </c>
      <c r="Y2215" s="160" t="str">
        <f t="shared" si="354"/>
        <v/>
      </c>
      <c r="Z2215" s="160" t="str">
        <f t="shared" si="355"/>
        <v/>
      </c>
    </row>
    <row r="2216" spans="14:26" ht="20.100000000000001" customHeight="1" x14ac:dyDescent="0.25">
      <c r="N2216" s="137">
        <v>1613</v>
      </c>
      <c r="O2216" s="129">
        <f t="shared" si="357"/>
        <v>2.452</v>
      </c>
      <c r="P2216" s="162">
        <f t="shared" si="358"/>
        <v>1.9740349633478135E-2</v>
      </c>
      <c r="Q2216" s="162">
        <f t="shared" si="359"/>
        <v>0.99289676690269357</v>
      </c>
      <c r="R2216" s="129">
        <f t="shared" si="360"/>
        <v>1.9740349633478135E-2</v>
      </c>
      <c r="S2216" s="129" t="str">
        <f t="shared" si="361"/>
        <v/>
      </c>
      <c r="T2216" s="129" t="str">
        <f t="shared" si="362"/>
        <v/>
      </c>
      <c r="V2216" s="156">
        <f t="shared" si="356"/>
        <v>10.367999999999903</v>
      </c>
      <c r="W2216" s="159">
        <f t="shared" si="352"/>
        <v>0.16866055783915937</v>
      </c>
      <c r="X2216" s="160">
        <f t="shared" si="353"/>
        <v>3.2998475113954484E-4</v>
      </c>
      <c r="Y2216" s="160" t="str">
        <f t="shared" si="354"/>
        <v/>
      </c>
      <c r="Z2216" s="160" t="str">
        <f t="shared" si="355"/>
        <v/>
      </c>
    </row>
    <row r="2217" spans="14:26" ht="20.100000000000001" customHeight="1" x14ac:dyDescent="0.25">
      <c r="N2217" s="137">
        <v>1614</v>
      </c>
      <c r="O2217" s="129">
        <f t="shared" si="357"/>
        <v>2.4560000000000004</v>
      </c>
      <c r="P2217" s="162">
        <f t="shared" si="358"/>
        <v>1.9547526286731981E-2</v>
      </c>
      <c r="Q2217" s="162">
        <f t="shared" si="359"/>
        <v>0.99297534212838379</v>
      </c>
      <c r="R2217" s="129">
        <f t="shared" si="360"/>
        <v>1.9547526286731981E-2</v>
      </c>
      <c r="S2217" s="129" t="str">
        <f t="shared" si="361"/>
        <v/>
      </c>
      <c r="T2217" s="129" t="str">
        <f t="shared" si="362"/>
        <v/>
      </c>
      <c r="V2217" s="156">
        <f t="shared" si="356"/>
        <v>10.374399999999902</v>
      </c>
      <c r="W2217" s="159">
        <f t="shared" si="352"/>
        <v>0.16833057308801982</v>
      </c>
      <c r="X2217" s="160">
        <f t="shared" si="353"/>
        <v>3.2943817475622472E-4</v>
      </c>
      <c r="Y2217" s="160" t="str">
        <f t="shared" si="354"/>
        <v/>
      </c>
      <c r="Z2217" s="160" t="str">
        <f t="shared" si="355"/>
        <v/>
      </c>
    </row>
    <row r="2218" spans="14:26" ht="20.100000000000001" customHeight="1" x14ac:dyDescent="0.25">
      <c r="N2218" s="137">
        <v>1615</v>
      </c>
      <c r="O2218" s="129">
        <f t="shared" si="357"/>
        <v>2.46</v>
      </c>
      <c r="P2218" s="162">
        <f t="shared" si="358"/>
        <v>1.9356276731736961E-2</v>
      </c>
      <c r="Q2218" s="162">
        <f t="shared" si="359"/>
        <v>0.99305314921137566</v>
      </c>
      <c r="R2218" s="129">
        <f t="shared" si="360"/>
        <v>1.9356276731736961E-2</v>
      </c>
      <c r="S2218" s="129" t="str">
        <f t="shared" si="361"/>
        <v/>
      </c>
      <c r="T2218" s="129" t="str">
        <f t="shared" si="362"/>
        <v/>
      </c>
      <c r="V2218" s="156">
        <f t="shared" si="356"/>
        <v>10.380799999999901</v>
      </c>
      <c r="W2218" s="159">
        <f t="shared" si="352"/>
        <v>0.1680011349132636</v>
      </c>
      <c r="X2218" s="160">
        <f t="shared" si="353"/>
        <v>3.2889219098125588E-4</v>
      </c>
      <c r="Y2218" s="160" t="str">
        <f t="shared" si="354"/>
        <v/>
      </c>
      <c r="Z2218" s="160" t="str">
        <f t="shared" si="355"/>
        <v/>
      </c>
    </row>
    <row r="2219" spans="14:26" ht="20.100000000000001" customHeight="1" x14ac:dyDescent="0.25">
      <c r="N2219" s="137">
        <v>1616</v>
      </c>
      <c r="O2219" s="129">
        <f t="shared" si="357"/>
        <v>2.4640000000000004</v>
      </c>
      <c r="P2219" s="162">
        <f t="shared" si="358"/>
        <v>1.9166591660790239E-2</v>
      </c>
      <c r="Q2219" s="162">
        <f t="shared" si="359"/>
        <v>0.9931301944282156</v>
      </c>
      <c r="R2219" s="129">
        <f t="shared" si="360"/>
        <v>1.9166591660790239E-2</v>
      </c>
      <c r="S2219" s="129" t="str">
        <f t="shared" si="361"/>
        <v/>
      </c>
      <c r="T2219" s="129" t="str">
        <f t="shared" si="362"/>
        <v/>
      </c>
      <c r="V2219" s="156">
        <f t="shared" si="356"/>
        <v>10.387199999999901</v>
      </c>
      <c r="W2219" s="159">
        <f t="shared" si="352"/>
        <v>0.16767224272228234</v>
      </c>
      <c r="X2219" s="160">
        <f t="shared" si="353"/>
        <v>3.2834680025525809E-4</v>
      </c>
      <c r="Y2219" s="160" t="str">
        <f t="shared" si="354"/>
        <v/>
      </c>
      <c r="Z2219" s="160" t="str">
        <f t="shared" si="355"/>
        <v/>
      </c>
    </row>
    <row r="2220" spans="14:26" ht="20.100000000000001" customHeight="1" x14ac:dyDescent="0.25">
      <c r="N2220" s="137">
        <v>1617</v>
      </c>
      <c r="O2220" s="129">
        <f t="shared" si="357"/>
        <v>2.468</v>
      </c>
      <c r="P2220" s="162">
        <f t="shared" si="358"/>
        <v>1.897846178260116E-2</v>
      </c>
      <c r="Q2220" s="162">
        <f t="shared" si="359"/>
        <v>0.99320648401825162</v>
      </c>
      <c r="R2220" s="129">
        <f t="shared" si="360"/>
        <v>1.897846178260116E-2</v>
      </c>
      <c r="S2220" s="129" t="str">
        <f t="shared" si="361"/>
        <v/>
      </c>
      <c r="T2220" s="129" t="str">
        <f t="shared" si="362"/>
        <v/>
      </c>
      <c r="V2220" s="156">
        <f t="shared" si="356"/>
        <v>10.3935999999999</v>
      </c>
      <c r="W2220" s="159">
        <f t="shared" si="352"/>
        <v>0.16734389592202709</v>
      </c>
      <c r="X2220" s="160">
        <f t="shared" si="353"/>
        <v>3.278020030131612E-4</v>
      </c>
      <c r="Y2220" s="160" t="str">
        <f t="shared" si="354"/>
        <v/>
      </c>
      <c r="Z2220" s="160" t="str">
        <f t="shared" si="355"/>
        <v/>
      </c>
    </row>
    <row r="2221" spans="14:26" ht="20.100000000000001" customHeight="1" x14ac:dyDescent="0.25">
      <c r="N2221" s="137">
        <v>1618</v>
      </c>
      <c r="O2221" s="129">
        <f t="shared" si="357"/>
        <v>2.4720000000000004</v>
      </c>
      <c r="P2221" s="162">
        <f t="shared" si="358"/>
        <v>1.8791877822721813E-2</v>
      </c>
      <c r="Q2221" s="162">
        <f t="shared" si="359"/>
        <v>0.99328202418370004</v>
      </c>
      <c r="R2221" s="129">
        <f t="shared" si="360"/>
        <v>1.8791877822721813E-2</v>
      </c>
      <c r="S2221" s="129" t="str">
        <f t="shared" si="361"/>
        <v/>
      </c>
      <c r="T2221" s="129" t="str">
        <f t="shared" si="362"/>
        <v/>
      </c>
      <c r="V2221" s="156">
        <f t="shared" si="356"/>
        <v>10.399999999999899</v>
      </c>
      <c r="W2221" s="159">
        <f t="shared" si="352"/>
        <v>0.16701609391901392</v>
      </c>
      <c r="X2221" s="160">
        <f t="shared" si="353"/>
        <v>3.2725779968476032E-4</v>
      </c>
      <c r="Y2221" s="160" t="str">
        <f t="shared" si="354"/>
        <v/>
      </c>
      <c r="Z2221" s="160" t="str">
        <f t="shared" si="355"/>
        <v/>
      </c>
    </row>
    <row r="2222" spans="14:26" ht="20.100000000000001" customHeight="1" x14ac:dyDescent="0.25">
      <c r="N2222" s="137">
        <v>1619</v>
      </c>
      <c r="O2222" s="129">
        <f t="shared" si="357"/>
        <v>2.476</v>
      </c>
      <c r="P2222" s="162">
        <f t="shared" si="358"/>
        <v>1.8606830523972679E-2</v>
      </c>
      <c r="Q2222" s="162">
        <f t="shared" si="359"/>
        <v>0.99335682108971413</v>
      </c>
      <c r="R2222" s="129">
        <f t="shared" si="360"/>
        <v>1.8606830523972679E-2</v>
      </c>
      <c r="S2222" s="129" t="str">
        <f t="shared" si="361"/>
        <v/>
      </c>
      <c r="T2222" s="129" t="str">
        <f t="shared" si="362"/>
        <v/>
      </c>
      <c r="V2222" s="156">
        <f t="shared" si="356"/>
        <v>10.406399999999898</v>
      </c>
      <c r="W2222" s="159">
        <f t="shared" si="352"/>
        <v>0.16668883611932916</v>
      </c>
      <c r="X2222" s="160">
        <f t="shared" si="353"/>
        <v>3.2671419069493779E-4</v>
      </c>
      <c r="Y2222" s="160" t="str">
        <f t="shared" si="354"/>
        <v/>
      </c>
      <c r="Z2222" s="160" t="str">
        <f t="shared" si="355"/>
        <v/>
      </c>
    </row>
    <row r="2223" spans="14:26" ht="20.100000000000001" customHeight="1" x14ac:dyDescent="0.25">
      <c r="N2223" s="137">
        <v>1620</v>
      </c>
      <c r="O2223" s="129">
        <f t="shared" si="357"/>
        <v>2.4800000000000004</v>
      </c>
      <c r="P2223" s="162">
        <f t="shared" si="358"/>
        <v>1.8423310646862031E-2</v>
      </c>
      <c r="Q2223" s="162">
        <f t="shared" si="359"/>
        <v>0.9934308808644533</v>
      </c>
      <c r="R2223" s="129">
        <f t="shared" si="360"/>
        <v>1.8423310646862031E-2</v>
      </c>
      <c r="S2223" s="129" t="str">
        <f t="shared" si="361"/>
        <v/>
      </c>
      <c r="T2223" s="129" t="str">
        <f t="shared" si="362"/>
        <v/>
      </c>
      <c r="V2223" s="156">
        <f t="shared" si="356"/>
        <v>10.412799999999898</v>
      </c>
      <c r="W2223" s="159">
        <f t="shared" si="352"/>
        <v>0.16636212192863423</v>
      </c>
      <c r="X2223" s="160">
        <f t="shared" si="353"/>
        <v>3.2617117646366323E-4</v>
      </c>
      <c r="Y2223" s="160" t="str">
        <f t="shared" si="354"/>
        <v/>
      </c>
      <c r="Z2223" s="160" t="str">
        <f t="shared" si="355"/>
        <v/>
      </c>
    </row>
    <row r="2224" spans="14:26" ht="20.100000000000001" customHeight="1" x14ac:dyDescent="0.25">
      <c r="N2224" s="137">
        <v>1621</v>
      </c>
      <c r="O2224" s="129">
        <f t="shared" si="357"/>
        <v>2.484</v>
      </c>
      <c r="P2224" s="162">
        <f t="shared" si="358"/>
        <v>1.824130897000055E-2</v>
      </c>
      <c r="Q2224" s="162">
        <f t="shared" si="359"/>
        <v>0.9935042095991552</v>
      </c>
      <c r="R2224" s="129">
        <f t="shared" si="360"/>
        <v>1.824130897000055E-2</v>
      </c>
      <c r="S2224" s="129" t="str">
        <f t="shared" si="361"/>
        <v/>
      </c>
      <c r="T2224" s="129" t="str">
        <f t="shared" si="362"/>
        <v/>
      </c>
      <c r="V2224" s="156">
        <f t="shared" si="356"/>
        <v>10.419199999999897</v>
      </c>
      <c r="W2224" s="159">
        <f t="shared" si="352"/>
        <v>0.16603595075217056</v>
      </c>
      <c r="X2224" s="160">
        <f t="shared" si="353"/>
        <v>3.2562875740599351E-4</v>
      </c>
      <c r="Y2224" s="160" t="str">
        <f t="shared" si="354"/>
        <v/>
      </c>
      <c r="Z2224" s="160" t="str">
        <f t="shared" si="355"/>
        <v/>
      </c>
    </row>
    <row r="2225" spans="14:26" ht="20.100000000000001" customHeight="1" x14ac:dyDescent="0.25">
      <c r="N2225" s="137">
        <v>1622</v>
      </c>
      <c r="O2225" s="129">
        <f t="shared" si="357"/>
        <v>2.4880000000000004</v>
      </c>
      <c r="P2225" s="162">
        <f t="shared" si="358"/>
        <v>1.8060816290509676E-2</v>
      </c>
      <c r="Q2225" s="162">
        <f t="shared" si="359"/>
        <v>0.99357681334820891</v>
      </c>
      <c r="R2225" s="129">
        <f t="shared" si="360"/>
        <v>1.8060816290509676E-2</v>
      </c>
      <c r="S2225" s="129" t="str">
        <f t="shared" si="361"/>
        <v/>
      </c>
      <c r="T2225" s="129" t="str">
        <f t="shared" si="362"/>
        <v/>
      </c>
      <c r="V2225" s="156">
        <f t="shared" si="356"/>
        <v>10.425599999999896</v>
      </c>
      <c r="W2225" s="159">
        <f t="shared" si="352"/>
        <v>0.16571032199476457</v>
      </c>
      <c r="X2225" s="160">
        <f t="shared" si="353"/>
        <v>3.2508693393171195E-4</v>
      </c>
      <c r="Y2225" s="160" t="str">
        <f t="shared" si="354"/>
        <v/>
      </c>
      <c r="Z2225" s="160" t="str">
        <f t="shared" si="355"/>
        <v/>
      </c>
    </row>
    <row r="2226" spans="14:26" ht="20.100000000000001" customHeight="1" x14ac:dyDescent="0.25">
      <c r="N2226" s="137">
        <v>1623</v>
      </c>
      <c r="O2226" s="129">
        <f t="shared" si="357"/>
        <v>2.492</v>
      </c>
      <c r="P2226" s="162">
        <f t="shared" si="358"/>
        <v>1.7881823424425094E-2</v>
      </c>
      <c r="Q2226" s="162">
        <f t="shared" si="359"/>
        <v>0.99364869812922962</v>
      </c>
      <c r="R2226" s="129">
        <f t="shared" si="360"/>
        <v>1.7881823424425094E-2</v>
      </c>
      <c r="S2226" s="129" t="str">
        <f t="shared" si="361"/>
        <v/>
      </c>
      <c r="T2226" s="129" t="str">
        <f t="shared" si="362"/>
        <v/>
      </c>
      <c r="V2226" s="156">
        <f t="shared" si="356"/>
        <v>10.431999999999896</v>
      </c>
      <c r="W2226" s="159">
        <f t="shared" si="352"/>
        <v>0.16538523506083286</v>
      </c>
      <c r="X2226" s="160">
        <f t="shared" si="353"/>
        <v>3.2454570644638303E-4</v>
      </c>
      <c r="Y2226" s="160" t="str">
        <f t="shared" si="354"/>
        <v/>
      </c>
      <c r="Z2226" s="160" t="str">
        <f t="shared" si="355"/>
        <v/>
      </c>
    </row>
    <row r="2227" spans="14:26" ht="20.100000000000001" customHeight="1" x14ac:dyDescent="0.25">
      <c r="N2227" s="137">
        <v>1624</v>
      </c>
      <c r="O2227" s="129">
        <f t="shared" si="357"/>
        <v>2.4960000000000004</v>
      </c>
      <c r="P2227" s="162">
        <f t="shared" si="358"/>
        <v>1.7704321207094198E-2</v>
      </c>
      <c r="Q2227" s="162">
        <f t="shared" si="359"/>
        <v>0.9937198699231351</v>
      </c>
      <c r="R2227" s="129">
        <f t="shared" si="360"/>
        <v>1.7704321207094198E-2</v>
      </c>
      <c r="S2227" s="129" t="str">
        <f t="shared" si="361"/>
        <v/>
      </c>
      <c r="T2227" s="129" t="str">
        <f t="shared" si="362"/>
        <v/>
      </c>
      <c r="V2227" s="156">
        <f t="shared" si="356"/>
        <v>10.438399999999895</v>
      </c>
      <c r="W2227" s="159">
        <f t="shared" si="352"/>
        <v>0.16506068935438648</v>
      </c>
      <c r="X2227" s="160">
        <f t="shared" si="353"/>
        <v>3.2400507534957601E-4</v>
      </c>
      <c r="Y2227" s="160" t="str">
        <f t="shared" si="354"/>
        <v/>
      </c>
      <c r="Z2227" s="160" t="str">
        <f t="shared" si="355"/>
        <v/>
      </c>
    </row>
    <row r="2228" spans="14:26" ht="20.100000000000001" customHeight="1" x14ac:dyDescent="0.25">
      <c r="N2228" s="137">
        <v>1625</v>
      </c>
      <c r="O2228" s="129">
        <f t="shared" si="357"/>
        <v>2.5</v>
      </c>
      <c r="P2228" s="162">
        <f t="shared" si="358"/>
        <v>1.752830049356854E-2</v>
      </c>
      <c r="Q2228" s="162">
        <f t="shared" si="359"/>
        <v>0.99379033467422384</v>
      </c>
      <c r="R2228" s="129">
        <f t="shared" si="360"/>
        <v>1.752830049356854E-2</v>
      </c>
      <c r="S2228" s="129" t="str">
        <f t="shared" si="361"/>
        <v/>
      </c>
      <c r="T2228" s="129" t="str">
        <f t="shared" si="362"/>
        <v/>
      </c>
      <c r="V2228" s="156">
        <f t="shared" si="356"/>
        <v>10.444799999999894</v>
      </c>
      <c r="W2228" s="159">
        <f t="shared" si="352"/>
        <v>0.1647366842790369</v>
      </c>
      <c r="X2228" s="160">
        <f t="shared" si="353"/>
        <v>3.2346504103678009E-4</v>
      </c>
      <c r="Y2228" s="160" t="str">
        <f t="shared" si="354"/>
        <v/>
      </c>
      <c r="Z2228" s="160" t="str">
        <f t="shared" si="355"/>
        <v/>
      </c>
    </row>
    <row r="2229" spans="14:26" ht="20.100000000000001" customHeight="1" x14ac:dyDescent="0.25">
      <c r="N2229" s="137">
        <v>1626</v>
      </c>
      <c r="O2229" s="129">
        <f t="shared" si="357"/>
        <v>2.5040000000000004</v>
      </c>
      <c r="P2229" s="162">
        <f t="shared" si="358"/>
        <v>1.7353752158990383E-2</v>
      </c>
      <c r="Q2229" s="162">
        <f t="shared" si="359"/>
        <v>0.99386009829025468</v>
      </c>
      <c r="R2229" s="129">
        <f t="shared" si="360"/>
        <v>1.7353752158990383E-2</v>
      </c>
      <c r="S2229" s="129" t="str">
        <f t="shared" si="361"/>
        <v/>
      </c>
      <c r="T2229" s="129" t="str">
        <f t="shared" si="362"/>
        <v/>
      </c>
      <c r="V2229" s="156">
        <f t="shared" si="356"/>
        <v>10.451199999999893</v>
      </c>
      <c r="W2229" s="159">
        <f t="shared" si="352"/>
        <v>0.16441321923800012</v>
      </c>
      <c r="X2229" s="160">
        <f t="shared" si="353"/>
        <v>3.2292560389829417E-4</v>
      </c>
      <c r="Y2229" s="160" t="str">
        <f t="shared" si="354"/>
        <v/>
      </c>
      <c r="Z2229" s="160" t="str">
        <f t="shared" si="355"/>
        <v/>
      </c>
    </row>
    <row r="2230" spans="14:26" ht="20.100000000000001" customHeight="1" x14ac:dyDescent="0.25">
      <c r="N2230" s="137">
        <v>1627</v>
      </c>
      <c r="O2230" s="129">
        <f t="shared" si="357"/>
        <v>2.508</v>
      </c>
      <c r="P2230" s="162">
        <f t="shared" si="358"/>
        <v>1.7180667098974263E-2</v>
      </c>
      <c r="Q2230" s="162">
        <f t="shared" si="359"/>
        <v>0.99392916664252762</v>
      </c>
      <c r="R2230" s="129">
        <f t="shared" si="360"/>
        <v>1.7180667098974263E-2</v>
      </c>
      <c r="S2230" s="129" t="str">
        <f t="shared" si="361"/>
        <v/>
      </c>
      <c r="T2230" s="129" t="str">
        <f t="shared" si="362"/>
        <v/>
      </c>
      <c r="V2230" s="156">
        <f t="shared" si="356"/>
        <v>10.457599999999893</v>
      </c>
      <c r="W2230" s="159">
        <f t="shared" si="352"/>
        <v>0.16409029363410182</v>
      </c>
      <c r="X2230" s="160">
        <f t="shared" si="353"/>
        <v>3.2238676431958768E-4</v>
      </c>
      <c r="Y2230" s="160" t="str">
        <f t="shared" si="354"/>
        <v/>
      </c>
      <c r="Z2230" s="160" t="str">
        <f t="shared" si="355"/>
        <v/>
      </c>
    </row>
    <row r="2231" spans="14:26" ht="20.100000000000001" customHeight="1" x14ac:dyDescent="0.25">
      <c r="N2231" s="137">
        <v>1628</v>
      </c>
      <c r="O2231" s="129">
        <f t="shared" si="357"/>
        <v>2.5120000000000005</v>
      </c>
      <c r="P2231" s="162">
        <f t="shared" si="358"/>
        <v>1.7009036229982642E-2</v>
      </c>
      <c r="Q2231" s="162">
        <f t="shared" si="359"/>
        <v>0.99399754556596687</v>
      </c>
      <c r="R2231" s="129">
        <f t="shared" si="360"/>
        <v>1.7009036229982642E-2</v>
      </c>
      <c r="S2231" s="129" t="str">
        <f t="shared" si="361"/>
        <v/>
      </c>
      <c r="T2231" s="129" t="str">
        <f t="shared" si="362"/>
        <v/>
      </c>
      <c r="V2231" s="156">
        <f t="shared" si="356"/>
        <v>10.463999999999892</v>
      </c>
      <c r="W2231" s="159">
        <f t="shared" si="352"/>
        <v>0.16376790686978224</v>
      </c>
      <c r="X2231" s="160">
        <f t="shared" si="353"/>
        <v>3.2184852268157815E-4</v>
      </c>
      <c r="Y2231" s="160" t="str">
        <f t="shared" si="354"/>
        <v/>
      </c>
      <c r="Z2231" s="160" t="str">
        <f t="shared" si="355"/>
        <v/>
      </c>
    </row>
    <row r="2232" spans="14:26" ht="20.100000000000001" customHeight="1" x14ac:dyDescent="0.25">
      <c r="N2232" s="137">
        <v>1629</v>
      </c>
      <c r="O2232" s="129">
        <f t="shared" si="357"/>
        <v>2.516</v>
      </c>
      <c r="P2232" s="162">
        <f t="shared" si="358"/>
        <v>1.6838850489696671E-2</v>
      </c>
      <c r="Q2232" s="162">
        <f t="shared" si="359"/>
        <v>0.99406524085920478</v>
      </c>
      <c r="R2232" s="129">
        <f t="shared" si="360"/>
        <v>1.6838850489696671E-2</v>
      </c>
      <c r="S2232" s="129" t="str">
        <f t="shared" si="361"/>
        <v/>
      </c>
      <c r="T2232" s="129" t="str">
        <f t="shared" si="362"/>
        <v/>
      </c>
      <c r="V2232" s="156">
        <f t="shared" si="356"/>
        <v>10.470399999999891</v>
      </c>
      <c r="W2232" s="159">
        <f t="shared" si="352"/>
        <v>0.16344605834710066</v>
      </c>
      <c r="X2232" s="160">
        <f t="shared" si="353"/>
        <v>3.2131087935938218E-4</v>
      </c>
      <c r="Y2232" s="160" t="str">
        <f t="shared" si="354"/>
        <v/>
      </c>
      <c r="Z2232" s="160" t="str">
        <f t="shared" si="355"/>
        <v/>
      </c>
    </row>
    <row r="2233" spans="14:26" ht="20.100000000000001" customHeight="1" x14ac:dyDescent="0.25">
      <c r="N2233" s="137">
        <v>1630</v>
      </c>
      <c r="O2233" s="129">
        <f t="shared" si="357"/>
        <v>2.5200000000000005</v>
      </c>
      <c r="P2233" s="162">
        <f t="shared" si="358"/>
        <v>1.6670100837381043E-2</v>
      </c>
      <c r="Q2233" s="162">
        <f t="shared" si="359"/>
        <v>0.99413225828466745</v>
      </c>
      <c r="R2233" s="129">
        <f t="shared" si="360"/>
        <v>1.6670100837381043E-2</v>
      </c>
      <c r="S2233" s="129" t="str">
        <f t="shared" si="361"/>
        <v/>
      </c>
      <c r="T2233" s="129" t="str">
        <f t="shared" si="362"/>
        <v/>
      </c>
      <c r="V2233" s="156">
        <f t="shared" si="356"/>
        <v>10.476799999999891</v>
      </c>
      <c r="W2233" s="159">
        <f t="shared" si="352"/>
        <v>0.16312474746774128</v>
      </c>
      <c r="X2233" s="160">
        <f t="shared" si="353"/>
        <v>3.2077383472453591E-4</v>
      </c>
      <c r="Y2233" s="160" t="str">
        <f t="shared" si="354"/>
        <v/>
      </c>
      <c r="Z2233" s="160" t="str">
        <f t="shared" si="355"/>
        <v/>
      </c>
    </row>
    <row r="2234" spans="14:26" ht="20.100000000000001" customHeight="1" x14ac:dyDescent="0.25">
      <c r="N2234" s="137">
        <v>1631</v>
      </c>
      <c r="O2234" s="129">
        <f t="shared" si="357"/>
        <v>2.524</v>
      </c>
      <c r="P2234" s="162">
        <f t="shared" si="358"/>
        <v>1.6502778254243983E-2</v>
      </c>
      <c r="Q2234" s="162">
        <f t="shared" si="359"/>
        <v>0.99419860356866174</v>
      </c>
      <c r="R2234" s="129">
        <f t="shared" si="360"/>
        <v>1.6502778254243983E-2</v>
      </c>
      <c r="S2234" s="129" t="str">
        <f t="shared" si="361"/>
        <v/>
      </c>
      <c r="T2234" s="129" t="str">
        <f t="shared" si="362"/>
        <v/>
      </c>
      <c r="V2234" s="156">
        <f t="shared" si="356"/>
        <v>10.48319999999989</v>
      </c>
      <c r="W2234" s="159">
        <f t="shared" si="352"/>
        <v>0.16280397363301674</v>
      </c>
      <c r="X2234" s="160">
        <f t="shared" si="353"/>
        <v>3.2023738914305211E-4</v>
      </c>
      <c r="Y2234" s="160" t="str">
        <f t="shared" si="354"/>
        <v/>
      </c>
      <c r="Z2234" s="160" t="str">
        <f t="shared" si="355"/>
        <v/>
      </c>
    </row>
    <row r="2235" spans="14:26" ht="20.100000000000001" customHeight="1" x14ac:dyDescent="0.25">
      <c r="N2235" s="137">
        <v>1632</v>
      </c>
      <c r="O2235" s="129">
        <f t="shared" si="357"/>
        <v>2.5280000000000005</v>
      </c>
      <c r="P2235" s="162">
        <f t="shared" si="358"/>
        <v>1.6336873743791388E-2</v>
      </c>
      <c r="Q2235" s="162">
        <f t="shared" si="359"/>
        <v>0.99426428240146403</v>
      </c>
      <c r="R2235" s="129">
        <f t="shared" si="360"/>
        <v>1.6336873743791388E-2</v>
      </c>
      <c r="S2235" s="129" t="str">
        <f t="shared" si="361"/>
        <v/>
      </c>
      <c r="T2235" s="129" t="str">
        <f t="shared" si="362"/>
        <v/>
      </c>
      <c r="V2235" s="156">
        <f t="shared" si="356"/>
        <v>10.489599999999889</v>
      </c>
      <c r="W2235" s="159">
        <f t="shared" si="352"/>
        <v>0.16248373624387369</v>
      </c>
      <c r="X2235" s="160">
        <f t="shared" si="353"/>
        <v>3.1970154297619735E-4</v>
      </c>
      <c r="Y2235" s="160" t="str">
        <f t="shared" si="354"/>
        <v/>
      </c>
      <c r="Z2235" s="160" t="str">
        <f t="shared" si="355"/>
        <v/>
      </c>
    </row>
    <row r="2236" spans="14:26" ht="20.100000000000001" customHeight="1" x14ac:dyDescent="0.25">
      <c r="N2236" s="137">
        <v>1633</v>
      </c>
      <c r="O2236" s="129">
        <f t="shared" si="357"/>
        <v>2.532</v>
      </c>
      <c r="P2236" s="162">
        <f t="shared" si="358"/>
        <v>1.6172378332176187E-2</v>
      </c>
      <c r="Q2236" s="162">
        <f t="shared" si="359"/>
        <v>0.99432930043740952</v>
      </c>
      <c r="R2236" s="129">
        <f t="shared" si="360"/>
        <v>1.6172378332176187E-2</v>
      </c>
      <c r="S2236" s="129" t="str">
        <f t="shared" si="361"/>
        <v/>
      </c>
      <c r="T2236" s="129" t="str">
        <f t="shared" si="362"/>
        <v/>
      </c>
      <c r="V2236" s="156">
        <f t="shared" si="356"/>
        <v>10.495999999999889</v>
      </c>
      <c r="W2236" s="159">
        <f t="shared" si="352"/>
        <v>0.16216403470089749</v>
      </c>
      <c r="X2236" s="160">
        <f t="shared" si="353"/>
        <v>3.1916629658065854E-4</v>
      </c>
      <c r="Y2236" s="160" t="str">
        <f t="shared" si="354"/>
        <v/>
      </c>
      <c r="Z2236" s="160" t="str">
        <f t="shared" si="355"/>
        <v/>
      </c>
    </row>
    <row r="2237" spans="14:26" ht="20.100000000000001" customHeight="1" x14ac:dyDescent="0.25">
      <c r="N2237" s="137">
        <v>1634</v>
      </c>
      <c r="O2237" s="129">
        <f t="shared" si="357"/>
        <v>2.5360000000000005</v>
      </c>
      <c r="P2237" s="162">
        <f t="shared" si="358"/>
        <v>1.6009283068541783E-2</v>
      </c>
      <c r="Q2237" s="162">
        <f t="shared" si="359"/>
        <v>0.99439366329498435</v>
      </c>
      <c r="R2237" s="129">
        <f t="shared" si="360"/>
        <v>1.6009283068541783E-2</v>
      </c>
      <c r="S2237" s="129" t="str">
        <f t="shared" si="361"/>
        <v/>
      </c>
      <c r="T2237" s="129" t="str">
        <f t="shared" si="362"/>
        <v/>
      </c>
      <c r="V2237" s="156">
        <f t="shared" si="356"/>
        <v>10.502399999999888</v>
      </c>
      <c r="W2237" s="159">
        <f t="shared" si="352"/>
        <v>0.16184486840431683</v>
      </c>
      <c r="X2237" s="160">
        <f t="shared" si="353"/>
        <v>3.1863165030818208E-4</v>
      </c>
      <c r="Y2237" s="160" t="str">
        <f t="shared" si="354"/>
        <v/>
      </c>
      <c r="Z2237" s="160" t="str">
        <f t="shared" si="355"/>
        <v/>
      </c>
    </row>
    <row r="2238" spans="14:26" ht="20.100000000000001" customHeight="1" x14ac:dyDescent="0.25">
      <c r="N2238" s="137">
        <v>1635</v>
      </c>
      <c r="O2238" s="129">
        <f t="shared" si="357"/>
        <v>2.54</v>
      </c>
      <c r="P2238" s="162">
        <f t="shared" si="358"/>
        <v>1.5847579025360818E-2</v>
      </c>
      <c r="Q2238" s="162">
        <f t="shared" si="359"/>
        <v>0.99445737655691735</v>
      </c>
      <c r="R2238" s="129">
        <f t="shared" si="360"/>
        <v>1.5847579025360818E-2</v>
      </c>
      <c r="S2238" s="129" t="str">
        <f t="shared" si="361"/>
        <v/>
      </c>
      <c r="T2238" s="129" t="str">
        <f t="shared" si="362"/>
        <v/>
      </c>
      <c r="V2238" s="156">
        <f t="shared" si="356"/>
        <v>10.508799999999887</v>
      </c>
      <c r="W2238" s="159">
        <f t="shared" si="352"/>
        <v>0.16152623675400865</v>
      </c>
      <c r="X2238" s="160">
        <f t="shared" si="353"/>
        <v>3.1809760450615676E-4</v>
      </c>
      <c r="Y2238" s="160" t="str">
        <f t="shared" si="354"/>
        <v/>
      </c>
      <c r="Z2238" s="160" t="str">
        <f t="shared" si="355"/>
        <v/>
      </c>
    </row>
    <row r="2239" spans="14:26" ht="20.100000000000001" customHeight="1" x14ac:dyDescent="0.25">
      <c r="N2239" s="137">
        <v>1636</v>
      </c>
      <c r="O2239" s="129">
        <f t="shared" si="357"/>
        <v>2.5440000000000005</v>
      </c>
      <c r="P2239" s="162">
        <f t="shared" si="358"/>
        <v>1.56872572987681E-2</v>
      </c>
      <c r="Q2239" s="162">
        <f t="shared" si="359"/>
        <v>0.99452044577027487</v>
      </c>
      <c r="R2239" s="129">
        <f t="shared" si="360"/>
        <v>1.56872572987681E-2</v>
      </c>
      <c r="S2239" s="129" t="str">
        <f t="shared" si="361"/>
        <v/>
      </c>
      <c r="T2239" s="129" t="str">
        <f t="shared" si="362"/>
        <v/>
      </c>
      <c r="V2239" s="156">
        <f t="shared" si="356"/>
        <v>10.515199999999886</v>
      </c>
      <c r="W2239" s="159">
        <f t="shared" si="352"/>
        <v>0.16120813914950249</v>
      </c>
      <c r="X2239" s="160">
        <f t="shared" si="353"/>
        <v>3.1756415951661454E-4</v>
      </c>
      <c r="Y2239" s="160" t="str">
        <f t="shared" si="354"/>
        <v/>
      </c>
      <c r="Z2239" s="160" t="str">
        <f t="shared" si="355"/>
        <v/>
      </c>
    </row>
    <row r="2240" spans="14:26" ht="20.100000000000001" customHeight="1" x14ac:dyDescent="0.25">
      <c r="N2240" s="137">
        <v>1637</v>
      </c>
      <c r="O2240" s="129">
        <f t="shared" si="357"/>
        <v>2.548</v>
      </c>
      <c r="P2240" s="162">
        <f t="shared" si="358"/>
        <v>1.5528309008888823E-2</v>
      </c>
      <c r="Q2240" s="162">
        <f t="shared" si="359"/>
        <v>0.99458287644655541</v>
      </c>
      <c r="R2240" s="129">
        <f t="shared" si="360"/>
        <v>1.5528309008888823E-2</v>
      </c>
      <c r="S2240" s="129" t="str">
        <f t="shared" si="361"/>
        <v/>
      </c>
      <c r="T2240" s="129" t="str">
        <f t="shared" si="362"/>
        <v/>
      </c>
      <c r="V2240" s="156">
        <f t="shared" si="356"/>
        <v>10.521599999999886</v>
      </c>
      <c r="W2240" s="159">
        <f t="shared" si="352"/>
        <v>0.16089057498998588</v>
      </c>
      <c r="X2240" s="160">
        <f t="shared" si="353"/>
        <v>3.1703131567736853E-4</v>
      </c>
      <c r="Y2240" s="160" t="str">
        <f t="shared" si="354"/>
        <v/>
      </c>
      <c r="Z2240" s="160" t="str">
        <f t="shared" si="355"/>
        <v/>
      </c>
    </row>
    <row r="2241" spans="14:26" ht="20.100000000000001" customHeight="1" x14ac:dyDescent="0.25">
      <c r="N2241" s="137">
        <v>1638</v>
      </c>
      <c r="O2241" s="129">
        <f t="shared" si="357"/>
        <v>2.5520000000000005</v>
      </c>
      <c r="P2241" s="162">
        <f t="shared" si="358"/>
        <v>1.537072530016103E-2</v>
      </c>
      <c r="Q2241" s="162">
        <f t="shared" si="359"/>
        <v>0.99464467406178647</v>
      </c>
      <c r="R2241" s="129">
        <f t="shared" si="360"/>
        <v>1.537072530016103E-2</v>
      </c>
      <c r="S2241" s="129" t="str">
        <f t="shared" si="361"/>
        <v/>
      </c>
      <c r="T2241" s="129" t="str">
        <f t="shared" si="362"/>
        <v/>
      </c>
      <c r="V2241" s="156">
        <f t="shared" si="356"/>
        <v>10.527999999999885</v>
      </c>
      <c r="W2241" s="159">
        <f t="shared" si="352"/>
        <v>0.16057354367430851</v>
      </c>
      <c r="X2241" s="160">
        <f t="shared" si="353"/>
        <v>3.1649907332148564E-4</v>
      </c>
      <c r="Y2241" s="160" t="str">
        <f t="shared" si="354"/>
        <v/>
      </c>
      <c r="Z2241" s="160" t="str">
        <f t="shared" si="355"/>
        <v/>
      </c>
    </row>
    <row r="2242" spans="14:26" ht="20.100000000000001" customHeight="1" x14ac:dyDescent="0.25">
      <c r="N2242" s="137">
        <v>1639</v>
      </c>
      <c r="O2242" s="129">
        <f t="shared" si="357"/>
        <v>2.556</v>
      </c>
      <c r="P2242" s="162">
        <f t="shared" si="358"/>
        <v>1.5214497341653437E-2</v>
      </c>
      <c r="Q2242" s="162">
        <f t="shared" si="359"/>
        <v>0.99470584405662255</v>
      </c>
      <c r="R2242" s="129">
        <f t="shared" si="360"/>
        <v>1.5214497341653437E-2</v>
      </c>
      <c r="S2242" s="129" t="str">
        <f t="shared" si="361"/>
        <v/>
      </c>
      <c r="T2242" s="129" t="str">
        <f t="shared" si="362"/>
        <v/>
      </c>
      <c r="V2242" s="156">
        <f t="shared" si="356"/>
        <v>10.534399999999884</v>
      </c>
      <c r="W2242" s="159">
        <f t="shared" si="352"/>
        <v>0.16025704460098703</v>
      </c>
      <c r="X2242" s="160">
        <f t="shared" si="353"/>
        <v>3.1596743277717554E-4</v>
      </c>
      <c r="Y2242" s="160" t="str">
        <f t="shared" si="354"/>
        <v/>
      </c>
      <c r="Z2242" s="160" t="str">
        <f t="shared" si="355"/>
        <v/>
      </c>
    </row>
    <row r="2243" spans="14:26" ht="20.100000000000001" customHeight="1" x14ac:dyDescent="0.25">
      <c r="N2243" s="137">
        <v>1640</v>
      </c>
      <c r="O2243" s="129">
        <f t="shared" si="357"/>
        <v>2.5600000000000005</v>
      </c>
      <c r="P2243" s="162">
        <f t="shared" si="358"/>
        <v>1.505961632737743E-2</v>
      </c>
      <c r="Q2243" s="162">
        <f t="shared" si="359"/>
        <v>0.99476639183644422</v>
      </c>
      <c r="R2243" s="129">
        <f t="shared" si="360"/>
        <v>1.505961632737743E-2</v>
      </c>
      <c r="S2243" s="129" t="str">
        <f t="shared" si="361"/>
        <v/>
      </c>
      <c r="T2243" s="129" t="str">
        <f t="shared" si="362"/>
        <v/>
      </c>
      <c r="V2243" s="156">
        <f t="shared" si="356"/>
        <v>10.540799999999884</v>
      </c>
      <c r="W2243" s="159">
        <f t="shared" si="352"/>
        <v>0.15994107716820985</v>
      </c>
      <c r="X2243" s="160">
        <f t="shared" si="353"/>
        <v>3.1543639436845683E-4</v>
      </c>
      <c r="Y2243" s="160" t="str">
        <f t="shared" si="354"/>
        <v/>
      </c>
      <c r="Z2243" s="160" t="str">
        <f t="shared" si="355"/>
        <v/>
      </c>
    </row>
    <row r="2244" spans="14:26" ht="20.100000000000001" customHeight="1" x14ac:dyDescent="0.25">
      <c r="N2244" s="137">
        <v>1641</v>
      </c>
      <c r="O2244" s="129">
        <f t="shared" si="357"/>
        <v>2.5640000000000001</v>
      </c>
      <c r="P2244" s="162">
        <f t="shared" si="358"/>
        <v>1.4906073476594639E-2</v>
      </c>
      <c r="Q2244" s="162">
        <f t="shared" si="359"/>
        <v>0.99482632277145844</v>
      </c>
      <c r="R2244" s="129">
        <f t="shared" si="360"/>
        <v>1.4906073476594639E-2</v>
      </c>
      <c r="S2244" s="129" t="str">
        <f t="shared" si="361"/>
        <v/>
      </c>
      <c r="T2244" s="129" t="str">
        <f t="shared" si="362"/>
        <v/>
      </c>
      <c r="V2244" s="156">
        <f t="shared" si="356"/>
        <v>10.547199999999883</v>
      </c>
      <c r="W2244" s="159">
        <f t="shared" si="352"/>
        <v>0.15962564077384139</v>
      </c>
      <c r="X2244" s="160">
        <f t="shared" si="353"/>
        <v>3.1490595841368596E-4</v>
      </c>
      <c r="Y2244" s="160" t="str">
        <f t="shared" si="354"/>
        <v/>
      </c>
      <c r="Z2244" s="160" t="str">
        <f t="shared" si="355"/>
        <v/>
      </c>
    </row>
    <row r="2245" spans="14:26" ht="20.100000000000001" customHeight="1" x14ac:dyDescent="0.25">
      <c r="N2245" s="137">
        <v>1642</v>
      </c>
      <c r="O2245" s="129">
        <f t="shared" si="357"/>
        <v>2.5680000000000005</v>
      </c>
      <c r="P2245" s="162">
        <f t="shared" si="358"/>
        <v>1.4753860034118622E-2</v>
      </c>
      <c r="Q2245" s="162">
        <f t="shared" si="359"/>
        <v>0.9948856421968002</v>
      </c>
      <c r="R2245" s="129">
        <f t="shared" si="360"/>
        <v>1.4753860034118622E-2</v>
      </c>
      <c r="S2245" s="129" t="str">
        <f t="shared" si="361"/>
        <v/>
      </c>
      <c r="T2245" s="129" t="str">
        <f t="shared" si="362"/>
        <v/>
      </c>
      <c r="V2245" s="156">
        <f t="shared" si="356"/>
        <v>10.553599999999882</v>
      </c>
      <c r="W2245" s="159">
        <f t="shared" si="352"/>
        <v>0.15931073481542771</v>
      </c>
      <c r="X2245" s="160">
        <f t="shared" si="353"/>
        <v>3.14376125228083E-4</v>
      </c>
      <c r="Y2245" s="160" t="str">
        <f t="shared" si="354"/>
        <v/>
      </c>
      <c r="Z2245" s="160" t="str">
        <f t="shared" si="355"/>
        <v/>
      </c>
    </row>
    <row r="2246" spans="14:26" ht="20.100000000000001" customHeight="1" x14ac:dyDescent="0.25">
      <c r="N2246" s="137">
        <v>1643</v>
      </c>
      <c r="O2246" s="129">
        <f t="shared" si="357"/>
        <v>2.5720000000000001</v>
      </c>
      <c r="P2246" s="162">
        <f t="shared" si="358"/>
        <v>1.4602967270612131E-2</v>
      </c>
      <c r="Q2246" s="162">
        <f t="shared" si="359"/>
        <v>0.99494435541263548</v>
      </c>
      <c r="R2246" s="129">
        <f t="shared" si="360"/>
        <v>1.4602967270612131E-2</v>
      </c>
      <c r="S2246" s="129" t="str">
        <f t="shared" si="361"/>
        <v/>
      </c>
      <c r="T2246" s="129" t="str">
        <f t="shared" si="362"/>
        <v/>
      </c>
      <c r="V2246" s="156">
        <f t="shared" si="356"/>
        <v>10.559999999999881</v>
      </c>
      <c r="W2246" s="159">
        <f t="shared" si="352"/>
        <v>0.15899635869019962</v>
      </c>
      <c r="X2246" s="160">
        <f t="shared" si="353"/>
        <v>3.1384689512090058E-4</v>
      </c>
      <c r="Y2246" s="160" t="str">
        <f t="shared" si="354"/>
        <v/>
      </c>
      <c r="Z2246" s="160" t="str">
        <f t="shared" si="355"/>
        <v/>
      </c>
    </row>
    <row r="2247" spans="14:26" ht="20.100000000000001" customHeight="1" x14ac:dyDescent="0.25">
      <c r="N2247" s="137">
        <v>1644</v>
      </c>
      <c r="O2247" s="129">
        <f t="shared" si="357"/>
        <v>2.5760000000000005</v>
      </c>
      <c r="P2247" s="162">
        <f t="shared" si="358"/>
        <v>1.4453386482878703E-2</v>
      </c>
      <c r="Q2247" s="162">
        <f t="shared" si="359"/>
        <v>0.99500246768426504</v>
      </c>
      <c r="R2247" s="129">
        <f t="shared" si="360"/>
        <v>1.4453386482878703E-2</v>
      </c>
      <c r="S2247" s="129" t="str">
        <f t="shared" si="361"/>
        <v/>
      </c>
      <c r="T2247" s="129" t="str">
        <f t="shared" si="362"/>
        <v/>
      </c>
      <c r="V2247" s="156">
        <f t="shared" si="356"/>
        <v>10.566399999999881</v>
      </c>
      <c r="W2247" s="159">
        <f t="shared" si="352"/>
        <v>0.15868251179507872</v>
      </c>
      <c r="X2247" s="160">
        <f t="shared" si="353"/>
        <v>3.1331826839756105E-4</v>
      </c>
      <c r="Y2247" s="160" t="str">
        <f t="shared" si="354"/>
        <v/>
      </c>
      <c r="Z2247" s="160" t="str">
        <f t="shared" si="355"/>
        <v/>
      </c>
    </row>
    <row r="2248" spans="14:26" ht="20.100000000000001" customHeight="1" x14ac:dyDescent="0.25">
      <c r="N2248" s="137">
        <v>1645</v>
      </c>
      <c r="O2248" s="129">
        <f t="shared" si="357"/>
        <v>2.58</v>
      </c>
      <c r="P2248" s="162">
        <f t="shared" si="358"/>
        <v>1.430510899414969E-2</v>
      </c>
      <c r="Q2248" s="162">
        <f t="shared" si="359"/>
        <v>0.99505998424222941</v>
      </c>
      <c r="R2248" s="129">
        <f t="shared" si="360"/>
        <v>1.430510899414969E-2</v>
      </c>
      <c r="S2248" s="129" t="str">
        <f t="shared" si="361"/>
        <v/>
      </c>
      <c r="T2248" s="129" t="str">
        <f t="shared" si="362"/>
        <v/>
      </c>
      <c r="V2248" s="156">
        <f t="shared" si="356"/>
        <v>10.57279999999988</v>
      </c>
      <c r="W2248" s="159">
        <f t="shared" si="352"/>
        <v>0.15836919352668116</v>
      </c>
      <c r="X2248" s="160">
        <f t="shared" si="353"/>
        <v>3.1279024535868505E-4</v>
      </c>
      <c r="Y2248" s="160" t="str">
        <f t="shared" si="354"/>
        <v/>
      </c>
      <c r="Z2248" s="160" t="str">
        <f t="shared" si="355"/>
        <v/>
      </c>
    </row>
    <row r="2249" spans="14:26" ht="20.100000000000001" customHeight="1" x14ac:dyDescent="0.25">
      <c r="N2249" s="137">
        <v>1646</v>
      </c>
      <c r="O2249" s="129">
        <f t="shared" si="357"/>
        <v>2.5840000000000005</v>
      </c>
      <c r="P2249" s="162">
        <f t="shared" si="358"/>
        <v>1.4158126154365782E-2</v>
      </c>
      <c r="Q2249" s="162">
        <f t="shared" si="359"/>
        <v>0.99511691028241556</v>
      </c>
      <c r="R2249" s="129">
        <f t="shared" si="360"/>
        <v>1.4158126154365782E-2</v>
      </c>
      <c r="S2249" s="129" t="str">
        <f t="shared" si="361"/>
        <v/>
      </c>
      <c r="T2249" s="129" t="str">
        <f t="shared" si="362"/>
        <v/>
      </c>
      <c r="V2249" s="156">
        <f t="shared" si="356"/>
        <v>10.579199999999879</v>
      </c>
      <c r="W2249" s="159">
        <f t="shared" si="352"/>
        <v>0.15805640328132248</v>
      </c>
      <c r="X2249" s="160">
        <f t="shared" si="353"/>
        <v>3.1226282630039681E-4</v>
      </c>
      <c r="Y2249" s="160" t="str">
        <f t="shared" si="354"/>
        <v/>
      </c>
      <c r="Z2249" s="160" t="str">
        <f t="shared" si="355"/>
        <v/>
      </c>
    </row>
    <row r="2250" spans="14:26" ht="20.100000000000001" customHeight="1" x14ac:dyDescent="0.25">
      <c r="N2250" s="137">
        <v>1647</v>
      </c>
      <c r="O2250" s="129">
        <f t="shared" si="357"/>
        <v>2.5880000000000001</v>
      </c>
      <c r="P2250" s="162">
        <f t="shared" si="358"/>
        <v>1.4012429340453998E-2</v>
      </c>
      <c r="Q2250" s="162">
        <f t="shared" si="359"/>
        <v>0.99517325096616427</v>
      </c>
      <c r="R2250" s="129">
        <f t="shared" si="360"/>
        <v>1.4012429340453998E-2</v>
      </c>
      <c r="S2250" s="129" t="str">
        <f t="shared" si="361"/>
        <v/>
      </c>
      <c r="T2250" s="129" t="str">
        <f t="shared" si="362"/>
        <v/>
      </c>
      <c r="V2250" s="156">
        <f t="shared" si="356"/>
        <v>10.585599999999879</v>
      </c>
      <c r="W2250" s="159">
        <f t="shared" si="352"/>
        <v>0.15774414045502208</v>
      </c>
      <c r="X2250" s="160">
        <f t="shared" si="353"/>
        <v>3.1173601151429642E-4</v>
      </c>
      <c r="Y2250" s="160" t="str">
        <f t="shared" si="354"/>
        <v/>
      </c>
      <c r="Z2250" s="160" t="str">
        <f t="shared" si="355"/>
        <v/>
      </c>
    </row>
    <row r="2251" spans="14:26" ht="20.100000000000001" customHeight="1" x14ac:dyDescent="0.25">
      <c r="N2251" s="137">
        <v>1648</v>
      </c>
      <c r="O2251" s="129">
        <f t="shared" si="357"/>
        <v>2.5920000000000005</v>
      </c>
      <c r="P2251" s="162">
        <f t="shared" si="358"/>
        <v>1.386800995659916E-2</v>
      </c>
      <c r="Q2251" s="162">
        <f t="shared" si="359"/>
        <v>0.99522901142037812</v>
      </c>
      <c r="R2251" s="129">
        <f t="shared" si="360"/>
        <v>1.386800995659916E-2</v>
      </c>
      <c r="S2251" s="129" t="str">
        <f t="shared" si="361"/>
        <v/>
      </c>
      <c r="T2251" s="129" t="str">
        <f t="shared" si="362"/>
        <v/>
      </c>
      <c r="V2251" s="156">
        <f t="shared" si="356"/>
        <v>10.591999999999878</v>
      </c>
      <c r="W2251" s="159">
        <f t="shared" si="352"/>
        <v>0.15743240444350778</v>
      </c>
      <c r="X2251" s="160">
        <f t="shared" si="353"/>
        <v>3.1120980128740428E-4</v>
      </c>
      <c r="Y2251" s="160" t="str">
        <f t="shared" si="354"/>
        <v/>
      </c>
      <c r="Z2251" s="160" t="str">
        <f t="shared" si="355"/>
        <v/>
      </c>
    </row>
    <row r="2252" spans="14:26" ht="20.100000000000001" customHeight="1" x14ac:dyDescent="0.25">
      <c r="N2252" s="137">
        <v>1649</v>
      </c>
      <c r="O2252" s="129">
        <f t="shared" si="357"/>
        <v>2.5960000000000001</v>
      </c>
      <c r="P2252" s="162">
        <f t="shared" si="358"/>
        <v>1.3724859434510971E-2</v>
      </c>
      <c r="Q2252" s="162">
        <f t="shared" si="359"/>
        <v>0.99528419673763147</v>
      </c>
      <c r="R2252" s="129">
        <f t="shared" si="360"/>
        <v>1.3724859434510971E-2</v>
      </c>
      <c r="S2252" s="129" t="str">
        <f t="shared" si="361"/>
        <v/>
      </c>
      <c r="T2252" s="129" t="str">
        <f t="shared" si="362"/>
        <v/>
      </c>
      <c r="V2252" s="156">
        <f t="shared" si="356"/>
        <v>10.598399999999877</v>
      </c>
      <c r="W2252" s="159">
        <f t="shared" si="352"/>
        <v>0.15712119464222038</v>
      </c>
      <c r="X2252" s="160">
        <f t="shared" si="353"/>
        <v>3.1068419590227214E-4</v>
      </c>
      <c r="Y2252" s="160" t="str">
        <f t="shared" si="354"/>
        <v/>
      </c>
      <c r="Z2252" s="160" t="str">
        <f t="shared" si="355"/>
        <v/>
      </c>
    </row>
    <row r="2253" spans="14:26" ht="20.100000000000001" customHeight="1" x14ac:dyDescent="0.25">
      <c r="N2253" s="137">
        <v>1650</v>
      </c>
      <c r="O2253" s="129">
        <f t="shared" si="357"/>
        <v>2.6000000000000005</v>
      </c>
      <c r="P2253" s="162">
        <f t="shared" si="358"/>
        <v>1.3582969233685602E-2</v>
      </c>
      <c r="Q2253" s="162">
        <f t="shared" si="359"/>
        <v>0.99533881197628127</v>
      </c>
      <c r="R2253" s="129">
        <f t="shared" si="360"/>
        <v>1.3582969233685602E-2</v>
      </c>
      <c r="S2253" s="129" t="str">
        <f t="shared" si="361"/>
        <v/>
      </c>
      <c r="T2253" s="129" t="str">
        <f t="shared" si="362"/>
        <v/>
      </c>
      <c r="V2253" s="156">
        <f t="shared" si="356"/>
        <v>10.604799999999877</v>
      </c>
      <c r="W2253" s="159">
        <f t="shared" si="352"/>
        <v>0.15681051044631811</v>
      </c>
      <c r="X2253" s="160">
        <f t="shared" si="353"/>
        <v>3.1015919563684435E-4</v>
      </c>
      <c r="Y2253" s="160" t="str">
        <f t="shared" si="354"/>
        <v/>
      </c>
      <c r="Z2253" s="160" t="str">
        <f t="shared" si="355"/>
        <v/>
      </c>
    </row>
    <row r="2254" spans="14:26" ht="20.100000000000001" customHeight="1" x14ac:dyDescent="0.25">
      <c r="N2254" s="137">
        <v>1651</v>
      </c>
      <c r="O2254" s="129">
        <f t="shared" si="357"/>
        <v>2.6040000000000001</v>
      </c>
      <c r="P2254" s="162">
        <f t="shared" si="358"/>
        <v>1.3442330841662849E-2</v>
      </c>
      <c r="Q2254" s="162">
        <f t="shared" si="359"/>
        <v>0.9953928621605781</v>
      </c>
      <c r="R2254" s="129">
        <f t="shared" si="360"/>
        <v>1.3442330841662849E-2</v>
      </c>
      <c r="S2254" s="129" t="str">
        <f t="shared" si="361"/>
        <v/>
      </c>
      <c r="T2254" s="129" t="str">
        <f t="shared" si="362"/>
        <v/>
      </c>
      <c r="V2254" s="156">
        <f t="shared" si="356"/>
        <v>10.611199999999876</v>
      </c>
      <c r="W2254" s="159">
        <f t="shared" si="352"/>
        <v>0.15650035125068126</v>
      </c>
      <c r="X2254" s="160">
        <f t="shared" si="353"/>
        <v>3.0963480076470762E-4</v>
      </c>
      <c r="Y2254" s="160" t="str">
        <f t="shared" si="354"/>
        <v/>
      </c>
      <c r="Z2254" s="160" t="str">
        <f t="shared" si="355"/>
        <v/>
      </c>
    </row>
    <row r="2255" spans="14:26" ht="20.100000000000001" customHeight="1" x14ac:dyDescent="0.25">
      <c r="N2255" s="137">
        <v>1652</v>
      </c>
      <c r="O2255" s="129">
        <f t="shared" si="357"/>
        <v>2.6080000000000005</v>
      </c>
      <c r="P2255" s="162">
        <f t="shared" si="358"/>
        <v>1.3302935774278003E-2</v>
      </c>
      <c r="Q2255" s="162">
        <f t="shared" si="359"/>
        <v>0.99544635228077949</v>
      </c>
      <c r="R2255" s="129">
        <f t="shared" si="360"/>
        <v>1.3302935774278003E-2</v>
      </c>
      <c r="S2255" s="129" t="str">
        <f t="shared" si="361"/>
        <v/>
      </c>
      <c r="T2255" s="129" t="str">
        <f t="shared" si="362"/>
        <v/>
      </c>
      <c r="V2255" s="156">
        <f t="shared" si="356"/>
        <v>10.617599999999875</v>
      </c>
      <c r="W2255" s="159">
        <f t="shared" si="352"/>
        <v>0.15619071644991656</v>
      </c>
      <c r="X2255" s="160">
        <f t="shared" si="353"/>
        <v>3.0911101155536858E-4</v>
      </c>
      <c r="Y2255" s="160" t="str">
        <f t="shared" si="354"/>
        <v/>
      </c>
      <c r="Z2255" s="160" t="str">
        <f t="shared" si="355"/>
        <v/>
      </c>
    </row>
    <row r="2256" spans="14:26" ht="20.100000000000001" customHeight="1" x14ac:dyDescent="0.25">
      <c r="N2256" s="137">
        <v>1653</v>
      </c>
      <c r="O2256" s="129">
        <f t="shared" si="357"/>
        <v>2.6120000000000001</v>
      </c>
      <c r="P2256" s="162">
        <f t="shared" si="358"/>
        <v>1.3164775575909208E-2</v>
      </c>
      <c r="Q2256" s="162">
        <f t="shared" si="359"/>
        <v>0.99549928729326309</v>
      </c>
      <c r="R2256" s="129">
        <f t="shared" si="360"/>
        <v>1.3164775575909208E-2</v>
      </c>
      <c r="S2256" s="129" t="str">
        <f t="shared" si="361"/>
        <v/>
      </c>
      <c r="T2256" s="129" t="str">
        <f t="shared" si="362"/>
        <v/>
      </c>
      <c r="V2256" s="156">
        <f t="shared" si="356"/>
        <v>10.623999999999874</v>
      </c>
      <c r="W2256" s="159">
        <f t="shared" si="352"/>
        <v>0.15588160543836119</v>
      </c>
      <c r="X2256" s="160">
        <f t="shared" si="353"/>
        <v>3.0858782827289377E-4</v>
      </c>
      <c r="Y2256" s="160" t="str">
        <f t="shared" si="354"/>
        <v/>
      </c>
      <c r="Z2256" s="160" t="str">
        <f t="shared" si="355"/>
        <v/>
      </c>
    </row>
    <row r="2257" spans="14:26" ht="20.100000000000001" customHeight="1" x14ac:dyDescent="0.25">
      <c r="N2257" s="137">
        <v>1654</v>
      </c>
      <c r="O2257" s="129">
        <f t="shared" si="357"/>
        <v>2.6160000000000005</v>
      </c>
      <c r="P2257" s="162">
        <f t="shared" si="358"/>
        <v>1.3027841819719652E-2</v>
      </c>
      <c r="Q2257" s="162">
        <f t="shared" si="359"/>
        <v>0.99555167212064166</v>
      </c>
      <c r="R2257" s="129">
        <f t="shared" si="360"/>
        <v>1.3027841819719652E-2</v>
      </c>
      <c r="S2257" s="129" t="str">
        <f t="shared" si="361"/>
        <v/>
      </c>
      <c r="T2257" s="129" t="str">
        <f t="shared" si="362"/>
        <v/>
      </c>
      <c r="V2257" s="156">
        <f t="shared" si="356"/>
        <v>10.630399999999874</v>
      </c>
      <c r="W2257" s="159">
        <f t="shared" si="352"/>
        <v>0.15557301761008829</v>
      </c>
      <c r="X2257" s="160">
        <f t="shared" si="353"/>
        <v>3.0806525117785255E-4</v>
      </c>
      <c r="Y2257" s="160" t="str">
        <f t="shared" si="354"/>
        <v/>
      </c>
      <c r="Z2257" s="160" t="str">
        <f t="shared" si="355"/>
        <v/>
      </c>
    </row>
    <row r="2258" spans="14:26" ht="20.100000000000001" customHeight="1" x14ac:dyDescent="0.25">
      <c r="N2258" s="137">
        <v>1655</v>
      </c>
      <c r="O2258" s="129">
        <f t="shared" si="357"/>
        <v>2.62</v>
      </c>
      <c r="P2258" s="162">
        <f t="shared" si="358"/>
        <v>1.2892126107895304E-2</v>
      </c>
      <c r="Q2258" s="162">
        <f t="shared" si="359"/>
        <v>0.99560351165187866</v>
      </c>
      <c r="R2258" s="129">
        <f t="shared" si="360"/>
        <v>1.2892126107895304E-2</v>
      </c>
      <c r="S2258" s="129" t="str">
        <f t="shared" si="361"/>
        <v/>
      </c>
      <c r="T2258" s="129" t="str">
        <f t="shared" si="362"/>
        <v/>
      </c>
      <c r="V2258" s="156">
        <f t="shared" si="356"/>
        <v>10.636799999999873</v>
      </c>
      <c r="W2258" s="159">
        <f t="shared" si="352"/>
        <v>0.15526495235891044</v>
      </c>
      <c r="X2258" s="160">
        <f t="shared" si="353"/>
        <v>3.0754328052626234E-4</v>
      </c>
      <c r="Y2258" s="160" t="str">
        <f t="shared" si="354"/>
        <v/>
      </c>
      <c r="Z2258" s="160" t="str">
        <f t="shared" si="355"/>
        <v/>
      </c>
    </row>
    <row r="2259" spans="14:26" ht="20.100000000000001" customHeight="1" x14ac:dyDescent="0.25">
      <c r="N2259" s="137">
        <v>1656</v>
      </c>
      <c r="O2259" s="129">
        <f t="shared" si="357"/>
        <v>2.6240000000000006</v>
      </c>
      <c r="P2259" s="162">
        <f t="shared" si="358"/>
        <v>1.2757620071877498E-2</v>
      </c>
      <c r="Q2259" s="162">
        <f t="shared" si="359"/>
        <v>0.99565481074240458</v>
      </c>
      <c r="R2259" s="129">
        <f t="shared" si="360"/>
        <v>1.2757620071877498E-2</v>
      </c>
      <c r="S2259" s="129" t="str">
        <f t="shared" si="361"/>
        <v/>
      </c>
      <c r="T2259" s="129" t="str">
        <f t="shared" si="362"/>
        <v/>
      </c>
      <c r="V2259" s="156">
        <f t="shared" si="356"/>
        <v>10.643199999999872</v>
      </c>
      <c r="W2259" s="159">
        <f t="shared" si="352"/>
        <v>0.15495740907838418</v>
      </c>
      <c r="X2259" s="160">
        <f t="shared" si="353"/>
        <v>3.0702191656914457E-4</v>
      </c>
      <c r="Y2259" s="160" t="str">
        <f t="shared" si="354"/>
        <v/>
      </c>
      <c r="Z2259" s="160" t="str">
        <f t="shared" si="355"/>
        <v/>
      </c>
    </row>
    <row r="2260" spans="14:26" ht="20.100000000000001" customHeight="1" x14ac:dyDescent="0.25">
      <c r="N2260" s="137">
        <v>1657</v>
      </c>
      <c r="O2260" s="129">
        <f t="shared" si="357"/>
        <v>2.6280000000000001</v>
      </c>
      <c r="P2260" s="162">
        <f t="shared" si="358"/>
        <v>1.2624315372591137E-2</v>
      </c>
      <c r="Q2260" s="162">
        <f t="shared" si="359"/>
        <v>0.99570557421423467</v>
      </c>
      <c r="R2260" s="129">
        <f t="shared" si="360"/>
        <v>1.2624315372591137E-2</v>
      </c>
      <c r="S2260" s="129" t="str">
        <f t="shared" si="361"/>
        <v/>
      </c>
      <c r="T2260" s="129" t="str">
        <f t="shared" si="362"/>
        <v/>
      </c>
      <c r="V2260" s="156">
        <f t="shared" si="356"/>
        <v>10.649599999999872</v>
      </c>
      <c r="W2260" s="159">
        <f t="shared" ref="W2260:W2323" si="363">_xlfn.CHISQ.DIST.RT(V2260,$U$593)</f>
        <v>0.15465038716181503</v>
      </c>
      <c r="X2260" s="160">
        <f t="shared" ref="X2260:X2323" si="364">W2260-W2261</f>
        <v>3.0650115955416224E-4</v>
      </c>
      <c r="Y2260" s="160" t="str">
        <f t="shared" ref="Y2260:Y2323" si="365">IF(W2260&lt;(1-$U$600),X2260,"")</f>
        <v/>
      </c>
      <c r="Z2260" s="160" t="str">
        <f t="shared" ref="Z2260:Z2323" si="366">IF(X2260&lt;(1-$U$606),Y2260,"")</f>
        <v/>
      </c>
    </row>
    <row r="2261" spans="14:26" ht="20.100000000000001" customHeight="1" x14ac:dyDescent="0.25">
      <c r="N2261" s="137">
        <v>1658</v>
      </c>
      <c r="O2261" s="129">
        <f t="shared" si="357"/>
        <v>2.6320000000000006</v>
      </c>
      <c r="P2261" s="162">
        <f t="shared" si="358"/>
        <v>1.2492203700667837E-2</v>
      </c>
      <c r="Q2261" s="162">
        <f t="shared" si="359"/>
        <v>0.99575580685608722</v>
      </c>
      <c r="R2261" s="129">
        <f t="shared" si="360"/>
        <v>1.2492203700667837E-2</v>
      </c>
      <c r="S2261" s="129" t="str">
        <f t="shared" si="361"/>
        <v/>
      </c>
      <c r="T2261" s="129" t="str">
        <f t="shared" si="362"/>
        <v/>
      </c>
      <c r="V2261" s="156">
        <f t="shared" ref="V2261:V2324" si="367">V2260+$Y$593</f>
        <v>10.655999999999871</v>
      </c>
      <c r="W2261" s="159">
        <f t="shared" si="363"/>
        <v>0.15434388600226087</v>
      </c>
      <c r="X2261" s="160">
        <f t="shared" si="364"/>
        <v>3.0598100972337172E-4</v>
      </c>
      <c r="Y2261" s="160" t="str">
        <f t="shared" si="365"/>
        <v/>
      </c>
      <c r="Z2261" s="160" t="str">
        <f t="shared" si="366"/>
        <v/>
      </c>
    </row>
    <row r="2262" spans="14:26" ht="20.100000000000001" customHeight="1" x14ac:dyDescent="0.25">
      <c r="N2262" s="137">
        <v>1659</v>
      </c>
      <c r="O2262" s="129">
        <f t="shared" si="357"/>
        <v>2.6360000000000001</v>
      </c>
      <c r="P2262" s="162">
        <f t="shared" si="358"/>
        <v>1.2361276776664673E-2</v>
      </c>
      <c r="Q2262" s="162">
        <f t="shared" si="359"/>
        <v>0.99580551342350254</v>
      </c>
      <c r="R2262" s="129">
        <f t="shared" si="360"/>
        <v>1.2361276776664673E-2</v>
      </c>
      <c r="S2262" s="129" t="str">
        <f t="shared" si="361"/>
        <v/>
      </c>
      <c r="T2262" s="129" t="str">
        <f t="shared" si="362"/>
        <v/>
      </c>
      <c r="V2262" s="156">
        <f t="shared" si="367"/>
        <v>10.66239999999987</v>
      </c>
      <c r="W2262" s="159">
        <f t="shared" si="363"/>
        <v>0.1540379049925375</v>
      </c>
      <c r="X2262" s="160">
        <f t="shared" si="364"/>
        <v>3.0546146731566526E-4</v>
      </c>
      <c r="Y2262" s="160" t="str">
        <f t="shared" si="365"/>
        <v/>
      </c>
      <c r="Z2262" s="160" t="str">
        <f t="shared" si="366"/>
        <v/>
      </c>
    </row>
    <row r="2263" spans="14:26" ht="20.100000000000001" customHeight="1" x14ac:dyDescent="0.25">
      <c r="N2263" s="137">
        <v>1660</v>
      </c>
      <c r="O2263" s="129">
        <f t="shared" si="357"/>
        <v>2.6400000000000006</v>
      </c>
      <c r="P2263" s="162">
        <f t="shared" si="358"/>
        <v>1.2231526351277954E-2</v>
      </c>
      <c r="Q2263" s="162">
        <f t="shared" si="359"/>
        <v>0.99585469863896392</v>
      </c>
      <c r="R2263" s="129">
        <f t="shared" si="360"/>
        <v>1.2231526351277954E-2</v>
      </c>
      <c r="S2263" s="129" t="str">
        <f t="shared" si="361"/>
        <v/>
      </c>
      <c r="T2263" s="129" t="str">
        <f t="shared" si="362"/>
        <v/>
      </c>
      <c r="V2263" s="156">
        <f t="shared" si="367"/>
        <v>10.668799999999869</v>
      </c>
      <c r="W2263" s="159">
        <f t="shared" si="363"/>
        <v>0.15373244352522183</v>
      </c>
      <c r="X2263" s="160">
        <f t="shared" si="364"/>
        <v>3.0494253256482806E-4</v>
      </c>
      <c r="Y2263" s="160" t="str">
        <f t="shared" si="365"/>
        <v/>
      </c>
      <c r="Z2263" s="160" t="str">
        <f t="shared" si="366"/>
        <v/>
      </c>
    </row>
    <row r="2264" spans="14:26" ht="20.100000000000001" customHeight="1" x14ac:dyDescent="0.25">
      <c r="N2264" s="137">
        <v>1661</v>
      </c>
      <c r="O2264" s="129">
        <f t="shared" si="357"/>
        <v>2.6440000000000001</v>
      </c>
      <c r="P2264" s="162">
        <f t="shared" si="358"/>
        <v>1.2102944205552734E-2</v>
      </c>
      <c r="Q2264" s="162">
        <f t="shared" si="359"/>
        <v>0.99590336719201766</v>
      </c>
      <c r="R2264" s="129">
        <f t="shared" si="360"/>
        <v>1.2102944205552734E-2</v>
      </c>
      <c r="S2264" s="129" t="str">
        <f t="shared" si="361"/>
        <v/>
      </c>
      <c r="T2264" s="129" t="str">
        <f t="shared" si="362"/>
        <v/>
      </c>
      <c r="V2264" s="156">
        <f t="shared" si="367"/>
        <v>10.675199999999869</v>
      </c>
      <c r="W2264" s="159">
        <f t="shared" si="363"/>
        <v>0.15342750099265701</v>
      </c>
      <c r="X2264" s="160">
        <f t="shared" si="364"/>
        <v>3.0442420570062079E-4</v>
      </c>
      <c r="Y2264" s="160" t="str">
        <f t="shared" si="365"/>
        <v/>
      </c>
      <c r="Z2264" s="160" t="str">
        <f t="shared" si="366"/>
        <v/>
      </c>
    </row>
    <row r="2265" spans="14:26" ht="20.100000000000001" customHeight="1" x14ac:dyDescent="0.25">
      <c r="N2265" s="137">
        <v>1662</v>
      </c>
      <c r="O2265" s="129">
        <f t="shared" si="357"/>
        <v>2.6480000000000006</v>
      </c>
      <c r="P2265" s="162">
        <f t="shared" si="358"/>
        <v>1.1975522151087254E-2</v>
      </c>
      <c r="Q2265" s="162">
        <f t="shared" si="359"/>
        <v>0.99595152373939533</v>
      </c>
      <c r="R2265" s="129">
        <f t="shared" si="360"/>
        <v>1.1975522151087254E-2</v>
      </c>
      <c r="S2265" s="129" t="str">
        <f t="shared" si="361"/>
        <v/>
      </c>
      <c r="T2265" s="129" t="str">
        <f t="shared" si="362"/>
        <v/>
      </c>
      <c r="V2265" s="156">
        <f t="shared" si="367"/>
        <v>10.681599999999868</v>
      </c>
      <c r="W2265" s="159">
        <f t="shared" si="363"/>
        <v>0.15312307678695639</v>
      </c>
      <c r="X2265" s="160">
        <f t="shared" si="364"/>
        <v>3.0390648694875178E-4</v>
      </c>
      <c r="Y2265" s="160" t="str">
        <f t="shared" si="365"/>
        <v/>
      </c>
      <c r="Z2265" s="160" t="str">
        <f t="shared" si="366"/>
        <v/>
      </c>
    </row>
    <row r="2266" spans="14:26" ht="20.100000000000001" customHeight="1" x14ac:dyDescent="0.25">
      <c r="N2266" s="137">
        <v>1663</v>
      </c>
      <c r="O2266" s="129">
        <f t="shared" si="357"/>
        <v>2.6520000000000001</v>
      </c>
      <c r="P2266" s="162">
        <f t="shared" si="358"/>
        <v>1.1849252030233286E-2</v>
      </c>
      <c r="Q2266" s="162">
        <f t="shared" si="359"/>
        <v>0.99599917290513651</v>
      </c>
      <c r="R2266" s="129">
        <f t="shared" si="360"/>
        <v>1.1849252030233286E-2</v>
      </c>
      <c r="S2266" s="129" t="str">
        <f t="shared" si="361"/>
        <v/>
      </c>
      <c r="T2266" s="129" t="str">
        <f t="shared" si="362"/>
        <v/>
      </c>
      <c r="V2266" s="156">
        <f t="shared" si="367"/>
        <v>10.687999999999867</v>
      </c>
      <c r="W2266" s="159">
        <f t="shared" si="363"/>
        <v>0.15281917030000763</v>
      </c>
      <c r="X2266" s="160">
        <f t="shared" si="364"/>
        <v>3.0338937652987785E-4</v>
      </c>
      <c r="Y2266" s="160" t="str">
        <f t="shared" si="365"/>
        <v/>
      </c>
      <c r="Z2266" s="160" t="str">
        <f t="shared" si="366"/>
        <v/>
      </c>
    </row>
    <row r="2267" spans="14:26" ht="20.100000000000001" customHeight="1" x14ac:dyDescent="0.25">
      <c r="N2267" s="137">
        <v>1664</v>
      </c>
      <c r="O2267" s="129">
        <f t="shared" ref="O2267:O2330" si="368">O$597+(N2267*O$600)</f>
        <v>2.6560000000000006</v>
      </c>
      <c r="P2267" s="162">
        <f t="shared" ref="P2267:P2330" si="369">_xlfn.NORM.DIST(O2267,O$594,O$595,0)</f>
        <v>1.1724125716291472E-2</v>
      </c>
      <c r="Q2267" s="162">
        <f t="shared" ref="Q2267:Q2330" si="370">_xlfn.NORM.DIST(O2267,O$594,O$595,1)</f>
        <v>0.99604631928071174</v>
      </c>
      <c r="R2267" s="129">
        <f t="shared" ref="R2267:R2330" si="371">IF(OR(Q2267&lt;$S$599,Q2267&gt;$S$600),P2267,"")</f>
        <v>1.1724125716291472E-2</v>
      </c>
      <c r="S2267" s="129" t="str">
        <f t="shared" ref="S2267:S2330" si="372">IF(AND(Q2267&gt;$S$599,Q2267&lt;$S$600),P2267,"")</f>
        <v/>
      </c>
      <c r="T2267" s="129" t="str">
        <f t="shared" ref="T2267:T2330" si="373">IF(P2267=MAX(P$603:P$2603),P2267,"")</f>
        <v/>
      </c>
      <c r="V2267" s="156">
        <f t="shared" si="367"/>
        <v>10.694399999999867</v>
      </c>
      <c r="W2267" s="159">
        <f t="shared" si="363"/>
        <v>0.15251578092347776</v>
      </c>
      <c r="X2267" s="160">
        <f t="shared" si="364"/>
        <v>3.0287287466146395E-4</v>
      </c>
      <c r="Y2267" s="160" t="str">
        <f t="shared" si="365"/>
        <v/>
      </c>
      <c r="Z2267" s="160" t="str">
        <f t="shared" si="366"/>
        <v/>
      </c>
    </row>
    <row r="2268" spans="14:26" ht="20.100000000000001" customHeight="1" x14ac:dyDescent="0.25">
      <c r="N2268" s="137">
        <v>1665</v>
      </c>
      <c r="O2268" s="129">
        <f t="shared" si="368"/>
        <v>2.66</v>
      </c>
      <c r="P2268" s="162">
        <f t="shared" si="369"/>
        <v>1.1600135113702561E-2</v>
      </c>
      <c r="Q2268" s="162">
        <f t="shared" si="370"/>
        <v>0.99609296742514719</v>
      </c>
      <c r="R2268" s="129">
        <f t="shared" si="371"/>
        <v>1.1600135113702561E-2</v>
      </c>
      <c r="S2268" s="129" t="str">
        <f t="shared" si="372"/>
        <v/>
      </c>
      <c r="T2268" s="129" t="str">
        <f t="shared" si="373"/>
        <v/>
      </c>
      <c r="V2268" s="156">
        <f t="shared" si="367"/>
        <v>10.700799999999866</v>
      </c>
      <c r="W2268" s="159">
        <f t="shared" si="363"/>
        <v>0.15221290804881629</v>
      </c>
      <c r="X2268" s="160">
        <f t="shared" si="364"/>
        <v>3.0235698155572921E-4</v>
      </c>
      <c r="Y2268" s="160" t="str">
        <f t="shared" si="365"/>
        <v/>
      </c>
      <c r="Z2268" s="160" t="str">
        <f t="shared" si="366"/>
        <v/>
      </c>
    </row>
    <row r="2269" spans="14:26" ht="20.100000000000001" customHeight="1" x14ac:dyDescent="0.25">
      <c r="N2269" s="137">
        <v>1666</v>
      </c>
      <c r="O2269" s="129">
        <f t="shared" si="368"/>
        <v>2.6639999999999997</v>
      </c>
      <c r="P2269" s="162">
        <f t="shared" si="369"/>
        <v>1.1477272158233767E-2</v>
      </c>
      <c r="Q2269" s="162">
        <f t="shared" si="370"/>
        <v>0.99613912186514941</v>
      </c>
      <c r="R2269" s="129">
        <f t="shared" si="371"/>
        <v>1.1477272158233767E-2</v>
      </c>
      <c r="S2269" s="129" t="str">
        <f t="shared" si="372"/>
        <v/>
      </c>
      <c r="T2269" s="129" t="str">
        <f t="shared" si="373"/>
        <v/>
      </c>
      <c r="V2269" s="156">
        <f t="shared" si="367"/>
        <v>10.707199999999865</v>
      </c>
      <c r="W2269" s="159">
        <f t="shared" si="363"/>
        <v>0.15191055106726056</v>
      </c>
      <c r="X2269" s="160">
        <f t="shared" si="364"/>
        <v>3.0184169742120126E-4</v>
      </c>
      <c r="Y2269" s="160" t="str">
        <f t="shared" si="365"/>
        <v/>
      </c>
      <c r="Z2269" s="160" t="str">
        <f t="shared" si="366"/>
        <v/>
      </c>
    </row>
    <row r="2270" spans="14:26" ht="20.100000000000001" customHeight="1" x14ac:dyDescent="0.25">
      <c r="N2270" s="137">
        <v>1667</v>
      </c>
      <c r="O2270" s="129">
        <f t="shared" si="368"/>
        <v>2.6680000000000001</v>
      </c>
      <c r="P2270" s="162">
        <f t="shared" si="369"/>
        <v>1.1355528817160915E-2</v>
      </c>
      <c r="Q2270" s="162">
        <f t="shared" si="370"/>
        <v>0.99618478709523084</v>
      </c>
      <c r="R2270" s="129">
        <f t="shared" si="371"/>
        <v>1.1355528817160915E-2</v>
      </c>
      <c r="S2270" s="129" t="str">
        <f t="shared" si="372"/>
        <v/>
      </c>
      <c r="T2270" s="129" t="str">
        <f t="shared" si="373"/>
        <v/>
      </c>
      <c r="V2270" s="156">
        <f t="shared" si="367"/>
        <v>10.713599999999865</v>
      </c>
      <c r="W2270" s="159">
        <f t="shared" si="363"/>
        <v>0.15160870936983936</v>
      </c>
      <c r="X2270" s="160">
        <f t="shared" si="364"/>
        <v>3.0132702246207788E-4</v>
      </c>
      <c r="Y2270" s="160" t="str">
        <f t="shared" si="365"/>
        <v/>
      </c>
      <c r="Z2270" s="160" t="str">
        <f t="shared" si="366"/>
        <v/>
      </c>
    </row>
    <row r="2271" spans="14:26" ht="20.100000000000001" customHeight="1" x14ac:dyDescent="0.25">
      <c r="N2271" s="137">
        <v>1668</v>
      </c>
      <c r="O2271" s="129">
        <f t="shared" si="368"/>
        <v>2.6719999999999997</v>
      </c>
      <c r="P2271" s="162">
        <f t="shared" si="369"/>
        <v>1.1234897089446165E-2</v>
      </c>
      <c r="Q2271" s="162">
        <f t="shared" si="370"/>
        <v>0.99622996757783644</v>
      </c>
      <c r="R2271" s="129">
        <f t="shared" si="371"/>
        <v>1.1234897089446165E-2</v>
      </c>
      <c r="S2271" s="129" t="str">
        <f t="shared" si="372"/>
        <v/>
      </c>
      <c r="T2271" s="129" t="str">
        <f t="shared" si="373"/>
        <v/>
      </c>
      <c r="V2271" s="156">
        <f t="shared" si="367"/>
        <v>10.719999999999864</v>
      </c>
      <c r="W2271" s="159">
        <f t="shared" si="363"/>
        <v>0.15130738234737728</v>
      </c>
      <c r="X2271" s="160">
        <f t="shared" si="364"/>
        <v>3.0081295687842124E-4</v>
      </c>
      <c r="Y2271" s="160" t="str">
        <f t="shared" si="365"/>
        <v/>
      </c>
      <c r="Z2271" s="160" t="str">
        <f t="shared" si="366"/>
        <v/>
      </c>
    </row>
    <row r="2272" spans="14:26" ht="20.100000000000001" customHeight="1" x14ac:dyDescent="0.25">
      <c r="N2272" s="137">
        <v>1669</v>
      </c>
      <c r="O2272" s="129">
        <f t="shared" si="368"/>
        <v>2.6760000000000002</v>
      </c>
      <c r="P2272" s="162">
        <f t="shared" si="369"/>
        <v>1.1115369005911058E-2</v>
      </c>
      <c r="Q2272" s="162">
        <f t="shared" si="370"/>
        <v>0.99627466774347062</v>
      </c>
      <c r="R2272" s="129">
        <f t="shared" si="371"/>
        <v>1.1115369005911058E-2</v>
      </c>
      <c r="S2272" s="129" t="str">
        <f t="shared" si="372"/>
        <v/>
      </c>
      <c r="T2272" s="129" t="str">
        <f t="shared" si="373"/>
        <v/>
      </c>
      <c r="V2272" s="156">
        <f t="shared" si="367"/>
        <v>10.726399999999863</v>
      </c>
      <c r="W2272" s="159">
        <f t="shared" si="363"/>
        <v>0.15100656939049886</v>
      </c>
      <c r="X2272" s="160">
        <f t="shared" si="364"/>
        <v>3.002995008660192E-4</v>
      </c>
      <c r="Y2272" s="160" t="str">
        <f t="shared" si="365"/>
        <v/>
      </c>
      <c r="Z2272" s="160" t="str">
        <f t="shared" si="366"/>
        <v/>
      </c>
    </row>
    <row r="2273" spans="14:26" ht="20.100000000000001" customHeight="1" x14ac:dyDescent="0.25">
      <c r="N2273" s="137">
        <v>1670</v>
      </c>
      <c r="O2273" s="129">
        <f t="shared" si="368"/>
        <v>2.6799999999999997</v>
      </c>
      <c r="P2273" s="162">
        <f t="shared" si="369"/>
        <v>1.0996936629405587E-2</v>
      </c>
      <c r="Q2273" s="162">
        <f t="shared" si="370"/>
        <v>0.99631889199082502</v>
      </c>
      <c r="R2273" s="129">
        <f t="shared" si="371"/>
        <v>1.0996936629405587E-2</v>
      </c>
      <c r="S2273" s="129" t="str">
        <f t="shared" si="372"/>
        <v/>
      </c>
      <c r="T2273" s="129" t="str">
        <f t="shared" si="373"/>
        <v/>
      </c>
      <c r="V2273" s="156">
        <f t="shared" si="367"/>
        <v>10.732799999999862</v>
      </c>
      <c r="W2273" s="159">
        <f t="shared" si="363"/>
        <v>0.15070626988963284</v>
      </c>
      <c r="X2273" s="160">
        <f t="shared" si="364"/>
        <v>2.9978665461655174E-4</v>
      </c>
      <c r="Y2273" s="160" t="str">
        <f t="shared" si="365"/>
        <v/>
      </c>
      <c r="Z2273" s="160" t="str">
        <f t="shared" si="366"/>
        <v/>
      </c>
    </row>
    <row r="2274" spans="14:26" ht="20.100000000000001" customHeight="1" x14ac:dyDescent="0.25">
      <c r="N2274" s="137">
        <v>1671</v>
      </c>
      <c r="O2274" s="129">
        <f t="shared" si="368"/>
        <v>2.6840000000000002</v>
      </c>
      <c r="P2274" s="162">
        <f t="shared" si="369"/>
        <v>1.0879592054972511E-2</v>
      </c>
      <c r="Q2274" s="162">
        <f t="shared" si="370"/>
        <v>0.99636264468690716</v>
      </c>
      <c r="R2274" s="129">
        <f t="shared" si="371"/>
        <v>1.0879592054972511E-2</v>
      </c>
      <c r="S2274" s="129" t="str">
        <f t="shared" si="372"/>
        <v/>
      </c>
      <c r="T2274" s="129" t="str">
        <f t="shared" si="373"/>
        <v/>
      </c>
      <c r="V2274" s="156">
        <f t="shared" si="367"/>
        <v>10.739199999999862</v>
      </c>
      <c r="W2274" s="159">
        <f t="shared" si="363"/>
        <v>0.15040648323501629</v>
      </c>
      <c r="X2274" s="160">
        <f t="shared" si="364"/>
        <v>2.9927441831717472E-4</v>
      </c>
      <c r="Y2274" s="160" t="str">
        <f t="shared" si="365"/>
        <v/>
      </c>
      <c r="Z2274" s="160" t="str">
        <f t="shared" si="366"/>
        <v/>
      </c>
    </row>
    <row r="2275" spans="14:26" ht="20.100000000000001" customHeight="1" x14ac:dyDescent="0.25">
      <c r="N2275" s="137">
        <v>1672</v>
      </c>
      <c r="O2275" s="129">
        <f t="shared" si="368"/>
        <v>2.6879999999999997</v>
      </c>
      <c r="P2275" s="162">
        <f t="shared" si="369"/>
        <v>1.0763327410007753E-2</v>
      </c>
      <c r="Q2275" s="162">
        <f t="shared" si="370"/>
        <v>0.99640593016716927</v>
      </c>
      <c r="R2275" s="129">
        <f t="shared" si="371"/>
        <v>1.0763327410007753E-2</v>
      </c>
      <c r="S2275" s="129" t="str">
        <f t="shared" si="372"/>
        <v/>
      </c>
      <c r="T2275" s="129" t="str">
        <f t="shared" si="373"/>
        <v/>
      </c>
      <c r="V2275" s="156">
        <f t="shared" si="367"/>
        <v>10.745599999999861</v>
      </c>
      <c r="W2275" s="159">
        <f t="shared" si="363"/>
        <v>0.15010720881669912</v>
      </c>
      <c r="X2275" s="160">
        <f t="shared" si="364"/>
        <v>2.9876279215179657E-4</v>
      </c>
      <c r="Y2275" s="160" t="str">
        <f t="shared" si="365"/>
        <v/>
      </c>
      <c r="Z2275" s="160" t="str">
        <f t="shared" si="366"/>
        <v/>
      </c>
    </row>
    <row r="2276" spans="14:26" ht="20.100000000000001" customHeight="1" x14ac:dyDescent="0.25">
      <c r="N2276" s="137">
        <v>1673</v>
      </c>
      <c r="O2276" s="129">
        <f t="shared" si="368"/>
        <v>2.6920000000000002</v>
      </c>
      <c r="P2276" s="162">
        <f t="shared" si="369"/>
        <v>1.064813485441613E-2</v>
      </c>
      <c r="Q2276" s="162">
        <f t="shared" si="370"/>
        <v>0.99644875273563827</v>
      </c>
      <c r="R2276" s="129">
        <f t="shared" si="371"/>
        <v>1.064813485441613E-2</v>
      </c>
      <c r="S2276" s="129" t="str">
        <f t="shared" si="372"/>
        <v/>
      </c>
      <c r="T2276" s="129" t="str">
        <f t="shared" si="373"/>
        <v/>
      </c>
      <c r="V2276" s="156">
        <f t="shared" si="367"/>
        <v>10.75199999999986</v>
      </c>
      <c r="W2276" s="159">
        <f t="shared" si="363"/>
        <v>0.14980844602454732</v>
      </c>
      <c r="X2276" s="160">
        <f t="shared" si="364"/>
        <v>2.9825177629927424E-4</v>
      </c>
      <c r="Y2276" s="160" t="str">
        <f t="shared" si="365"/>
        <v/>
      </c>
      <c r="Z2276" s="160" t="str">
        <f t="shared" si="366"/>
        <v/>
      </c>
    </row>
    <row r="2277" spans="14:26" ht="20.100000000000001" customHeight="1" x14ac:dyDescent="0.25">
      <c r="N2277" s="137">
        <v>1674</v>
      </c>
      <c r="O2277" s="129">
        <f t="shared" si="368"/>
        <v>2.6959999999999997</v>
      </c>
      <c r="P2277" s="162">
        <f t="shared" si="369"/>
        <v>1.0534006580763219E-2</v>
      </c>
      <c r="Q2277" s="162">
        <f t="shared" si="370"/>
        <v>0.99649111666504575</v>
      </c>
      <c r="R2277" s="129">
        <f t="shared" si="371"/>
        <v>1.0534006580763219E-2</v>
      </c>
      <c r="S2277" s="129" t="str">
        <f t="shared" si="372"/>
        <v/>
      </c>
      <c r="T2277" s="129" t="str">
        <f t="shared" si="373"/>
        <v/>
      </c>
      <c r="V2277" s="156">
        <f t="shared" si="367"/>
        <v>10.75839999999986</v>
      </c>
      <c r="W2277" s="159">
        <f t="shared" si="363"/>
        <v>0.14951019424824805</v>
      </c>
      <c r="X2277" s="160">
        <f t="shared" si="364"/>
        <v>2.9774137093463438E-4</v>
      </c>
      <c r="Y2277" s="160" t="str">
        <f t="shared" si="365"/>
        <v/>
      </c>
      <c r="Z2277" s="160" t="str">
        <f t="shared" si="366"/>
        <v/>
      </c>
    </row>
    <row r="2278" spans="14:26" ht="20.100000000000001" customHeight="1" x14ac:dyDescent="0.25">
      <c r="N2278" s="137">
        <v>1675</v>
      </c>
      <c r="O2278" s="129">
        <f t="shared" si="368"/>
        <v>2.7</v>
      </c>
      <c r="P2278" s="162">
        <f t="shared" si="369"/>
        <v>1.0420934814422592E-2</v>
      </c>
      <c r="Q2278" s="162">
        <f t="shared" si="370"/>
        <v>0.99653302619695938</v>
      </c>
      <c r="R2278" s="129">
        <f t="shared" si="371"/>
        <v>1.0420934814422592E-2</v>
      </c>
      <c r="S2278" s="129" t="str">
        <f t="shared" si="372"/>
        <v/>
      </c>
      <c r="T2278" s="129" t="str">
        <f t="shared" si="373"/>
        <v/>
      </c>
      <c r="V2278" s="156">
        <f t="shared" si="367"/>
        <v>10.764799999999859</v>
      </c>
      <c r="W2278" s="159">
        <f t="shared" si="363"/>
        <v>0.14921245287731341</v>
      </c>
      <c r="X2278" s="160">
        <f t="shared" si="364"/>
        <v>2.972315762292399E-4</v>
      </c>
      <c r="Y2278" s="160" t="str">
        <f t="shared" si="365"/>
        <v/>
      </c>
      <c r="Z2278" s="160" t="str">
        <f t="shared" si="366"/>
        <v/>
      </c>
    </row>
    <row r="2279" spans="14:26" ht="20.100000000000001" customHeight="1" x14ac:dyDescent="0.25">
      <c r="N2279" s="137">
        <v>1676</v>
      </c>
      <c r="O2279" s="129">
        <f t="shared" si="368"/>
        <v>2.7039999999999997</v>
      </c>
      <c r="P2279" s="162">
        <f t="shared" si="369"/>
        <v>1.0308911813719294E-2</v>
      </c>
      <c r="Q2279" s="162">
        <f t="shared" si="370"/>
        <v>0.99657448554191386</v>
      </c>
      <c r="R2279" s="129">
        <f t="shared" si="371"/>
        <v>1.0308911813719294E-2</v>
      </c>
      <c r="S2279" s="129" t="str">
        <f t="shared" si="372"/>
        <v/>
      </c>
      <c r="T2279" s="129" t="str">
        <f t="shared" si="373"/>
        <v/>
      </c>
      <c r="V2279" s="156">
        <f t="shared" si="367"/>
        <v>10.771199999999858</v>
      </c>
      <c r="W2279" s="159">
        <f t="shared" si="363"/>
        <v>0.14891522130108417</v>
      </c>
      <c r="X2279" s="160">
        <f t="shared" si="364"/>
        <v>2.9672239234959652E-4</v>
      </c>
      <c r="Y2279" s="160" t="str">
        <f t="shared" si="365"/>
        <v/>
      </c>
      <c r="Z2279" s="160" t="str">
        <f t="shared" si="366"/>
        <v/>
      </c>
    </row>
    <row r="2280" spans="14:26" ht="20.100000000000001" customHeight="1" x14ac:dyDescent="0.25">
      <c r="N2280" s="137">
        <v>1677</v>
      </c>
      <c r="O2280" s="129">
        <f t="shared" si="368"/>
        <v>2.7080000000000002</v>
      </c>
      <c r="P2280" s="162">
        <f t="shared" si="369"/>
        <v>1.0197929870068748E-2</v>
      </c>
      <c r="Q2280" s="162">
        <f t="shared" si="370"/>
        <v>0.9966154988795437</v>
      </c>
      <c r="R2280" s="129">
        <f t="shared" si="371"/>
        <v>1.0197929870068748E-2</v>
      </c>
      <c r="S2280" s="129" t="str">
        <f t="shared" si="372"/>
        <v/>
      </c>
      <c r="T2280" s="129" t="str">
        <f t="shared" si="373"/>
        <v/>
      </c>
      <c r="V2280" s="156">
        <f t="shared" si="367"/>
        <v>10.777599999999858</v>
      </c>
      <c r="W2280" s="159">
        <f t="shared" si="363"/>
        <v>0.14861849890873458</v>
      </c>
      <c r="X2280" s="160">
        <f t="shared" si="364"/>
        <v>2.9621381945901804E-4</v>
      </c>
      <c r="Y2280" s="160" t="str">
        <f t="shared" si="365"/>
        <v/>
      </c>
      <c r="Z2280" s="160" t="str">
        <f t="shared" si="366"/>
        <v/>
      </c>
    </row>
    <row r="2281" spans="14:26" ht="20.100000000000001" customHeight="1" x14ac:dyDescent="0.25">
      <c r="N2281" s="137">
        <v>1678</v>
      </c>
      <c r="O2281" s="129">
        <f t="shared" si="368"/>
        <v>2.7119999999999997</v>
      </c>
      <c r="P2281" s="162">
        <f t="shared" si="369"/>
        <v>1.008798130811189E-2</v>
      </c>
      <c r="Q2281" s="162">
        <f t="shared" si="370"/>
        <v>0.99665607035871517</v>
      </c>
      <c r="R2281" s="129">
        <f t="shared" si="371"/>
        <v>1.008798130811189E-2</v>
      </c>
      <c r="S2281" s="129" t="str">
        <f t="shared" si="372"/>
        <v/>
      </c>
      <c r="T2281" s="129" t="str">
        <f t="shared" si="373"/>
        <v/>
      </c>
      <c r="V2281" s="156">
        <f t="shared" si="367"/>
        <v>10.783999999999857</v>
      </c>
      <c r="W2281" s="159">
        <f t="shared" si="363"/>
        <v>0.14832228508927556</v>
      </c>
      <c r="X2281" s="160">
        <f t="shared" si="364"/>
        <v>2.9570585771607205E-4</v>
      </c>
      <c r="Y2281" s="160" t="str">
        <f t="shared" si="365"/>
        <v/>
      </c>
      <c r="Z2281" s="160" t="str">
        <f t="shared" si="366"/>
        <v/>
      </c>
    </row>
    <row r="2282" spans="14:26" ht="20.100000000000001" customHeight="1" x14ac:dyDescent="0.25">
      <c r="N2282" s="137">
        <v>1679</v>
      </c>
      <c r="O2282" s="129">
        <f t="shared" si="368"/>
        <v>2.7160000000000002</v>
      </c>
      <c r="P2282" s="162">
        <f t="shared" si="369"/>
        <v>9.9790584858458903E-3</v>
      </c>
      <c r="Q2282" s="162">
        <f t="shared" si="370"/>
        <v>0.99669620409766002</v>
      </c>
      <c r="R2282" s="129">
        <f t="shared" si="371"/>
        <v>9.9790584858458903E-3</v>
      </c>
      <c r="S2282" s="129" t="str">
        <f t="shared" si="372"/>
        <v/>
      </c>
      <c r="T2282" s="129" t="str">
        <f t="shared" si="373"/>
        <v/>
      </c>
      <c r="V2282" s="156">
        <f t="shared" si="367"/>
        <v>10.790399999999856</v>
      </c>
      <c r="W2282" s="159">
        <f t="shared" si="363"/>
        <v>0.14802657923155949</v>
      </c>
      <c r="X2282" s="160">
        <f t="shared" si="364"/>
        <v>2.9519850727571795E-4</v>
      </c>
      <c r="Y2282" s="160" t="str">
        <f t="shared" si="365"/>
        <v/>
      </c>
      <c r="Z2282" s="160" t="str">
        <f t="shared" si="366"/>
        <v/>
      </c>
    </row>
    <row r="2283" spans="14:26" ht="20.100000000000001" customHeight="1" x14ac:dyDescent="0.25">
      <c r="N2283" s="137">
        <v>1680</v>
      </c>
      <c r="O2283" s="129">
        <f t="shared" si="368"/>
        <v>2.7199999999999998</v>
      </c>
      <c r="P2283" s="162">
        <f t="shared" si="369"/>
        <v>9.8711537947511439E-3</v>
      </c>
      <c r="Q2283" s="162">
        <f t="shared" si="370"/>
        <v>0.99673590418410873</v>
      </c>
      <c r="R2283" s="129">
        <f t="shared" si="371"/>
        <v>9.8711537947511439E-3</v>
      </c>
      <c r="S2283" s="129" t="str">
        <f t="shared" si="372"/>
        <v/>
      </c>
      <c r="T2283" s="129" t="str">
        <f t="shared" si="373"/>
        <v/>
      </c>
      <c r="V2283" s="156">
        <f t="shared" si="367"/>
        <v>10.796799999999855</v>
      </c>
      <c r="W2283" s="159">
        <f t="shared" si="363"/>
        <v>0.14773138072428377</v>
      </c>
      <c r="X2283" s="160">
        <f t="shared" si="364"/>
        <v>2.9469176828850197E-4</v>
      </c>
      <c r="Y2283" s="160" t="str">
        <f t="shared" si="365"/>
        <v/>
      </c>
      <c r="Z2283" s="160" t="str">
        <f t="shared" si="366"/>
        <v/>
      </c>
    </row>
    <row r="2284" spans="14:26" ht="20.100000000000001" customHeight="1" x14ac:dyDescent="0.25">
      <c r="N2284" s="137">
        <v>1681</v>
      </c>
      <c r="O2284" s="129">
        <f t="shared" si="368"/>
        <v>2.7240000000000002</v>
      </c>
      <c r="P2284" s="162">
        <f t="shared" si="369"/>
        <v>9.7642596599138518E-3</v>
      </c>
      <c r="Q2284" s="162">
        <f t="shared" si="370"/>
        <v>0.99677517467542487</v>
      </c>
      <c r="R2284" s="129">
        <f t="shared" si="371"/>
        <v>9.7642596599138518E-3</v>
      </c>
      <c r="S2284" s="129" t="str">
        <f t="shared" si="372"/>
        <v/>
      </c>
      <c r="T2284" s="129" t="str">
        <f t="shared" si="373"/>
        <v/>
      </c>
      <c r="V2284" s="156">
        <f t="shared" si="367"/>
        <v>10.803199999999855</v>
      </c>
      <c r="W2284" s="159">
        <f t="shared" si="363"/>
        <v>0.14743668895599527</v>
      </c>
      <c r="X2284" s="160">
        <f t="shared" si="364"/>
        <v>2.9418564090144539E-4</v>
      </c>
      <c r="Y2284" s="160" t="str">
        <f t="shared" si="365"/>
        <v/>
      </c>
      <c r="Z2284" s="160" t="str">
        <f t="shared" si="366"/>
        <v/>
      </c>
    </row>
    <row r="2285" spans="14:26" ht="20.100000000000001" customHeight="1" x14ac:dyDescent="0.25">
      <c r="N2285" s="137">
        <v>1682</v>
      </c>
      <c r="O2285" s="129">
        <f t="shared" si="368"/>
        <v>2.7279999999999998</v>
      </c>
      <c r="P2285" s="162">
        <f t="shared" si="369"/>
        <v>9.6583685401450091E-3</v>
      </c>
      <c r="Q2285" s="162">
        <f t="shared" si="370"/>
        <v>0.99681401959873994</v>
      </c>
      <c r="R2285" s="129">
        <f t="shared" si="371"/>
        <v>9.6583685401450091E-3</v>
      </c>
      <c r="S2285" s="129" t="str">
        <f t="shared" si="372"/>
        <v/>
      </c>
      <c r="T2285" s="129" t="str">
        <f t="shared" si="373"/>
        <v/>
      </c>
      <c r="V2285" s="156">
        <f t="shared" si="367"/>
        <v>10.809599999999854</v>
      </c>
      <c r="W2285" s="159">
        <f t="shared" si="363"/>
        <v>0.14714250331509382</v>
      </c>
      <c r="X2285" s="160">
        <f t="shared" si="364"/>
        <v>2.936801252573229E-4</v>
      </c>
      <c r="Y2285" s="160" t="str">
        <f t="shared" si="365"/>
        <v/>
      </c>
      <c r="Z2285" s="160" t="str">
        <f t="shared" si="366"/>
        <v/>
      </c>
    </row>
    <row r="2286" spans="14:26" ht="20.100000000000001" customHeight="1" x14ac:dyDescent="0.25">
      <c r="N2286" s="137">
        <v>1683</v>
      </c>
      <c r="O2286" s="129">
        <f t="shared" si="368"/>
        <v>2.7320000000000002</v>
      </c>
      <c r="P2286" s="162">
        <f t="shared" si="369"/>
        <v>9.5534729280950109E-3</v>
      </c>
      <c r="Q2286" s="162">
        <f t="shared" si="370"/>
        <v>0.9968524429510881</v>
      </c>
      <c r="R2286" s="129">
        <f t="shared" si="371"/>
        <v>9.5534729280950109E-3</v>
      </c>
      <c r="S2286" s="129" t="str">
        <f t="shared" si="372"/>
        <v/>
      </c>
      <c r="T2286" s="129" t="str">
        <f t="shared" si="373"/>
        <v/>
      </c>
      <c r="V2286" s="156">
        <f t="shared" si="367"/>
        <v>10.815999999999853</v>
      </c>
      <c r="W2286" s="159">
        <f t="shared" si="363"/>
        <v>0.1468488231898365</v>
      </c>
      <c r="X2286" s="160">
        <f t="shared" si="364"/>
        <v>2.9317522149474584E-4</v>
      </c>
      <c r="Y2286" s="160" t="str">
        <f t="shared" si="365"/>
        <v/>
      </c>
      <c r="Z2286" s="160" t="str">
        <f t="shared" si="366"/>
        <v/>
      </c>
    </row>
    <row r="2287" spans="14:26" ht="20.100000000000001" customHeight="1" x14ac:dyDescent="0.25">
      <c r="N2287" s="137">
        <v>1684</v>
      </c>
      <c r="O2287" s="129">
        <f t="shared" si="368"/>
        <v>2.7359999999999998</v>
      </c>
      <c r="P2287" s="162">
        <f t="shared" si="369"/>
        <v>9.4495653503647269E-3</v>
      </c>
      <c r="Q2287" s="162">
        <f t="shared" si="370"/>
        <v>0.99689044869954224</v>
      </c>
      <c r="R2287" s="129">
        <f t="shared" si="371"/>
        <v>9.4495653503647269E-3</v>
      </c>
      <c r="S2287" s="129" t="str">
        <f t="shared" si="372"/>
        <v/>
      </c>
      <c r="T2287" s="129" t="str">
        <f t="shared" si="373"/>
        <v/>
      </c>
      <c r="V2287" s="156">
        <f t="shared" si="367"/>
        <v>10.822399999999853</v>
      </c>
      <c r="W2287" s="159">
        <f t="shared" si="363"/>
        <v>0.14655564796834175</v>
      </c>
      <c r="X2287" s="160">
        <f t="shared" si="364"/>
        <v>2.9267092974893938E-4</v>
      </c>
      <c r="Y2287" s="160" t="str">
        <f t="shared" si="365"/>
        <v/>
      </c>
      <c r="Z2287" s="160" t="str">
        <f t="shared" si="366"/>
        <v/>
      </c>
    </row>
    <row r="2288" spans="14:26" ht="20.100000000000001" customHeight="1" x14ac:dyDescent="0.25">
      <c r="N2288" s="137">
        <v>1685</v>
      </c>
      <c r="O2288" s="129">
        <f t="shared" si="368"/>
        <v>2.74</v>
      </c>
      <c r="P2288" s="162">
        <f t="shared" si="369"/>
        <v>9.3466383676122835E-3</v>
      </c>
      <c r="Q2288" s="162">
        <f t="shared" si="370"/>
        <v>0.99692804078134956</v>
      </c>
      <c r="R2288" s="129">
        <f t="shared" si="371"/>
        <v>9.3466383676122835E-3</v>
      </c>
      <c r="S2288" s="129" t="str">
        <f t="shared" si="372"/>
        <v/>
      </c>
      <c r="T2288" s="129" t="str">
        <f t="shared" si="373"/>
        <v/>
      </c>
      <c r="V2288" s="156">
        <f t="shared" si="367"/>
        <v>10.828799999999852</v>
      </c>
      <c r="W2288" s="159">
        <f t="shared" si="363"/>
        <v>0.14626297703859281</v>
      </c>
      <c r="X2288" s="160">
        <f t="shared" si="364"/>
        <v>2.9216725015046574E-4</v>
      </c>
      <c r="Y2288" s="160" t="str">
        <f t="shared" si="365"/>
        <v/>
      </c>
      <c r="Z2288" s="160" t="str">
        <f t="shared" si="366"/>
        <v/>
      </c>
    </row>
    <row r="2289" spans="14:26" ht="20.100000000000001" customHeight="1" x14ac:dyDescent="0.25">
      <c r="N2289" s="137">
        <v>1686</v>
      </c>
      <c r="O2289" s="129">
        <f t="shared" si="368"/>
        <v>2.7439999999999998</v>
      </c>
      <c r="P2289" s="162">
        <f t="shared" si="369"/>
        <v>9.2446845746563342E-3</v>
      </c>
      <c r="Q2289" s="162">
        <f t="shared" si="370"/>
        <v>0.99696522310406799</v>
      </c>
      <c r="R2289" s="129">
        <f t="shared" si="371"/>
        <v>9.2446845746563342E-3</v>
      </c>
      <c r="S2289" s="129" t="str">
        <f t="shared" si="372"/>
        <v/>
      </c>
      <c r="T2289" s="129" t="str">
        <f t="shared" si="373"/>
        <v/>
      </c>
      <c r="V2289" s="156">
        <f t="shared" si="367"/>
        <v>10.835199999999851</v>
      </c>
      <c r="W2289" s="159">
        <f t="shared" si="363"/>
        <v>0.14597080978844235</v>
      </c>
      <c r="X2289" s="160">
        <f t="shared" si="364"/>
        <v>2.9166418282652873E-4</v>
      </c>
      <c r="Y2289" s="160" t="str">
        <f t="shared" si="365"/>
        <v/>
      </c>
      <c r="Z2289" s="160" t="str">
        <f t="shared" si="366"/>
        <v/>
      </c>
    </row>
    <row r="2290" spans="14:26" ht="20.100000000000001" customHeight="1" x14ac:dyDescent="0.25">
      <c r="N2290" s="137">
        <v>1687</v>
      </c>
      <c r="O2290" s="129">
        <f t="shared" si="368"/>
        <v>2.7480000000000002</v>
      </c>
      <c r="P2290" s="162">
        <f t="shared" si="369"/>
        <v>9.1436966005751536E-3</v>
      </c>
      <c r="Q2290" s="162">
        <f t="shared" si="370"/>
        <v>0.99700199954570379</v>
      </c>
      <c r="R2290" s="129">
        <f t="shared" si="371"/>
        <v>9.1436966005751536E-3</v>
      </c>
      <c r="S2290" s="129" t="str">
        <f t="shared" si="372"/>
        <v/>
      </c>
      <c r="T2290" s="129" t="str">
        <f t="shared" si="373"/>
        <v/>
      </c>
      <c r="V2290" s="156">
        <f t="shared" si="367"/>
        <v>10.84159999999985</v>
      </c>
      <c r="W2290" s="159">
        <f t="shared" si="363"/>
        <v>0.14567914560561582</v>
      </c>
      <c r="X2290" s="160">
        <f t="shared" si="364"/>
        <v>2.9116172790047412E-4</v>
      </c>
      <c r="Y2290" s="160" t="str">
        <f t="shared" si="365"/>
        <v/>
      </c>
      <c r="Z2290" s="160" t="str">
        <f t="shared" si="366"/>
        <v/>
      </c>
    </row>
    <row r="2291" spans="14:26" ht="20.100000000000001" customHeight="1" x14ac:dyDescent="0.25">
      <c r="N2291" s="137">
        <v>1688</v>
      </c>
      <c r="O2291" s="129">
        <f t="shared" si="368"/>
        <v>2.7519999999999998</v>
      </c>
      <c r="P2291" s="162">
        <f t="shared" si="369"/>
        <v>9.0436671088022641E-3</v>
      </c>
      <c r="Q2291" s="162">
        <f t="shared" si="370"/>
        <v>0.99703837395484751</v>
      </c>
      <c r="R2291" s="129">
        <f t="shared" si="371"/>
        <v>9.0436671088022641E-3</v>
      </c>
      <c r="S2291" s="129" t="str">
        <f t="shared" si="372"/>
        <v/>
      </c>
      <c r="T2291" s="129" t="str">
        <f t="shared" si="373"/>
        <v/>
      </c>
      <c r="V2291" s="156">
        <f t="shared" si="367"/>
        <v>10.84799999999985</v>
      </c>
      <c r="W2291" s="159">
        <f t="shared" si="363"/>
        <v>0.14538798387771534</v>
      </c>
      <c r="X2291" s="160">
        <f t="shared" si="364"/>
        <v>2.9065988549104027E-4</v>
      </c>
      <c r="Y2291" s="160" t="str">
        <f t="shared" si="365"/>
        <v/>
      </c>
      <c r="Z2291" s="160" t="str">
        <f t="shared" si="366"/>
        <v/>
      </c>
    </row>
    <row r="2292" spans="14:26" ht="20.100000000000001" customHeight="1" x14ac:dyDescent="0.25">
      <c r="N2292" s="137">
        <v>1689</v>
      </c>
      <c r="O2292" s="129">
        <f t="shared" si="368"/>
        <v>2.7560000000000002</v>
      </c>
      <c r="P2292" s="162">
        <f t="shared" si="369"/>
        <v>8.94458879721792E-3</v>
      </c>
      <c r="Q2292" s="162">
        <f t="shared" si="370"/>
        <v>0.99707435015081292</v>
      </c>
      <c r="R2292" s="129">
        <f t="shared" si="371"/>
        <v>8.94458879721792E-3</v>
      </c>
      <c r="S2292" s="129" t="str">
        <f t="shared" si="372"/>
        <v/>
      </c>
      <c r="T2292" s="129" t="str">
        <f t="shared" si="373"/>
        <v/>
      </c>
      <c r="V2292" s="156">
        <f t="shared" si="367"/>
        <v>10.854399999999849</v>
      </c>
      <c r="W2292" s="159">
        <f t="shared" si="363"/>
        <v>0.1450973239922243</v>
      </c>
      <c r="X2292" s="160">
        <f t="shared" si="364"/>
        <v>2.9015865571366262E-4</v>
      </c>
      <c r="Y2292" s="160" t="str">
        <f t="shared" si="365"/>
        <v/>
      </c>
      <c r="Z2292" s="160" t="str">
        <f t="shared" si="366"/>
        <v/>
      </c>
    </row>
    <row r="2293" spans="14:26" ht="20.100000000000001" customHeight="1" x14ac:dyDescent="0.25">
      <c r="N2293" s="137">
        <v>1690</v>
      </c>
      <c r="O2293" s="129">
        <f t="shared" si="368"/>
        <v>2.76</v>
      </c>
      <c r="P2293" s="162">
        <f t="shared" si="369"/>
        <v>8.8464543982372315E-3</v>
      </c>
      <c r="Q2293" s="162">
        <f t="shared" si="370"/>
        <v>0.99710993192377384</v>
      </c>
      <c r="R2293" s="129">
        <f t="shared" si="371"/>
        <v>8.8464543982372315E-3</v>
      </c>
      <c r="S2293" s="129" t="str">
        <f t="shared" si="372"/>
        <v/>
      </c>
      <c r="T2293" s="129" t="str">
        <f t="shared" si="373"/>
        <v/>
      </c>
      <c r="V2293" s="156">
        <f t="shared" si="367"/>
        <v>10.860799999999848</v>
      </c>
      <c r="W2293" s="159">
        <f t="shared" si="363"/>
        <v>0.14480716533651064</v>
      </c>
      <c r="X2293" s="160">
        <f t="shared" si="364"/>
        <v>2.8965803868008511E-4</v>
      </c>
      <c r="Y2293" s="160" t="str">
        <f t="shared" si="365"/>
        <v/>
      </c>
      <c r="Z2293" s="160" t="str">
        <f t="shared" si="366"/>
        <v/>
      </c>
    </row>
    <row r="2294" spans="14:26" ht="20.100000000000001" customHeight="1" x14ac:dyDescent="0.25">
      <c r="N2294" s="137">
        <v>1691</v>
      </c>
      <c r="O2294" s="129">
        <f t="shared" si="368"/>
        <v>2.7640000000000002</v>
      </c>
      <c r="P2294" s="162">
        <f t="shared" si="369"/>
        <v>8.7492566788941965E-3</v>
      </c>
      <c r="Q2294" s="162">
        <f t="shared" si="370"/>
        <v>0.99714512303490344</v>
      </c>
      <c r="R2294" s="129">
        <f t="shared" si="371"/>
        <v>8.7492566788941965E-3</v>
      </c>
      <c r="S2294" s="129" t="str">
        <f t="shared" si="372"/>
        <v/>
      </c>
      <c r="T2294" s="129" t="str">
        <f t="shared" si="373"/>
        <v/>
      </c>
      <c r="V2294" s="156">
        <f t="shared" si="367"/>
        <v>10.867199999999848</v>
      </c>
      <c r="W2294" s="159">
        <f t="shared" si="363"/>
        <v>0.14451750729783056</v>
      </c>
      <c r="X2294" s="160">
        <f t="shared" si="364"/>
        <v>2.8915803449752753E-4</v>
      </c>
      <c r="Y2294" s="160" t="str">
        <f t="shared" si="365"/>
        <v/>
      </c>
      <c r="Z2294" s="160" t="str">
        <f t="shared" si="366"/>
        <v/>
      </c>
    </row>
    <row r="2295" spans="14:26" ht="20.100000000000001" customHeight="1" x14ac:dyDescent="0.25">
      <c r="N2295" s="137">
        <v>1692</v>
      </c>
      <c r="O2295" s="129">
        <f t="shared" si="368"/>
        <v>2.7679999999999998</v>
      </c>
      <c r="P2295" s="162">
        <f t="shared" si="369"/>
        <v>8.6529884409224447E-3</v>
      </c>
      <c r="Q2295" s="162">
        <f t="shared" si="370"/>
        <v>0.99717992721651194</v>
      </c>
      <c r="R2295" s="129">
        <f t="shared" si="371"/>
        <v>8.6529884409224447E-3</v>
      </c>
      <c r="S2295" s="129" t="str">
        <f t="shared" si="372"/>
        <v/>
      </c>
      <c r="T2295" s="129" t="str">
        <f t="shared" si="373"/>
        <v/>
      </c>
      <c r="V2295" s="156">
        <f t="shared" si="367"/>
        <v>10.873599999999847</v>
      </c>
      <c r="W2295" s="159">
        <f t="shared" si="363"/>
        <v>0.14422834926333303</v>
      </c>
      <c r="X2295" s="160">
        <f t="shared" si="364"/>
        <v>2.886586432701288E-4</v>
      </c>
      <c r="Y2295" s="160" t="str">
        <f t="shared" si="365"/>
        <v/>
      </c>
      <c r="Z2295" s="160" t="str">
        <f t="shared" si="366"/>
        <v/>
      </c>
    </row>
    <row r="2296" spans="14:26" ht="20.100000000000001" customHeight="1" x14ac:dyDescent="0.25">
      <c r="N2296" s="137">
        <v>1693</v>
      </c>
      <c r="O2296" s="129">
        <f t="shared" si="368"/>
        <v>2.7720000000000002</v>
      </c>
      <c r="P2296" s="162">
        <f t="shared" si="369"/>
        <v>8.5576425208319339E-3</v>
      </c>
      <c r="Q2296" s="162">
        <f t="shared" si="370"/>
        <v>0.99721434817218646</v>
      </c>
      <c r="R2296" s="129">
        <f t="shared" si="371"/>
        <v>8.5576425208319339E-3</v>
      </c>
      <c r="S2296" s="129" t="str">
        <f t="shared" si="372"/>
        <v/>
      </c>
      <c r="T2296" s="129" t="str">
        <f t="shared" si="373"/>
        <v/>
      </c>
      <c r="V2296" s="156">
        <f t="shared" si="367"/>
        <v>10.879999999999846</v>
      </c>
      <c r="W2296" s="159">
        <f t="shared" si="363"/>
        <v>0.1439396906200629</v>
      </c>
      <c r="X2296" s="160">
        <f t="shared" si="364"/>
        <v>2.8815986509772573E-4</v>
      </c>
      <c r="Y2296" s="160" t="str">
        <f t="shared" si="365"/>
        <v/>
      </c>
      <c r="Z2296" s="160" t="str">
        <f t="shared" si="366"/>
        <v/>
      </c>
    </row>
    <row r="2297" spans="14:26" ht="20.100000000000001" customHeight="1" x14ac:dyDescent="0.25">
      <c r="N2297" s="137">
        <v>1694</v>
      </c>
      <c r="O2297" s="129">
        <f t="shared" si="368"/>
        <v>2.7759999999999998</v>
      </c>
      <c r="P2297" s="162">
        <f t="shared" si="369"/>
        <v>8.4632117899824232E-3</v>
      </c>
      <c r="Q2297" s="162">
        <f t="shared" si="370"/>
        <v>0.99724838957692941</v>
      </c>
      <c r="R2297" s="129">
        <f t="shared" si="371"/>
        <v>8.4632117899824232E-3</v>
      </c>
      <c r="S2297" s="129" t="str">
        <f t="shared" si="372"/>
        <v/>
      </c>
      <c r="T2297" s="129" t="str">
        <f t="shared" si="373"/>
        <v/>
      </c>
      <c r="V2297" s="156">
        <f t="shared" si="367"/>
        <v>10.886399999999846</v>
      </c>
      <c r="W2297" s="159">
        <f t="shared" si="363"/>
        <v>0.14365153075496517</v>
      </c>
      <c r="X2297" s="160">
        <f t="shared" si="364"/>
        <v>2.876617000762971E-4</v>
      </c>
      <c r="Y2297" s="160" t="str">
        <f t="shared" si="365"/>
        <v/>
      </c>
      <c r="Z2297" s="160" t="str">
        <f t="shared" si="366"/>
        <v/>
      </c>
    </row>
    <row r="2298" spans="14:26" ht="20.100000000000001" customHeight="1" x14ac:dyDescent="0.25">
      <c r="N2298" s="137">
        <v>1695</v>
      </c>
      <c r="O2298" s="129">
        <f t="shared" si="368"/>
        <v>2.7800000000000002</v>
      </c>
      <c r="P2298" s="162">
        <f t="shared" si="369"/>
        <v>8.3696891546530226E-3</v>
      </c>
      <c r="Q2298" s="162">
        <f t="shared" si="370"/>
        <v>0.99728205507729872</v>
      </c>
      <c r="R2298" s="129">
        <f t="shared" si="371"/>
        <v>8.3696891546530226E-3</v>
      </c>
      <c r="S2298" s="129" t="str">
        <f t="shared" si="372"/>
        <v/>
      </c>
      <c r="T2298" s="129" t="str">
        <f t="shared" si="373"/>
        <v/>
      </c>
      <c r="V2298" s="156">
        <f t="shared" si="367"/>
        <v>10.892799999999845</v>
      </c>
      <c r="W2298" s="159">
        <f t="shared" si="363"/>
        <v>0.14336386905488888</v>
      </c>
      <c r="X2298" s="160">
        <f t="shared" si="364"/>
        <v>2.8716414829826897E-4</v>
      </c>
      <c r="Y2298" s="160" t="str">
        <f t="shared" si="365"/>
        <v/>
      </c>
      <c r="Z2298" s="160" t="str">
        <f t="shared" si="366"/>
        <v/>
      </c>
    </row>
    <row r="2299" spans="14:26" ht="20.100000000000001" customHeight="1" x14ac:dyDescent="0.25">
      <c r="N2299" s="137">
        <v>1696</v>
      </c>
      <c r="O2299" s="129">
        <f t="shared" si="368"/>
        <v>2.7839999999999998</v>
      </c>
      <c r="P2299" s="162">
        <f t="shared" si="369"/>
        <v>8.2770675561084951E-3</v>
      </c>
      <c r="Q2299" s="162">
        <f t="shared" si="370"/>
        <v>0.99731534829154744</v>
      </c>
      <c r="R2299" s="129">
        <f t="shared" si="371"/>
        <v>8.2770675561084951E-3</v>
      </c>
      <c r="S2299" s="129" t="str">
        <f t="shared" si="372"/>
        <v/>
      </c>
      <c r="T2299" s="129" t="str">
        <f t="shared" si="373"/>
        <v/>
      </c>
      <c r="V2299" s="156">
        <f t="shared" si="367"/>
        <v>10.899199999999844</v>
      </c>
      <c r="W2299" s="159">
        <f t="shared" si="363"/>
        <v>0.14307670490659061</v>
      </c>
      <c r="X2299" s="160">
        <f t="shared" si="364"/>
        <v>2.8666720985234817E-4</v>
      </c>
      <c r="Y2299" s="160" t="str">
        <f t="shared" si="365"/>
        <v/>
      </c>
      <c r="Z2299" s="160" t="str">
        <f t="shared" si="366"/>
        <v/>
      </c>
    </row>
    <row r="2300" spans="14:26" ht="20.100000000000001" customHeight="1" x14ac:dyDescent="0.25">
      <c r="N2300" s="137">
        <v>1697</v>
      </c>
      <c r="O2300" s="129">
        <f t="shared" si="368"/>
        <v>2.7880000000000003</v>
      </c>
      <c r="P2300" s="162">
        <f t="shared" si="369"/>
        <v>8.1853399706617643E-3</v>
      </c>
      <c r="Q2300" s="162">
        <f t="shared" si="370"/>
        <v>0.99734827280976357</v>
      </c>
      <c r="R2300" s="129">
        <f t="shared" si="371"/>
        <v>8.1853399706617643E-3</v>
      </c>
      <c r="S2300" s="129" t="str">
        <f t="shared" si="372"/>
        <v/>
      </c>
      <c r="T2300" s="129" t="str">
        <f t="shared" si="373"/>
        <v/>
      </c>
      <c r="V2300" s="156">
        <f t="shared" si="367"/>
        <v>10.905599999999843</v>
      </c>
      <c r="W2300" s="159">
        <f t="shared" si="363"/>
        <v>0.14279003769673826</v>
      </c>
      <c r="X2300" s="160">
        <f t="shared" si="364"/>
        <v>2.8617088482321695E-4</v>
      </c>
      <c r="Y2300" s="160" t="str">
        <f t="shared" si="365"/>
        <v/>
      </c>
      <c r="Z2300" s="160" t="str">
        <f t="shared" si="366"/>
        <v/>
      </c>
    </row>
    <row r="2301" spans="14:26" ht="20.100000000000001" customHeight="1" x14ac:dyDescent="0.25">
      <c r="N2301" s="137">
        <v>1698</v>
      </c>
      <c r="O2301" s="129">
        <f t="shared" si="368"/>
        <v>2.7919999999999998</v>
      </c>
      <c r="P2301" s="162">
        <f t="shared" si="369"/>
        <v>8.094499409733228E-3</v>
      </c>
      <c r="Q2301" s="162">
        <f t="shared" si="370"/>
        <v>0.99738083219401052</v>
      </c>
      <c r="R2301" s="129">
        <f t="shared" si="371"/>
        <v>8.094499409733228E-3</v>
      </c>
      <c r="S2301" s="129" t="str">
        <f t="shared" si="372"/>
        <v/>
      </c>
      <c r="T2301" s="129" t="str">
        <f t="shared" si="373"/>
        <v/>
      </c>
      <c r="V2301" s="156">
        <f t="shared" si="367"/>
        <v>10.911999999999843</v>
      </c>
      <c r="W2301" s="159">
        <f t="shared" si="363"/>
        <v>0.14250386681191504</v>
      </c>
      <c r="X2301" s="160">
        <f t="shared" si="364"/>
        <v>2.8567517329219916E-4</v>
      </c>
      <c r="Y2301" s="160" t="str">
        <f t="shared" si="365"/>
        <v/>
      </c>
      <c r="Z2301" s="160" t="str">
        <f t="shared" si="366"/>
        <v/>
      </c>
    </row>
    <row r="2302" spans="14:26" ht="20.100000000000001" customHeight="1" x14ac:dyDescent="0.25">
      <c r="N2302" s="137">
        <v>1699</v>
      </c>
      <c r="O2302" s="129">
        <f t="shared" si="368"/>
        <v>2.7960000000000003</v>
      </c>
      <c r="P2302" s="162">
        <f t="shared" si="369"/>
        <v>8.0045389199063163E-3</v>
      </c>
      <c r="Q2302" s="162">
        <f t="shared" si="370"/>
        <v>0.99741302997846792</v>
      </c>
      <c r="R2302" s="129">
        <f t="shared" si="371"/>
        <v>8.0045389199063163E-3</v>
      </c>
      <c r="S2302" s="129" t="str">
        <f t="shared" si="372"/>
        <v/>
      </c>
      <c r="T2302" s="129" t="str">
        <f t="shared" si="373"/>
        <v/>
      </c>
      <c r="V2302" s="156">
        <f t="shared" si="367"/>
        <v>10.918399999999842</v>
      </c>
      <c r="W2302" s="159">
        <f t="shared" si="363"/>
        <v>0.14221819163862284</v>
      </c>
      <c r="X2302" s="160">
        <f t="shared" si="364"/>
        <v>2.8518007533609446E-4</v>
      </c>
      <c r="Y2302" s="160" t="str">
        <f t="shared" si="365"/>
        <v/>
      </c>
      <c r="Z2302" s="160" t="str">
        <f t="shared" si="366"/>
        <v/>
      </c>
    </row>
    <row r="2303" spans="14:26" ht="20.100000000000001" customHeight="1" x14ac:dyDescent="0.25">
      <c r="N2303" s="137">
        <v>1700</v>
      </c>
      <c r="O2303" s="129">
        <f t="shared" si="368"/>
        <v>2.8</v>
      </c>
      <c r="P2303" s="162">
        <f t="shared" si="369"/>
        <v>7.9154515829799686E-3</v>
      </c>
      <c r="Q2303" s="162">
        <f t="shared" si="370"/>
        <v>0.99744486966957202</v>
      </c>
      <c r="R2303" s="129">
        <f t="shared" si="371"/>
        <v>7.9154515829799686E-3</v>
      </c>
      <c r="S2303" s="129" t="str">
        <f t="shared" si="372"/>
        <v/>
      </c>
      <c r="T2303" s="129" t="str">
        <f t="shared" si="373"/>
        <v/>
      </c>
      <c r="V2303" s="156">
        <f t="shared" si="367"/>
        <v>10.924799999999841</v>
      </c>
      <c r="W2303" s="159">
        <f t="shared" si="363"/>
        <v>0.14193301156328675</v>
      </c>
      <c r="X2303" s="160">
        <f t="shared" si="364"/>
        <v>2.8468559102917679E-4</v>
      </c>
      <c r="Y2303" s="160" t="str">
        <f t="shared" si="365"/>
        <v/>
      </c>
      <c r="Z2303" s="160" t="str">
        <f t="shared" si="366"/>
        <v/>
      </c>
    </row>
    <row r="2304" spans="14:26" ht="20.100000000000001" customHeight="1" x14ac:dyDescent="0.25">
      <c r="N2304" s="137">
        <v>1701</v>
      </c>
      <c r="O2304" s="129">
        <f t="shared" si="368"/>
        <v>2.8040000000000003</v>
      </c>
      <c r="P2304" s="162">
        <f t="shared" si="369"/>
        <v>7.8272305160173687E-3</v>
      </c>
      <c r="Q2304" s="162">
        <f t="shared" si="370"/>
        <v>0.99747635474615681</v>
      </c>
      <c r="R2304" s="129">
        <f t="shared" si="371"/>
        <v>7.8272305160173687E-3</v>
      </c>
      <c r="S2304" s="129" t="str">
        <f t="shared" si="372"/>
        <v/>
      </c>
      <c r="T2304" s="129" t="str">
        <f t="shared" si="373"/>
        <v/>
      </c>
      <c r="V2304" s="156">
        <f t="shared" si="367"/>
        <v>10.931199999999841</v>
      </c>
      <c r="W2304" s="159">
        <f t="shared" si="363"/>
        <v>0.14164832597225757</v>
      </c>
      <c r="X2304" s="160">
        <f t="shared" si="364"/>
        <v>2.8419172044102936E-4</v>
      </c>
      <c r="Y2304" s="160" t="str">
        <f t="shared" si="365"/>
        <v/>
      </c>
      <c r="Z2304" s="160" t="str">
        <f t="shared" si="366"/>
        <v/>
      </c>
    </row>
    <row r="2305" spans="14:26" ht="20.100000000000001" customHeight="1" x14ac:dyDescent="0.25">
      <c r="N2305" s="137">
        <v>1702</v>
      </c>
      <c r="O2305" s="129">
        <f t="shared" si="368"/>
        <v>2.8079999999999998</v>
      </c>
      <c r="P2305" s="162">
        <f t="shared" si="369"/>
        <v>7.739868871391698E-3</v>
      </c>
      <c r="Q2305" s="162">
        <f t="shared" si="370"/>
        <v>0.99750748865959504</v>
      </c>
      <c r="R2305" s="129">
        <f t="shared" si="371"/>
        <v>7.739868871391698E-3</v>
      </c>
      <c r="S2305" s="129" t="str">
        <f t="shared" si="372"/>
        <v/>
      </c>
      <c r="T2305" s="129" t="str">
        <f t="shared" si="373"/>
        <v/>
      </c>
      <c r="V2305" s="156">
        <f t="shared" si="367"/>
        <v>10.93759999999984</v>
      </c>
      <c r="W2305" s="159">
        <f t="shared" si="363"/>
        <v>0.14136413425181654</v>
      </c>
      <c r="X2305" s="160">
        <f t="shared" si="364"/>
        <v>2.836984636376827E-4</v>
      </c>
      <c r="Y2305" s="160" t="str">
        <f t="shared" si="365"/>
        <v/>
      </c>
      <c r="Z2305" s="160" t="str">
        <f t="shared" si="366"/>
        <v/>
      </c>
    </row>
    <row r="2306" spans="14:26" ht="20.100000000000001" customHeight="1" x14ac:dyDescent="0.25">
      <c r="N2306" s="137">
        <v>1703</v>
      </c>
      <c r="O2306" s="129">
        <f t="shared" si="368"/>
        <v>2.8120000000000003</v>
      </c>
      <c r="P2306" s="162">
        <f t="shared" si="369"/>
        <v>7.6533598368282241E-3</v>
      </c>
      <c r="Q2306" s="162">
        <f t="shared" si="370"/>
        <v>0.99753827483393986</v>
      </c>
      <c r="R2306" s="129">
        <f t="shared" si="371"/>
        <v>7.6533598368282241E-3</v>
      </c>
      <c r="S2306" s="129" t="str">
        <f t="shared" si="372"/>
        <v/>
      </c>
      <c r="T2306" s="129" t="str">
        <f t="shared" si="373"/>
        <v/>
      </c>
      <c r="V2306" s="156">
        <f t="shared" si="367"/>
        <v>10.943999999999839</v>
      </c>
      <c r="W2306" s="159">
        <f t="shared" si="363"/>
        <v>0.14108043578817886</v>
      </c>
      <c r="X2306" s="160">
        <f t="shared" si="364"/>
        <v>2.8320582068225297E-4</v>
      </c>
      <c r="Y2306" s="160" t="str">
        <f t="shared" si="365"/>
        <v/>
      </c>
      <c r="Z2306" s="160" t="str">
        <f t="shared" si="366"/>
        <v/>
      </c>
    </row>
    <row r="2307" spans="14:26" ht="20.100000000000001" customHeight="1" x14ac:dyDescent="0.25">
      <c r="N2307" s="137">
        <v>1704</v>
      </c>
      <c r="O2307" s="129">
        <f t="shared" si="368"/>
        <v>2.8159999999999998</v>
      </c>
      <c r="P2307" s="162">
        <f t="shared" si="369"/>
        <v>7.5676966354434258E-3</v>
      </c>
      <c r="Q2307" s="162">
        <f t="shared" si="370"/>
        <v>0.99756871666606572</v>
      </c>
      <c r="R2307" s="129">
        <f t="shared" si="371"/>
        <v>7.5676966354434258E-3</v>
      </c>
      <c r="S2307" s="129" t="str">
        <f t="shared" si="372"/>
        <v/>
      </c>
      <c r="T2307" s="129" t="str">
        <f t="shared" si="373"/>
        <v/>
      </c>
      <c r="V2307" s="156">
        <f t="shared" si="367"/>
        <v>10.950399999999838</v>
      </c>
      <c r="W2307" s="159">
        <f t="shared" si="363"/>
        <v>0.14079722996749661</v>
      </c>
      <c r="X2307" s="160">
        <f t="shared" si="364"/>
        <v>2.8271379163308241E-4</v>
      </c>
      <c r="Y2307" s="160" t="str">
        <f t="shared" si="365"/>
        <v/>
      </c>
      <c r="Z2307" s="160" t="str">
        <f t="shared" si="366"/>
        <v/>
      </c>
    </row>
    <row r="2308" spans="14:26" ht="20.100000000000001" customHeight="1" x14ac:dyDescent="0.25">
      <c r="N2308" s="137">
        <v>1705</v>
      </c>
      <c r="O2308" s="129">
        <f t="shared" si="368"/>
        <v>2.8200000000000003</v>
      </c>
      <c r="P2308" s="162">
        <f t="shared" si="369"/>
        <v>7.4828725257805526E-3</v>
      </c>
      <c r="Q2308" s="162">
        <f t="shared" si="370"/>
        <v>0.9975988175258107</v>
      </c>
      <c r="R2308" s="129">
        <f t="shared" si="371"/>
        <v>7.4828725257805526E-3</v>
      </c>
      <c r="S2308" s="129" t="str">
        <f t="shared" si="372"/>
        <v/>
      </c>
      <c r="T2308" s="129" t="str">
        <f t="shared" si="373"/>
        <v/>
      </c>
      <c r="V2308" s="156">
        <f t="shared" si="367"/>
        <v>10.956799999999838</v>
      </c>
      <c r="W2308" s="159">
        <f t="shared" si="363"/>
        <v>0.14051451617586352</v>
      </c>
      <c r="X2308" s="160">
        <f t="shared" si="364"/>
        <v>2.8222237654593196E-4</v>
      </c>
      <c r="Y2308" s="160" t="str">
        <f t="shared" si="365"/>
        <v/>
      </c>
      <c r="Z2308" s="160" t="str">
        <f t="shared" si="366"/>
        <v/>
      </c>
    </row>
    <row r="2309" spans="14:26" ht="20.100000000000001" customHeight="1" x14ac:dyDescent="0.25">
      <c r="N2309" s="137">
        <v>1706</v>
      </c>
      <c r="O2309" s="129">
        <f t="shared" si="368"/>
        <v>2.8239999999999998</v>
      </c>
      <c r="P2309" s="162">
        <f t="shared" si="369"/>
        <v>7.3988808018422966E-3</v>
      </c>
      <c r="Q2309" s="162">
        <f t="shared" si="370"/>
        <v>0.99762858075611804</v>
      </c>
      <c r="R2309" s="129">
        <f t="shared" si="371"/>
        <v>7.3988808018422966E-3</v>
      </c>
      <c r="S2309" s="129" t="str">
        <f t="shared" si="372"/>
        <v/>
      </c>
      <c r="T2309" s="129" t="str">
        <f t="shared" si="373"/>
        <v/>
      </c>
      <c r="V2309" s="156">
        <f t="shared" si="367"/>
        <v>10.963199999999837</v>
      </c>
      <c r="W2309" s="159">
        <f t="shared" si="363"/>
        <v>0.14023229379931759</v>
      </c>
      <c r="X2309" s="160">
        <f t="shared" si="364"/>
        <v>2.8173157547178862E-4</v>
      </c>
      <c r="Y2309" s="160" t="str">
        <f t="shared" si="365"/>
        <v/>
      </c>
      <c r="Z2309" s="160" t="str">
        <f t="shared" si="366"/>
        <v/>
      </c>
    </row>
    <row r="2310" spans="14:26" ht="20.100000000000001" customHeight="1" x14ac:dyDescent="0.25">
      <c r="N2310" s="137">
        <v>1707</v>
      </c>
      <c r="O2310" s="129">
        <f t="shared" si="368"/>
        <v>2.8280000000000003</v>
      </c>
      <c r="P2310" s="162">
        <f t="shared" si="369"/>
        <v>7.3157147931199405E-3</v>
      </c>
      <c r="Q2310" s="162">
        <f t="shared" si="370"/>
        <v>0.99765800967317753</v>
      </c>
      <c r="R2310" s="129">
        <f t="shared" si="371"/>
        <v>7.3157147931199405E-3</v>
      </c>
      <c r="S2310" s="129" t="str">
        <f t="shared" si="372"/>
        <v/>
      </c>
      <c r="T2310" s="129" t="str">
        <f t="shared" si="373"/>
        <v/>
      </c>
      <c r="V2310" s="156">
        <f t="shared" si="367"/>
        <v>10.969599999999836</v>
      </c>
      <c r="W2310" s="159">
        <f t="shared" si="363"/>
        <v>0.1399505622238458</v>
      </c>
      <c r="X2310" s="160">
        <f t="shared" si="364"/>
        <v>2.8124138845928015E-4</v>
      </c>
      <c r="Y2310" s="160" t="str">
        <f t="shared" si="365"/>
        <v/>
      </c>
      <c r="Z2310" s="160" t="str">
        <f t="shared" si="366"/>
        <v/>
      </c>
    </row>
    <row r="2311" spans="14:26" ht="20.100000000000001" customHeight="1" x14ac:dyDescent="0.25">
      <c r="N2311" s="137">
        <v>1708</v>
      </c>
      <c r="O2311" s="129">
        <f t="shared" si="368"/>
        <v>2.8319999999999999</v>
      </c>
      <c r="P2311" s="162">
        <f t="shared" si="369"/>
        <v>7.2333678646196876E-3</v>
      </c>
      <c r="Q2311" s="162">
        <f t="shared" si="370"/>
        <v>0.99768710756656831</v>
      </c>
      <c r="R2311" s="129">
        <f t="shared" si="371"/>
        <v>7.2333678646196876E-3</v>
      </c>
      <c r="S2311" s="129" t="str">
        <f t="shared" si="372"/>
        <v/>
      </c>
      <c r="T2311" s="129" t="str">
        <f t="shared" si="373"/>
        <v/>
      </c>
      <c r="V2311" s="156">
        <f t="shared" si="367"/>
        <v>10.975999999999836</v>
      </c>
      <c r="W2311" s="159">
        <f t="shared" si="363"/>
        <v>0.13966932083538652</v>
      </c>
      <c r="X2311" s="160">
        <f t="shared" si="364"/>
        <v>2.8075181555251016E-4</v>
      </c>
      <c r="Y2311" s="160" t="str">
        <f t="shared" si="365"/>
        <v/>
      </c>
      <c r="Z2311" s="160" t="str">
        <f t="shared" si="366"/>
        <v/>
      </c>
    </row>
    <row r="2312" spans="14:26" ht="20.100000000000001" customHeight="1" x14ac:dyDescent="0.25">
      <c r="N2312" s="137">
        <v>1709</v>
      </c>
      <c r="O2312" s="129">
        <f t="shared" si="368"/>
        <v>2.8360000000000003</v>
      </c>
      <c r="P2312" s="162">
        <f t="shared" si="369"/>
        <v>7.1518334168855441E-3</v>
      </c>
      <c r="Q2312" s="162">
        <f t="shared" si="370"/>
        <v>0.99771587769940062</v>
      </c>
      <c r="R2312" s="129">
        <f t="shared" si="371"/>
        <v>7.1518334168855441E-3</v>
      </c>
      <c r="S2312" s="129" t="str">
        <f t="shared" si="372"/>
        <v/>
      </c>
      <c r="T2312" s="129" t="str">
        <f t="shared" si="373"/>
        <v/>
      </c>
      <c r="V2312" s="156">
        <f t="shared" si="367"/>
        <v>10.982399999999835</v>
      </c>
      <c r="W2312" s="159">
        <f t="shared" si="363"/>
        <v>0.13938856901983401</v>
      </c>
      <c r="X2312" s="160">
        <f t="shared" si="364"/>
        <v>2.8026285679241814E-4</v>
      </c>
      <c r="Y2312" s="160" t="str">
        <f t="shared" si="365"/>
        <v/>
      </c>
      <c r="Z2312" s="160" t="str">
        <f t="shared" si="366"/>
        <v/>
      </c>
    </row>
    <row r="2313" spans="14:26" ht="20.100000000000001" customHeight="1" x14ac:dyDescent="0.25">
      <c r="N2313" s="137">
        <v>1710</v>
      </c>
      <c r="O2313" s="129">
        <f t="shared" si="368"/>
        <v>2.84</v>
      </c>
      <c r="P2313" s="162">
        <f t="shared" si="369"/>
        <v>7.0711048860194487E-3</v>
      </c>
      <c r="Q2313" s="162">
        <f t="shared" si="370"/>
        <v>0.99774432330845764</v>
      </c>
      <c r="R2313" s="129">
        <f t="shared" si="371"/>
        <v>7.0711048860194487E-3</v>
      </c>
      <c r="S2313" s="129" t="str">
        <f t="shared" si="372"/>
        <v/>
      </c>
      <c r="T2313" s="129" t="str">
        <f t="shared" si="373"/>
        <v/>
      </c>
      <c r="V2313" s="156">
        <f t="shared" si="367"/>
        <v>10.988799999999834</v>
      </c>
      <c r="W2313" s="159">
        <f t="shared" si="363"/>
        <v>0.1391083061630416</v>
      </c>
      <c r="X2313" s="160">
        <f t="shared" si="364"/>
        <v>2.7977451221591898E-4</v>
      </c>
      <c r="Y2313" s="160" t="str">
        <f t="shared" si="365"/>
        <v/>
      </c>
      <c r="Z2313" s="160" t="str">
        <f t="shared" si="366"/>
        <v/>
      </c>
    </row>
    <row r="2314" spans="14:26" ht="20.100000000000001" customHeight="1" x14ac:dyDescent="0.25">
      <c r="N2314" s="137">
        <v>1711</v>
      </c>
      <c r="O2314" s="129">
        <f t="shared" si="368"/>
        <v>2.8440000000000003</v>
      </c>
      <c r="P2314" s="162">
        <f t="shared" si="369"/>
        <v>6.9911757436980134E-3</v>
      </c>
      <c r="Q2314" s="162">
        <f t="shared" si="370"/>
        <v>0.99777244760433859</v>
      </c>
      <c r="R2314" s="129">
        <f t="shared" si="371"/>
        <v>6.9911757436980134E-3</v>
      </c>
      <c r="S2314" s="129" t="str">
        <f t="shared" si="372"/>
        <v/>
      </c>
      <c r="T2314" s="129" t="str">
        <f t="shared" si="373"/>
        <v/>
      </c>
      <c r="V2314" s="156">
        <f t="shared" si="367"/>
        <v>10.995199999999834</v>
      </c>
      <c r="W2314" s="159">
        <f t="shared" si="363"/>
        <v>0.13882853165082568</v>
      </c>
      <c r="X2314" s="160">
        <f t="shared" si="364"/>
        <v>2.7928678185723532E-4</v>
      </c>
      <c r="Y2314" s="160" t="str">
        <f t="shared" si="365"/>
        <v/>
      </c>
      <c r="Z2314" s="160" t="str">
        <f t="shared" si="366"/>
        <v/>
      </c>
    </row>
    <row r="2315" spans="14:26" ht="20.100000000000001" customHeight="1" x14ac:dyDescent="0.25">
      <c r="N2315" s="137">
        <v>1712</v>
      </c>
      <c r="O2315" s="129">
        <f t="shared" si="368"/>
        <v>2.8479999999999999</v>
      </c>
      <c r="P2315" s="162">
        <f t="shared" si="369"/>
        <v>6.9120394971865584E-3</v>
      </c>
      <c r="Q2315" s="162">
        <f t="shared" si="370"/>
        <v>0.99780025377160009</v>
      </c>
      <c r="R2315" s="129">
        <f t="shared" si="371"/>
        <v>6.9120394971865584E-3</v>
      </c>
      <c r="S2315" s="129" t="str">
        <f t="shared" si="372"/>
        <v/>
      </c>
      <c r="T2315" s="129" t="str">
        <f t="shared" si="373"/>
        <v/>
      </c>
      <c r="V2315" s="156">
        <f t="shared" si="367"/>
        <v>11.001599999999833</v>
      </c>
      <c r="W2315" s="159">
        <f t="shared" si="363"/>
        <v>0.13854924486896844</v>
      </c>
      <c r="X2315" s="160">
        <f t="shared" si="364"/>
        <v>2.7879966574623216E-4</v>
      </c>
      <c r="Y2315" s="160" t="str">
        <f t="shared" si="365"/>
        <v/>
      </c>
      <c r="Z2315" s="160" t="str">
        <f t="shared" si="366"/>
        <v/>
      </c>
    </row>
    <row r="2316" spans="14:26" ht="20.100000000000001" customHeight="1" x14ac:dyDescent="0.25">
      <c r="N2316" s="137">
        <v>1713</v>
      </c>
      <c r="O2316" s="129">
        <f t="shared" si="368"/>
        <v>2.8520000000000003</v>
      </c>
      <c r="P2316" s="162">
        <f t="shared" si="369"/>
        <v>6.8336896893498754E-3</v>
      </c>
      <c r="Q2316" s="162">
        <f t="shared" si="370"/>
        <v>0.99782774496889937</v>
      </c>
      <c r="R2316" s="129">
        <f t="shared" si="371"/>
        <v>6.8336896893498754E-3</v>
      </c>
      <c r="S2316" s="129" t="str">
        <f t="shared" si="372"/>
        <v/>
      </c>
      <c r="T2316" s="129" t="str">
        <f t="shared" si="373"/>
        <v/>
      </c>
      <c r="V2316" s="156">
        <f t="shared" si="367"/>
        <v>11.007999999999832</v>
      </c>
      <c r="W2316" s="159">
        <f t="shared" si="363"/>
        <v>0.13827044520322221</v>
      </c>
      <c r="X2316" s="160">
        <f t="shared" si="364"/>
        <v>2.7831316390936056E-4</v>
      </c>
      <c r="Y2316" s="160" t="str">
        <f t="shared" si="365"/>
        <v/>
      </c>
      <c r="Z2316" s="160" t="str">
        <f t="shared" si="366"/>
        <v/>
      </c>
    </row>
    <row r="2317" spans="14:26" ht="20.100000000000001" customHeight="1" x14ac:dyDescent="0.25">
      <c r="N2317" s="137">
        <v>1714</v>
      </c>
      <c r="O2317" s="129">
        <f t="shared" si="368"/>
        <v>2.8559999999999999</v>
      </c>
      <c r="P2317" s="162">
        <f t="shared" si="369"/>
        <v>6.7561198986603012E-3</v>
      </c>
      <c r="Q2317" s="162">
        <f t="shared" si="370"/>
        <v>0.99785492432913614</v>
      </c>
      <c r="R2317" s="129">
        <f t="shared" si="371"/>
        <v>6.7561198986603012E-3</v>
      </c>
      <c r="S2317" s="129" t="str">
        <f t="shared" si="372"/>
        <v/>
      </c>
      <c r="T2317" s="129" t="str">
        <f t="shared" si="373"/>
        <v/>
      </c>
      <c r="V2317" s="156">
        <f t="shared" si="367"/>
        <v>11.014399999999831</v>
      </c>
      <c r="W2317" s="159">
        <f t="shared" si="363"/>
        <v>0.13799213203931285</v>
      </c>
      <c r="X2317" s="160">
        <f t="shared" si="364"/>
        <v>2.7782727637001847E-4</v>
      </c>
      <c r="Y2317" s="160" t="str">
        <f t="shared" si="365"/>
        <v/>
      </c>
      <c r="Z2317" s="160" t="str">
        <f t="shared" si="366"/>
        <v/>
      </c>
    </row>
    <row r="2318" spans="14:26" ht="20.100000000000001" customHeight="1" x14ac:dyDescent="0.25">
      <c r="N2318" s="137">
        <v>1715</v>
      </c>
      <c r="O2318" s="129">
        <f t="shared" si="368"/>
        <v>2.8600000000000003</v>
      </c>
      <c r="P2318" s="162">
        <f t="shared" si="369"/>
        <v>6.6793237392026089E-3</v>
      </c>
      <c r="Q2318" s="162">
        <f t="shared" si="370"/>
        <v>0.99788179495959539</v>
      </c>
      <c r="R2318" s="129">
        <f t="shared" si="371"/>
        <v>6.6793237392026089E-3</v>
      </c>
      <c r="S2318" s="129" t="str">
        <f t="shared" si="372"/>
        <v/>
      </c>
      <c r="T2318" s="129" t="str">
        <f t="shared" si="373"/>
        <v/>
      </c>
      <c r="V2318" s="156">
        <f t="shared" si="367"/>
        <v>11.020799999999831</v>
      </c>
      <c r="W2318" s="159">
        <f t="shared" si="363"/>
        <v>0.13771430476294283</v>
      </c>
      <c r="X2318" s="160">
        <f t="shared" si="364"/>
        <v>2.7734200314766255E-4</v>
      </c>
      <c r="Y2318" s="160" t="str">
        <f t="shared" si="365"/>
        <v/>
      </c>
      <c r="Z2318" s="160" t="str">
        <f t="shared" si="366"/>
        <v/>
      </c>
    </row>
    <row r="2319" spans="14:26" ht="20.100000000000001" customHeight="1" x14ac:dyDescent="0.25">
      <c r="N2319" s="137">
        <v>1716</v>
      </c>
      <c r="O2319" s="129">
        <f t="shared" si="368"/>
        <v>2.8639999999999999</v>
      </c>
      <c r="P2319" s="162">
        <f t="shared" si="369"/>
        <v>6.603294860676282E-3</v>
      </c>
      <c r="Q2319" s="162">
        <f t="shared" si="370"/>
        <v>0.99790835994208948</v>
      </c>
      <c r="R2319" s="129">
        <f t="shared" si="371"/>
        <v>6.603294860676282E-3</v>
      </c>
      <c r="S2319" s="129" t="str">
        <f t="shared" si="372"/>
        <v/>
      </c>
      <c r="T2319" s="129" t="str">
        <f t="shared" si="373"/>
        <v/>
      </c>
      <c r="V2319" s="156">
        <f t="shared" si="367"/>
        <v>11.02719999999983</v>
      </c>
      <c r="W2319" s="159">
        <f t="shared" si="363"/>
        <v>0.13743696275979517</v>
      </c>
      <c r="X2319" s="160">
        <f t="shared" si="364"/>
        <v>2.7685734425814124E-4</v>
      </c>
      <c r="Y2319" s="160" t="str">
        <f t="shared" si="365"/>
        <v/>
      </c>
      <c r="Z2319" s="160" t="str">
        <f t="shared" si="366"/>
        <v/>
      </c>
    </row>
    <row r="2320" spans="14:26" ht="20.100000000000001" customHeight="1" x14ac:dyDescent="0.25">
      <c r="N2320" s="137">
        <v>1717</v>
      </c>
      <c r="O2320" s="129">
        <f t="shared" si="368"/>
        <v>2.8680000000000003</v>
      </c>
      <c r="P2320" s="162">
        <f t="shared" si="369"/>
        <v>6.5280269483946338E-3</v>
      </c>
      <c r="Q2320" s="162">
        <f t="shared" si="370"/>
        <v>0.99793462233310082</v>
      </c>
      <c r="R2320" s="129">
        <f t="shared" si="371"/>
        <v>6.5280269483946338E-3</v>
      </c>
      <c r="S2320" s="129" t="str">
        <f t="shared" si="372"/>
        <v/>
      </c>
      <c r="T2320" s="129" t="str">
        <f t="shared" si="373"/>
        <v/>
      </c>
      <c r="V2320" s="156">
        <f t="shared" si="367"/>
        <v>11.033599999999829</v>
      </c>
      <c r="W2320" s="159">
        <f t="shared" si="363"/>
        <v>0.13716010541553703</v>
      </c>
      <c r="X2320" s="160">
        <f t="shared" si="364"/>
        <v>2.7637329971474944E-4</v>
      </c>
      <c r="Y2320" s="160" t="str">
        <f t="shared" si="365"/>
        <v/>
      </c>
      <c r="Z2320" s="160" t="str">
        <f t="shared" si="366"/>
        <v/>
      </c>
    </row>
    <row r="2321" spans="14:26" ht="20.100000000000001" customHeight="1" x14ac:dyDescent="0.25">
      <c r="N2321" s="137">
        <v>1718</v>
      </c>
      <c r="O2321" s="129">
        <f t="shared" si="368"/>
        <v>2.8719999999999999</v>
      </c>
      <c r="P2321" s="162">
        <f t="shared" si="369"/>
        <v>6.4535137232814037E-3</v>
      </c>
      <c r="Q2321" s="162">
        <f t="shared" si="370"/>
        <v>0.99796058516392461</v>
      </c>
      <c r="R2321" s="129">
        <f t="shared" si="371"/>
        <v>6.4535137232814037E-3</v>
      </c>
      <c r="S2321" s="129" t="str">
        <f t="shared" si="372"/>
        <v/>
      </c>
      <c r="T2321" s="129" t="str">
        <f t="shared" si="373"/>
        <v/>
      </c>
      <c r="V2321" s="156">
        <f t="shared" si="367"/>
        <v>11.039999999999829</v>
      </c>
      <c r="W2321" s="159">
        <f t="shared" si="363"/>
        <v>0.13688373211582228</v>
      </c>
      <c r="X2321" s="160">
        <f t="shared" si="364"/>
        <v>2.758898695258416E-4</v>
      </c>
      <c r="Y2321" s="160" t="str">
        <f t="shared" si="365"/>
        <v/>
      </c>
      <c r="Z2321" s="160" t="str">
        <f t="shared" si="366"/>
        <v/>
      </c>
    </row>
    <row r="2322" spans="14:26" ht="20.100000000000001" customHeight="1" x14ac:dyDescent="0.25">
      <c r="N2322" s="137">
        <v>1719</v>
      </c>
      <c r="O2322" s="129">
        <f t="shared" si="368"/>
        <v>2.8760000000000003</v>
      </c>
      <c r="P2322" s="162">
        <f t="shared" si="369"/>
        <v>6.3797489418642803E-3</v>
      </c>
      <c r="Q2322" s="162">
        <f t="shared" si="370"/>
        <v>0.99798625144081043</v>
      </c>
      <c r="R2322" s="129">
        <f t="shared" si="371"/>
        <v>6.3797489418642803E-3</v>
      </c>
      <c r="S2322" s="129" t="str">
        <f t="shared" si="372"/>
        <v/>
      </c>
      <c r="T2322" s="129" t="str">
        <f t="shared" si="373"/>
        <v/>
      </c>
      <c r="V2322" s="156">
        <f t="shared" si="367"/>
        <v>11.046399999999828</v>
      </c>
      <c r="W2322" s="159">
        <f t="shared" si="363"/>
        <v>0.13660784224629643</v>
      </c>
      <c r="X2322" s="160">
        <f t="shared" si="364"/>
        <v>2.7540705369796803E-4</v>
      </c>
      <c r="Y2322" s="160" t="str">
        <f t="shared" si="365"/>
        <v/>
      </c>
      <c r="Z2322" s="160" t="str">
        <f t="shared" si="366"/>
        <v/>
      </c>
    </row>
    <row r="2323" spans="14:26" ht="20.100000000000001" customHeight="1" x14ac:dyDescent="0.25">
      <c r="N2323" s="137">
        <v>1720</v>
      </c>
      <c r="O2323" s="129">
        <f t="shared" si="368"/>
        <v>2.88</v>
      </c>
      <c r="P2323" s="162">
        <f t="shared" si="369"/>
        <v>6.3067263962659275E-3</v>
      </c>
      <c r="Q2323" s="162">
        <f t="shared" si="370"/>
        <v>0.99801162414510569</v>
      </c>
      <c r="R2323" s="129">
        <f t="shared" si="371"/>
        <v>6.3067263962659275E-3</v>
      </c>
      <c r="S2323" s="129" t="str">
        <f t="shared" si="372"/>
        <v/>
      </c>
      <c r="T2323" s="129" t="str">
        <f t="shared" si="373"/>
        <v/>
      </c>
      <c r="V2323" s="156">
        <f t="shared" si="367"/>
        <v>11.052799999999827</v>
      </c>
      <c r="W2323" s="159">
        <f t="shared" si="363"/>
        <v>0.13633243519259847</v>
      </c>
      <c r="X2323" s="160">
        <f t="shared" si="364"/>
        <v>2.7492485223271079E-4</v>
      </c>
      <c r="Y2323" s="160" t="str">
        <f t="shared" si="365"/>
        <v/>
      </c>
      <c r="Z2323" s="160" t="str">
        <f t="shared" si="366"/>
        <v/>
      </c>
    </row>
    <row r="2324" spans="14:26" ht="20.100000000000001" customHeight="1" x14ac:dyDescent="0.25">
      <c r="N2324" s="137">
        <v>1721</v>
      </c>
      <c r="O2324" s="129">
        <f t="shared" si="368"/>
        <v>2.8840000000000003</v>
      </c>
      <c r="P2324" s="162">
        <f t="shared" si="369"/>
        <v>6.2344399141920359E-3</v>
      </c>
      <c r="Q2324" s="162">
        <f t="shared" si="370"/>
        <v>0.99803670623339702</v>
      </c>
      <c r="R2324" s="129">
        <f t="shared" si="371"/>
        <v>6.2344399141920359E-3</v>
      </c>
      <c r="S2324" s="129" t="str">
        <f t="shared" si="372"/>
        <v/>
      </c>
      <c r="T2324" s="129" t="str">
        <f t="shared" si="373"/>
        <v/>
      </c>
      <c r="V2324" s="156">
        <f t="shared" si="367"/>
        <v>11.059199999999827</v>
      </c>
      <c r="W2324" s="159">
        <f t="shared" ref="W2324:W2387" si="374">_xlfn.CHISQ.DIST.RT(V2324,$U$593)</f>
        <v>0.13605751034036576</v>
      </c>
      <c r="X2324" s="160">
        <f t="shared" ref="X2324:X2387" si="375">W2324-W2325</f>
        <v>2.7444326512940376E-4</v>
      </c>
      <c r="Y2324" s="160" t="str">
        <f t="shared" ref="Y2324:Y2387" si="376">IF(W2324&lt;(1-$U$600),X2324,"")</f>
        <v/>
      </c>
      <c r="Z2324" s="160" t="str">
        <f t="shared" ref="Z2324:Z2387" si="377">IF(X2324&lt;(1-$U$606),Y2324,"")</f>
        <v/>
      </c>
    </row>
    <row r="2325" spans="14:26" ht="20.100000000000001" customHeight="1" x14ac:dyDescent="0.25">
      <c r="N2325" s="137">
        <v>1722</v>
      </c>
      <c r="O2325" s="129">
        <f t="shared" si="368"/>
        <v>2.8879999999999999</v>
      </c>
      <c r="P2325" s="162">
        <f t="shared" si="369"/>
        <v>6.1628833589169102E-3</v>
      </c>
      <c r="Q2325" s="162">
        <f t="shared" si="370"/>
        <v>0.99806150063765331</v>
      </c>
      <c r="R2325" s="129">
        <f t="shared" si="371"/>
        <v>6.1628833589169102E-3</v>
      </c>
      <c r="S2325" s="129" t="str">
        <f t="shared" si="372"/>
        <v/>
      </c>
      <c r="T2325" s="129" t="str">
        <f t="shared" si="373"/>
        <v/>
      </c>
      <c r="V2325" s="156">
        <f t="shared" ref="V2325:V2388" si="378">V2324+$Y$593</f>
        <v>11.065599999999826</v>
      </c>
      <c r="W2325" s="159">
        <f t="shared" si="374"/>
        <v>0.13578306707523635</v>
      </c>
      <c r="X2325" s="160">
        <f t="shared" si="375"/>
        <v>2.739622923831897E-4</v>
      </c>
      <c r="Y2325" s="160" t="str">
        <f t="shared" si="376"/>
        <v/>
      </c>
      <c r="Z2325" s="160" t="str">
        <f t="shared" si="377"/>
        <v/>
      </c>
    </row>
    <row r="2326" spans="14:26" ht="20.100000000000001" customHeight="1" x14ac:dyDescent="0.25">
      <c r="N2326" s="137">
        <v>1723</v>
      </c>
      <c r="O2326" s="129">
        <f t="shared" si="368"/>
        <v>2.8920000000000003</v>
      </c>
      <c r="P2326" s="162">
        <f t="shared" si="369"/>
        <v>6.0920506292661703E-3</v>
      </c>
      <c r="Q2326" s="162">
        <f t="shared" si="370"/>
        <v>0.99808601026536758</v>
      </c>
      <c r="R2326" s="129">
        <f t="shared" si="371"/>
        <v>6.0920506292661703E-3</v>
      </c>
      <c r="S2326" s="129" t="str">
        <f t="shared" si="372"/>
        <v/>
      </c>
      <c r="T2326" s="129" t="str">
        <f t="shared" si="373"/>
        <v/>
      </c>
      <c r="V2326" s="156">
        <f t="shared" si="378"/>
        <v>11.071999999999825</v>
      </c>
      <c r="W2326" s="159">
        <f t="shared" si="374"/>
        <v>0.13550910478285316</v>
      </c>
      <c r="X2326" s="160">
        <f t="shared" si="375"/>
        <v>2.7348193398649134E-4</v>
      </c>
      <c r="Y2326" s="160" t="str">
        <f t="shared" si="376"/>
        <v/>
      </c>
      <c r="Z2326" s="160" t="str">
        <f t="shared" si="377"/>
        <v/>
      </c>
    </row>
    <row r="2327" spans="14:26" ht="20.100000000000001" customHeight="1" x14ac:dyDescent="0.25">
      <c r="N2327" s="137">
        <v>1724</v>
      </c>
      <c r="O2327" s="129">
        <f t="shared" si="368"/>
        <v>2.8959999999999999</v>
      </c>
      <c r="P2327" s="162">
        <f t="shared" si="369"/>
        <v>6.0219356595970453E-3</v>
      </c>
      <c r="Q2327" s="162">
        <f t="shared" si="370"/>
        <v>0.99811023799969922</v>
      </c>
      <c r="R2327" s="129">
        <f t="shared" si="371"/>
        <v>6.0219356595970453E-3</v>
      </c>
      <c r="S2327" s="129" t="str">
        <f t="shared" si="372"/>
        <v/>
      </c>
      <c r="T2327" s="129" t="str">
        <f t="shared" si="373"/>
        <v/>
      </c>
      <c r="V2327" s="156">
        <f t="shared" si="378"/>
        <v>11.078399999999824</v>
      </c>
      <c r="W2327" s="159">
        <f t="shared" si="374"/>
        <v>0.13523562284886667</v>
      </c>
      <c r="X2327" s="160">
        <f t="shared" si="375"/>
        <v>2.7300218992773462E-4</v>
      </c>
      <c r="Y2327" s="160" t="str">
        <f t="shared" si="376"/>
        <v/>
      </c>
      <c r="Z2327" s="160" t="str">
        <f t="shared" si="377"/>
        <v/>
      </c>
    </row>
    <row r="2328" spans="14:26" ht="20.100000000000001" customHeight="1" x14ac:dyDescent="0.25">
      <c r="N2328" s="137">
        <v>1725</v>
      </c>
      <c r="O2328" s="129">
        <f t="shared" si="368"/>
        <v>2.9000000000000004</v>
      </c>
      <c r="P2328" s="162">
        <f t="shared" si="369"/>
        <v>5.9525324197758486E-3</v>
      </c>
      <c r="Q2328" s="162">
        <f t="shared" si="370"/>
        <v>0.99813418669961596</v>
      </c>
      <c r="R2328" s="129">
        <f t="shared" si="371"/>
        <v>5.9525324197758486E-3</v>
      </c>
      <c r="S2328" s="129" t="str">
        <f t="shared" si="372"/>
        <v/>
      </c>
      <c r="T2328" s="129" t="str">
        <f t="shared" si="373"/>
        <v/>
      </c>
      <c r="V2328" s="156">
        <f t="shared" si="378"/>
        <v>11.084799999999824</v>
      </c>
      <c r="W2328" s="159">
        <f t="shared" si="374"/>
        <v>0.13496262065893894</v>
      </c>
      <c r="X2328" s="160">
        <f t="shared" si="375"/>
        <v>2.7252306019248662E-4</v>
      </c>
      <c r="Y2328" s="160" t="str">
        <f t="shared" si="376"/>
        <v/>
      </c>
      <c r="Z2328" s="160" t="str">
        <f t="shared" si="377"/>
        <v/>
      </c>
    </row>
    <row r="2329" spans="14:26" ht="20.100000000000001" customHeight="1" x14ac:dyDescent="0.25">
      <c r="N2329" s="137">
        <v>1726</v>
      </c>
      <c r="O2329" s="129">
        <f t="shared" si="368"/>
        <v>2.9039999999999999</v>
      </c>
      <c r="P2329" s="162">
        <f t="shared" si="369"/>
        <v>5.883834915153101E-3</v>
      </c>
      <c r="Q2329" s="162">
        <f t="shared" si="370"/>
        <v>0.99815785920003608</v>
      </c>
      <c r="R2329" s="129">
        <f t="shared" si="371"/>
        <v>5.883834915153101E-3</v>
      </c>
      <c r="S2329" s="129" t="str">
        <f t="shared" si="372"/>
        <v/>
      </c>
      <c r="T2329" s="129" t="str">
        <f t="shared" si="373"/>
        <v/>
      </c>
      <c r="V2329" s="156">
        <f t="shared" si="378"/>
        <v>11.091199999999823</v>
      </c>
      <c r="W2329" s="159">
        <f t="shared" si="374"/>
        <v>0.13469009759874645</v>
      </c>
      <c r="X2329" s="160">
        <f t="shared" si="375"/>
        <v>2.7204454476242867E-4</v>
      </c>
      <c r="Y2329" s="160" t="str">
        <f t="shared" si="376"/>
        <v/>
      </c>
      <c r="Z2329" s="160" t="str">
        <f t="shared" si="377"/>
        <v/>
      </c>
    </row>
    <row r="2330" spans="14:26" ht="20.100000000000001" customHeight="1" x14ac:dyDescent="0.25">
      <c r="N2330" s="137">
        <v>1727</v>
      </c>
      <c r="O2330" s="129">
        <f t="shared" si="368"/>
        <v>2.9080000000000004</v>
      </c>
      <c r="P2330" s="162">
        <f t="shared" si="369"/>
        <v>5.815837186535909E-3</v>
      </c>
      <c r="Q2330" s="162">
        <f t="shared" si="370"/>
        <v>0.99818125831197024</v>
      </c>
      <c r="R2330" s="129">
        <f t="shared" si="371"/>
        <v>5.815837186535909E-3</v>
      </c>
      <c r="S2330" s="129" t="str">
        <f t="shared" si="372"/>
        <v/>
      </c>
      <c r="T2330" s="129" t="str">
        <f t="shared" si="373"/>
        <v/>
      </c>
      <c r="V2330" s="156">
        <f t="shared" si="378"/>
        <v>11.097599999999822</v>
      </c>
      <c r="W2330" s="159">
        <f t="shared" si="374"/>
        <v>0.13441805305398402</v>
      </c>
      <c r="X2330" s="160">
        <f t="shared" si="375"/>
        <v>2.7156664361668859E-4</v>
      </c>
      <c r="Y2330" s="160" t="str">
        <f t="shared" si="376"/>
        <v/>
      </c>
      <c r="Z2330" s="160" t="str">
        <f t="shared" si="377"/>
        <v/>
      </c>
    </row>
    <row r="2331" spans="14:26" ht="20.100000000000001" customHeight="1" x14ac:dyDescent="0.25">
      <c r="N2331" s="137">
        <v>1728</v>
      </c>
      <c r="O2331" s="129">
        <f t="shared" ref="O2331:O2394" si="379">O$597+(N2331*O$600)</f>
        <v>2.9119999999999999</v>
      </c>
      <c r="P2331" s="162">
        <f t="shared" ref="P2331:P2394" si="380">_xlfn.NORM.DIST(O2331,O$594,O$595,0)</f>
        <v>5.7485333101580478E-3</v>
      </c>
      <c r="Q2331" s="162">
        <f t="shared" ref="Q2331:Q2394" si="381">_xlfn.NORM.DIST(O2331,O$594,O$595,1)</f>
        <v>0.9982043868226631</v>
      </c>
      <c r="R2331" s="129">
        <f t="shared" ref="R2331:R2394" si="382">IF(OR(Q2331&lt;$S$599,Q2331&gt;$S$600),P2331,"")</f>
        <v>5.7485333101580478E-3</v>
      </c>
      <c r="S2331" s="129" t="str">
        <f t="shared" ref="S2331:S2394" si="383">IF(AND(Q2331&gt;$S$599,Q2331&lt;$S$600),P2331,"")</f>
        <v/>
      </c>
      <c r="T2331" s="129" t="str">
        <f t="shared" ref="T2331:T2394" si="384">IF(P2331=MAX(P$603:P$2603),P2331,"")</f>
        <v/>
      </c>
      <c r="V2331" s="156">
        <f t="shared" si="378"/>
        <v>11.103999999999822</v>
      </c>
      <c r="W2331" s="159">
        <f t="shared" si="374"/>
        <v>0.13414648641036733</v>
      </c>
      <c r="X2331" s="160">
        <f t="shared" si="375"/>
        <v>2.7108935673000878E-4</v>
      </c>
      <c r="Y2331" s="160" t="str">
        <f t="shared" si="376"/>
        <v/>
      </c>
      <c r="Z2331" s="160" t="str">
        <f t="shared" si="377"/>
        <v/>
      </c>
    </row>
    <row r="2332" spans="14:26" ht="20.100000000000001" customHeight="1" x14ac:dyDescent="0.25">
      <c r="N2332" s="137">
        <v>1729</v>
      </c>
      <c r="O2332" s="129">
        <f t="shared" si="379"/>
        <v>2.9160000000000004</v>
      </c>
      <c r="P2332" s="162">
        <f t="shared" si="380"/>
        <v>5.6819173976473663E-3</v>
      </c>
      <c r="Q2332" s="162">
        <f t="shared" si="381"/>
        <v>0.9982272474957351</v>
      </c>
      <c r="R2332" s="129">
        <f t="shared" si="382"/>
        <v>5.6819173976473663E-3</v>
      </c>
      <c r="S2332" s="129" t="str">
        <f t="shared" si="383"/>
        <v/>
      </c>
      <c r="T2332" s="129" t="str">
        <f t="shared" si="384"/>
        <v/>
      </c>
      <c r="V2332" s="156">
        <f t="shared" si="378"/>
        <v>11.110399999999821</v>
      </c>
      <c r="W2332" s="159">
        <f t="shared" si="374"/>
        <v>0.13387539705363732</v>
      </c>
      <c r="X2332" s="160">
        <f t="shared" si="375"/>
        <v>2.7061268407507777E-4</v>
      </c>
      <c r="Y2332" s="160" t="str">
        <f t="shared" si="376"/>
        <v/>
      </c>
      <c r="Z2332" s="160" t="str">
        <f t="shared" si="377"/>
        <v/>
      </c>
    </row>
    <row r="2333" spans="14:26" ht="20.100000000000001" customHeight="1" x14ac:dyDescent="0.25">
      <c r="N2333" s="137">
        <v>1730</v>
      </c>
      <c r="O2333" s="129">
        <f t="shared" si="379"/>
        <v>2.92</v>
      </c>
      <c r="P2333" s="162">
        <f t="shared" si="380"/>
        <v>5.615983595990969E-3</v>
      </c>
      <c r="Q2333" s="162">
        <f t="shared" si="381"/>
        <v>0.99824984307132392</v>
      </c>
      <c r="R2333" s="129">
        <f t="shared" si="382"/>
        <v>5.615983595990969E-3</v>
      </c>
      <c r="S2333" s="129" t="str">
        <f t="shared" si="383"/>
        <v/>
      </c>
      <c r="T2333" s="129" t="str">
        <f t="shared" si="384"/>
        <v/>
      </c>
      <c r="V2333" s="156">
        <f t="shared" si="378"/>
        <v>11.11679999999982</v>
      </c>
      <c r="W2333" s="159">
        <f t="shared" si="374"/>
        <v>0.13360478436956225</v>
      </c>
      <c r="X2333" s="160">
        <f t="shared" si="375"/>
        <v>2.7013662561994889E-4</v>
      </c>
      <c r="Y2333" s="160" t="str">
        <f t="shared" si="376"/>
        <v/>
      </c>
      <c r="Z2333" s="160" t="str">
        <f t="shared" si="377"/>
        <v/>
      </c>
    </row>
    <row r="2334" spans="14:26" ht="20.100000000000001" customHeight="1" x14ac:dyDescent="0.25">
      <c r="N2334" s="137">
        <v>1731</v>
      </c>
      <c r="O2334" s="129">
        <f t="shared" si="379"/>
        <v>2.9240000000000004</v>
      </c>
      <c r="P2334" s="162">
        <f t="shared" si="380"/>
        <v>5.5507260874977475E-3</v>
      </c>
      <c r="Q2334" s="162">
        <f t="shared" si="381"/>
        <v>0.99827217626622566</v>
      </c>
      <c r="R2334" s="129">
        <f t="shared" si="382"/>
        <v>5.5507260874977475E-3</v>
      </c>
      <c r="S2334" s="129" t="str">
        <f t="shared" si="383"/>
        <v/>
      </c>
      <c r="T2334" s="129" t="str">
        <f t="shared" si="384"/>
        <v/>
      </c>
      <c r="V2334" s="156">
        <f t="shared" si="378"/>
        <v>11.123199999999819</v>
      </c>
      <c r="W2334" s="159">
        <f t="shared" si="374"/>
        <v>0.1333346477439423</v>
      </c>
      <c r="X2334" s="160">
        <f t="shared" si="375"/>
        <v>2.6966118133048278E-4</v>
      </c>
      <c r="Y2334" s="160" t="str">
        <f t="shared" si="376"/>
        <v/>
      </c>
      <c r="Z2334" s="160" t="str">
        <f t="shared" si="377"/>
        <v/>
      </c>
    </row>
    <row r="2335" spans="14:26" ht="20.100000000000001" customHeight="1" x14ac:dyDescent="0.25">
      <c r="N2335" s="137">
        <v>1732</v>
      </c>
      <c r="O2335" s="129">
        <f t="shared" si="379"/>
        <v>2.9279999999999999</v>
      </c>
      <c r="P2335" s="162">
        <f t="shared" si="380"/>
        <v>5.4861390897588055E-3</v>
      </c>
      <c r="Q2335" s="162">
        <f t="shared" si="381"/>
        <v>0.99829424977403669</v>
      </c>
      <c r="R2335" s="129">
        <f t="shared" si="382"/>
        <v>5.4861390897588055E-3</v>
      </c>
      <c r="S2335" s="129" t="str">
        <f t="shared" si="383"/>
        <v/>
      </c>
      <c r="T2335" s="129" t="str">
        <f t="shared" si="384"/>
        <v/>
      </c>
      <c r="V2335" s="156">
        <f t="shared" si="378"/>
        <v>11.129599999999819</v>
      </c>
      <c r="W2335" s="159">
        <f t="shared" si="374"/>
        <v>0.13306498656261181</v>
      </c>
      <c r="X2335" s="160">
        <f t="shared" si="375"/>
        <v>2.6918635116893186E-4</v>
      </c>
      <c r="Y2335" s="160" t="str">
        <f t="shared" si="376"/>
        <v/>
      </c>
      <c r="Z2335" s="160" t="str">
        <f t="shared" si="377"/>
        <v/>
      </c>
    </row>
    <row r="2336" spans="14:26" ht="20.100000000000001" customHeight="1" x14ac:dyDescent="0.25">
      <c r="N2336" s="137">
        <v>1733</v>
      </c>
      <c r="O2336" s="129">
        <f t="shared" si="379"/>
        <v>2.9320000000000004</v>
      </c>
      <c r="P2336" s="162">
        <f t="shared" si="380"/>
        <v>5.4222168556052738E-3</v>
      </c>
      <c r="Q2336" s="162">
        <f t="shared" si="381"/>
        <v>0.99831606626529368</v>
      </c>
      <c r="R2336" s="129">
        <f t="shared" si="382"/>
        <v>5.4222168556052738E-3</v>
      </c>
      <c r="S2336" s="129" t="str">
        <f t="shared" si="383"/>
        <v/>
      </c>
      <c r="T2336" s="129" t="str">
        <f t="shared" si="384"/>
        <v/>
      </c>
      <c r="V2336" s="156">
        <f t="shared" si="378"/>
        <v>11.135999999999818</v>
      </c>
      <c r="W2336" s="159">
        <f t="shared" si="374"/>
        <v>0.13279580021144288</v>
      </c>
      <c r="X2336" s="160">
        <f t="shared" si="375"/>
        <v>2.687121350940791E-4</v>
      </c>
      <c r="Y2336" s="160" t="str">
        <f t="shared" si="376"/>
        <v/>
      </c>
      <c r="Z2336" s="160" t="str">
        <f t="shared" si="377"/>
        <v/>
      </c>
    </row>
    <row r="2337" spans="14:26" ht="20.100000000000001" customHeight="1" x14ac:dyDescent="0.25">
      <c r="N2337" s="137">
        <v>1734</v>
      </c>
      <c r="O2337" s="129">
        <f t="shared" si="379"/>
        <v>2.9359999999999999</v>
      </c>
      <c r="P2337" s="162">
        <f t="shared" si="380"/>
        <v>5.3589536730640434E-3</v>
      </c>
      <c r="Q2337" s="162">
        <f t="shared" si="381"/>
        <v>0.99833762838761542</v>
      </c>
      <c r="R2337" s="129">
        <f t="shared" si="382"/>
        <v>5.3589536730640434E-3</v>
      </c>
      <c r="S2337" s="129" t="str">
        <f t="shared" si="383"/>
        <v/>
      </c>
      <c r="T2337" s="129" t="str">
        <f t="shared" si="384"/>
        <v/>
      </c>
      <c r="V2337" s="156">
        <f t="shared" si="378"/>
        <v>11.142399999999817</v>
      </c>
      <c r="W2337" s="159">
        <f t="shared" si="374"/>
        <v>0.1325270880763488</v>
      </c>
      <c r="X2337" s="160">
        <f t="shared" si="375"/>
        <v>2.6823853306148782E-4</v>
      </c>
      <c r="Y2337" s="160" t="str">
        <f t="shared" si="376"/>
        <v/>
      </c>
      <c r="Z2337" s="160" t="str">
        <f t="shared" si="377"/>
        <v/>
      </c>
    </row>
    <row r="2338" spans="14:26" ht="20.100000000000001" customHeight="1" x14ac:dyDescent="0.25">
      <c r="N2338" s="137">
        <v>1735</v>
      </c>
      <c r="O2338" s="129">
        <f t="shared" si="379"/>
        <v>2.9400000000000004</v>
      </c>
      <c r="P2338" s="162">
        <f t="shared" si="380"/>
        <v>5.2963438653110097E-3</v>
      </c>
      <c r="Q2338" s="162">
        <f t="shared" si="381"/>
        <v>0.99835893876584303</v>
      </c>
      <c r="R2338" s="129">
        <f t="shared" si="382"/>
        <v>5.2963438653110097E-3</v>
      </c>
      <c r="S2338" s="129" t="str">
        <f t="shared" si="383"/>
        <v/>
      </c>
      <c r="T2338" s="129" t="str">
        <f t="shared" si="384"/>
        <v/>
      </c>
      <c r="V2338" s="156">
        <f t="shared" si="378"/>
        <v>11.148799999999817</v>
      </c>
      <c r="W2338" s="159">
        <f t="shared" si="374"/>
        <v>0.13225884954328732</v>
      </c>
      <c r="X2338" s="160">
        <f t="shared" si="375"/>
        <v>2.6776554502377925E-4</v>
      </c>
      <c r="Y2338" s="160" t="str">
        <f t="shared" si="376"/>
        <v/>
      </c>
      <c r="Z2338" s="160" t="str">
        <f t="shared" si="377"/>
        <v/>
      </c>
    </row>
    <row r="2339" spans="14:26" ht="20.100000000000001" customHeight="1" x14ac:dyDescent="0.25">
      <c r="N2339" s="137">
        <v>1736</v>
      </c>
      <c r="O2339" s="129">
        <f t="shared" si="379"/>
        <v>2.944</v>
      </c>
      <c r="P2339" s="162">
        <f t="shared" si="380"/>
        <v>5.2343817906222714E-3</v>
      </c>
      <c r="Q2339" s="162">
        <f t="shared" si="381"/>
        <v>0.99838000000218041</v>
      </c>
      <c r="R2339" s="129">
        <f t="shared" si="382"/>
        <v>5.2343817906222714E-3</v>
      </c>
      <c r="S2339" s="129" t="str">
        <f t="shared" si="383"/>
        <v/>
      </c>
      <c r="T2339" s="129" t="str">
        <f t="shared" si="384"/>
        <v/>
      </c>
      <c r="V2339" s="156">
        <f t="shared" si="378"/>
        <v>11.155199999999816</v>
      </c>
      <c r="W2339" s="159">
        <f t="shared" si="374"/>
        <v>0.13199108399826354</v>
      </c>
      <c r="X2339" s="160">
        <f t="shared" si="375"/>
        <v>2.6729317093032723E-4</v>
      </c>
      <c r="Y2339" s="160" t="str">
        <f t="shared" si="376"/>
        <v/>
      </c>
      <c r="Z2339" s="160" t="str">
        <f t="shared" si="377"/>
        <v/>
      </c>
    </row>
    <row r="2340" spans="14:26" ht="20.100000000000001" customHeight="1" x14ac:dyDescent="0.25">
      <c r="N2340" s="137">
        <v>1737</v>
      </c>
      <c r="O2340" s="129">
        <f t="shared" si="379"/>
        <v>2.9480000000000004</v>
      </c>
      <c r="P2340" s="162">
        <f t="shared" si="380"/>
        <v>5.1730618423228838E-3</v>
      </c>
      <c r="Q2340" s="162">
        <f t="shared" si="381"/>
        <v>0.9984008146763349</v>
      </c>
      <c r="R2340" s="129">
        <f t="shared" si="382"/>
        <v>5.1730618423228838E-3</v>
      </c>
      <c r="S2340" s="129" t="str">
        <f t="shared" si="383"/>
        <v/>
      </c>
      <c r="T2340" s="129" t="str">
        <f t="shared" si="384"/>
        <v/>
      </c>
      <c r="V2340" s="156">
        <f t="shared" si="378"/>
        <v>11.161599999999815</v>
      </c>
      <c r="W2340" s="159">
        <f t="shared" si="374"/>
        <v>0.13172379082733321</v>
      </c>
      <c r="X2340" s="160">
        <f t="shared" si="375"/>
        <v>2.6682141072678633E-4</v>
      </c>
      <c r="Y2340" s="160" t="str">
        <f t="shared" si="376"/>
        <v/>
      </c>
      <c r="Z2340" s="160" t="str">
        <f t="shared" si="377"/>
        <v/>
      </c>
    </row>
    <row r="2341" spans="14:26" ht="20.100000000000001" customHeight="1" x14ac:dyDescent="0.25">
      <c r="N2341" s="137">
        <v>1738</v>
      </c>
      <c r="O2341" s="129">
        <f t="shared" si="379"/>
        <v>2.952</v>
      </c>
      <c r="P2341" s="162">
        <f t="shared" si="380"/>
        <v>5.1123784487336638E-3</v>
      </c>
      <c r="Q2341" s="162">
        <f t="shared" si="381"/>
        <v>0.99842138534565705</v>
      </c>
      <c r="R2341" s="129">
        <f t="shared" si="382"/>
        <v>5.1123784487336638E-3</v>
      </c>
      <c r="S2341" s="129" t="str">
        <f t="shared" si="383"/>
        <v/>
      </c>
      <c r="T2341" s="129" t="str">
        <f t="shared" si="384"/>
        <v/>
      </c>
      <c r="V2341" s="156">
        <f t="shared" si="378"/>
        <v>11.167999999999815</v>
      </c>
      <c r="W2341" s="159">
        <f t="shared" si="374"/>
        <v>0.13145696941660642</v>
      </c>
      <c r="X2341" s="160">
        <f t="shared" si="375"/>
        <v>2.6635026435672948E-4</v>
      </c>
      <c r="Y2341" s="160" t="str">
        <f t="shared" si="376"/>
        <v/>
      </c>
      <c r="Z2341" s="160" t="str">
        <f t="shared" si="377"/>
        <v/>
      </c>
    </row>
    <row r="2342" spans="14:26" ht="20.100000000000001" customHeight="1" x14ac:dyDescent="0.25">
      <c r="N2342" s="137">
        <v>1739</v>
      </c>
      <c r="O2342" s="129">
        <f t="shared" si="379"/>
        <v>2.9560000000000004</v>
      </c>
      <c r="P2342" s="162">
        <f t="shared" si="380"/>
        <v>5.0523260731156067E-3</v>
      </c>
      <c r="Q2342" s="162">
        <f t="shared" si="381"/>
        <v>0.99844171454528052</v>
      </c>
      <c r="R2342" s="129">
        <f t="shared" si="382"/>
        <v>5.0523260731156067E-3</v>
      </c>
      <c r="S2342" s="129" t="str">
        <f t="shared" si="383"/>
        <v/>
      </c>
      <c r="T2342" s="129" t="str">
        <f t="shared" si="384"/>
        <v/>
      </c>
      <c r="V2342" s="156">
        <f t="shared" si="378"/>
        <v>11.174399999999814</v>
      </c>
      <c r="W2342" s="159">
        <f t="shared" si="374"/>
        <v>0.13119061915224969</v>
      </c>
      <c r="X2342" s="160">
        <f t="shared" si="375"/>
        <v>2.6587973175892787E-4</v>
      </c>
      <c r="Y2342" s="160" t="str">
        <f t="shared" si="376"/>
        <v/>
      </c>
      <c r="Z2342" s="160" t="str">
        <f t="shared" si="377"/>
        <v/>
      </c>
    </row>
    <row r="2343" spans="14:26" ht="20.100000000000001" customHeight="1" x14ac:dyDescent="0.25">
      <c r="N2343" s="137">
        <v>1740</v>
      </c>
      <c r="O2343" s="129">
        <f t="shared" si="379"/>
        <v>2.96</v>
      </c>
      <c r="P2343" s="162">
        <f t="shared" si="380"/>
        <v>4.9928992136123763E-3</v>
      </c>
      <c r="Q2343" s="162">
        <f t="shared" si="381"/>
        <v>0.99846180478826196</v>
      </c>
      <c r="R2343" s="129">
        <f t="shared" si="382"/>
        <v>4.9928992136123763E-3</v>
      </c>
      <c r="S2343" s="129" t="str">
        <f t="shared" si="383"/>
        <v/>
      </c>
      <c r="T2343" s="129" t="str">
        <f t="shared" si="384"/>
        <v/>
      </c>
      <c r="V2343" s="156">
        <f t="shared" si="378"/>
        <v>11.180799999999813</v>
      </c>
      <c r="W2343" s="159">
        <f t="shared" si="374"/>
        <v>0.13092473942049077</v>
      </c>
      <c r="X2343" s="160">
        <f t="shared" si="375"/>
        <v>2.6540981287051513E-4</v>
      </c>
      <c r="Y2343" s="160" t="str">
        <f t="shared" si="376"/>
        <v/>
      </c>
      <c r="Z2343" s="160" t="str">
        <f t="shared" si="377"/>
        <v/>
      </c>
    </row>
    <row r="2344" spans="14:26" ht="20.100000000000001" customHeight="1" x14ac:dyDescent="0.25">
      <c r="N2344" s="137">
        <v>1741</v>
      </c>
      <c r="O2344" s="129">
        <f t="shared" si="379"/>
        <v>2.9640000000000004</v>
      </c>
      <c r="P2344" s="162">
        <f t="shared" si="380"/>
        <v>4.9340924031904968E-3</v>
      </c>
      <c r="Q2344" s="162">
        <f t="shared" si="381"/>
        <v>0.99848165856572002</v>
      </c>
      <c r="R2344" s="129">
        <f t="shared" si="382"/>
        <v>4.9340924031904968E-3</v>
      </c>
      <c r="S2344" s="129" t="str">
        <f t="shared" si="383"/>
        <v/>
      </c>
      <c r="T2344" s="129" t="str">
        <f t="shared" si="384"/>
        <v/>
      </c>
      <c r="V2344" s="156">
        <f t="shared" si="378"/>
        <v>11.187199999999812</v>
      </c>
      <c r="W2344" s="159">
        <f t="shared" si="374"/>
        <v>0.13065932960762025</v>
      </c>
      <c r="X2344" s="160">
        <f t="shared" si="375"/>
        <v>2.6494050762482235E-4</v>
      </c>
      <c r="Y2344" s="160" t="str">
        <f t="shared" si="376"/>
        <v/>
      </c>
      <c r="Z2344" s="160" t="str">
        <f t="shared" si="377"/>
        <v/>
      </c>
    </row>
    <row r="2345" spans="14:26" ht="20.100000000000001" customHeight="1" x14ac:dyDescent="0.25">
      <c r="N2345" s="137">
        <v>1742</v>
      </c>
      <c r="O2345" s="129">
        <f t="shared" si="379"/>
        <v>2.968</v>
      </c>
      <c r="P2345" s="162">
        <f t="shared" si="380"/>
        <v>4.8759002095777031E-3</v>
      </c>
      <c r="Q2345" s="162">
        <f t="shared" si="381"/>
        <v>0.998501278346975</v>
      </c>
      <c r="R2345" s="129">
        <f t="shared" si="382"/>
        <v>4.8759002095777031E-3</v>
      </c>
      <c r="S2345" s="129" t="str">
        <f t="shared" si="383"/>
        <v/>
      </c>
      <c r="T2345" s="129" t="str">
        <f t="shared" si="384"/>
        <v/>
      </c>
      <c r="V2345" s="156">
        <f t="shared" si="378"/>
        <v>11.193599999999812</v>
      </c>
      <c r="W2345" s="159">
        <f t="shared" si="374"/>
        <v>0.13039438909999543</v>
      </c>
      <c r="X2345" s="160">
        <f t="shared" si="375"/>
        <v>2.6447181595204428E-4</v>
      </c>
      <c r="Y2345" s="160" t="str">
        <f t="shared" si="376"/>
        <v/>
      </c>
      <c r="Z2345" s="160" t="str">
        <f t="shared" si="377"/>
        <v/>
      </c>
    </row>
    <row r="2346" spans="14:26" ht="20.100000000000001" customHeight="1" x14ac:dyDescent="0.25">
      <c r="N2346" s="137">
        <v>1743</v>
      </c>
      <c r="O2346" s="129">
        <f t="shared" si="379"/>
        <v>2.9720000000000004</v>
      </c>
      <c r="P2346" s="162">
        <f t="shared" si="380"/>
        <v>4.8183172351990078E-3</v>
      </c>
      <c r="Q2346" s="162">
        <f t="shared" si="381"/>
        <v>0.99852066657968741</v>
      </c>
      <c r="R2346" s="129">
        <f t="shared" si="382"/>
        <v>4.8183172351990078E-3</v>
      </c>
      <c r="S2346" s="129" t="str">
        <f t="shared" si="383"/>
        <v/>
      </c>
      <c r="T2346" s="129" t="str">
        <f t="shared" si="384"/>
        <v/>
      </c>
      <c r="V2346" s="156">
        <f t="shared" si="378"/>
        <v>11.199999999999811</v>
      </c>
      <c r="W2346" s="159">
        <f t="shared" si="374"/>
        <v>0.13012991728404338</v>
      </c>
      <c r="X2346" s="160">
        <f t="shared" si="375"/>
        <v>2.6400373777923924E-4</v>
      </c>
      <c r="Y2346" s="160" t="str">
        <f t="shared" si="376"/>
        <v/>
      </c>
      <c r="Z2346" s="160" t="str">
        <f t="shared" si="377"/>
        <v/>
      </c>
    </row>
    <row r="2347" spans="14:26" ht="20.100000000000001" customHeight="1" x14ac:dyDescent="0.25">
      <c r="N2347" s="137">
        <v>1744</v>
      </c>
      <c r="O2347" s="129">
        <f t="shared" si="379"/>
        <v>2.976</v>
      </c>
      <c r="P2347" s="162">
        <f t="shared" si="380"/>
        <v>4.7613381171110044E-3</v>
      </c>
      <c r="Q2347" s="162">
        <f t="shared" si="381"/>
        <v>0.99853982568999677</v>
      </c>
      <c r="R2347" s="129">
        <f t="shared" si="382"/>
        <v>4.7613381171110044E-3</v>
      </c>
      <c r="S2347" s="129" t="str">
        <f t="shared" si="383"/>
        <v/>
      </c>
      <c r="T2347" s="129" t="str">
        <f t="shared" si="384"/>
        <v/>
      </c>
      <c r="V2347" s="156">
        <f t="shared" si="378"/>
        <v>11.20639999999981</v>
      </c>
      <c r="W2347" s="159">
        <f t="shared" si="374"/>
        <v>0.12986591354626414</v>
      </c>
      <c r="X2347" s="160">
        <f t="shared" si="375"/>
        <v>2.6353627303049576E-4</v>
      </c>
      <c r="Y2347" s="160" t="str">
        <f t="shared" si="376"/>
        <v/>
      </c>
      <c r="Z2347" s="160" t="str">
        <f t="shared" si="377"/>
        <v/>
      </c>
    </row>
    <row r="2348" spans="14:26" ht="20.100000000000001" customHeight="1" x14ac:dyDescent="0.25">
      <c r="N2348" s="137">
        <v>1745</v>
      </c>
      <c r="O2348" s="129">
        <f t="shared" si="379"/>
        <v>2.9800000000000004</v>
      </c>
      <c r="P2348" s="162">
        <f t="shared" si="380"/>
        <v>4.7049575269339713E-3</v>
      </c>
      <c r="Q2348" s="162">
        <f t="shared" si="381"/>
        <v>0.99855875808266004</v>
      </c>
      <c r="R2348" s="129">
        <f t="shared" si="382"/>
        <v>4.7049575269339713E-3</v>
      </c>
      <c r="S2348" s="129" t="str">
        <f t="shared" si="383"/>
        <v/>
      </c>
      <c r="T2348" s="129" t="str">
        <f t="shared" si="384"/>
        <v/>
      </c>
      <c r="V2348" s="156">
        <f t="shared" si="378"/>
        <v>11.21279999999981</v>
      </c>
      <c r="W2348" s="159">
        <f t="shared" si="374"/>
        <v>0.12960237727323365</v>
      </c>
      <c r="X2348" s="160">
        <f t="shared" si="375"/>
        <v>2.6306942162668268E-4</v>
      </c>
      <c r="Y2348" s="160" t="str">
        <f t="shared" si="376"/>
        <v/>
      </c>
      <c r="Z2348" s="160" t="str">
        <f t="shared" si="377"/>
        <v/>
      </c>
    </row>
    <row r="2349" spans="14:26" ht="20.100000000000001" customHeight="1" x14ac:dyDescent="0.25">
      <c r="N2349" s="137">
        <v>1746</v>
      </c>
      <c r="O2349" s="129">
        <f t="shared" si="379"/>
        <v>2.984</v>
      </c>
      <c r="P2349" s="162">
        <f t="shared" si="380"/>
        <v>4.6491701707822254E-3</v>
      </c>
      <c r="Q2349" s="162">
        <f t="shared" si="381"/>
        <v>0.99857746614118947</v>
      </c>
      <c r="R2349" s="129">
        <f t="shared" si="382"/>
        <v>4.6491701707822254E-3</v>
      </c>
      <c r="S2349" s="129" t="str">
        <f t="shared" si="383"/>
        <v/>
      </c>
      <c r="T2349" s="129" t="str">
        <f t="shared" si="384"/>
        <v/>
      </c>
      <c r="V2349" s="156">
        <f t="shared" si="378"/>
        <v>11.219199999999809</v>
      </c>
      <c r="W2349" s="159">
        <f t="shared" si="374"/>
        <v>0.12933930785160697</v>
      </c>
      <c r="X2349" s="160">
        <f t="shared" si="375"/>
        <v>2.62603183485699E-4</v>
      </c>
      <c r="Y2349" s="160" t="str">
        <f t="shared" si="376"/>
        <v/>
      </c>
      <c r="Z2349" s="160" t="str">
        <f t="shared" si="377"/>
        <v/>
      </c>
    </row>
    <row r="2350" spans="14:26" ht="20.100000000000001" customHeight="1" x14ac:dyDescent="0.25">
      <c r="N2350" s="137">
        <v>1747</v>
      </c>
      <c r="O2350" s="129">
        <f t="shared" si="379"/>
        <v>2.9880000000000004</v>
      </c>
      <c r="P2350" s="162">
        <f t="shared" si="380"/>
        <v>4.5939707891923635E-3</v>
      </c>
      <c r="Q2350" s="162">
        <f t="shared" si="381"/>
        <v>0.9985959522279908</v>
      </c>
      <c r="R2350" s="129">
        <f t="shared" si="382"/>
        <v>4.5939707891923635E-3</v>
      </c>
      <c r="S2350" s="129" t="str">
        <f t="shared" si="383"/>
        <v/>
      </c>
      <c r="T2350" s="129" t="str">
        <f t="shared" si="384"/>
        <v/>
      </c>
      <c r="V2350" s="156">
        <f t="shared" si="378"/>
        <v>11.225599999999808</v>
      </c>
      <c r="W2350" s="159">
        <f t="shared" si="374"/>
        <v>0.12907670466812127</v>
      </c>
      <c r="X2350" s="160">
        <f t="shared" si="375"/>
        <v>2.6213755852241838E-4</v>
      </c>
      <c r="Y2350" s="160" t="str">
        <f t="shared" si="376"/>
        <v/>
      </c>
      <c r="Z2350" s="160" t="str">
        <f t="shared" si="377"/>
        <v/>
      </c>
    </row>
    <row r="2351" spans="14:26" ht="20.100000000000001" customHeight="1" x14ac:dyDescent="0.25">
      <c r="N2351" s="137">
        <v>1748</v>
      </c>
      <c r="O2351" s="129">
        <f t="shared" si="379"/>
        <v>2.992</v>
      </c>
      <c r="P2351" s="162">
        <f t="shared" si="380"/>
        <v>4.5393541570498278E-3</v>
      </c>
      <c r="Q2351" s="162">
        <f t="shared" si="381"/>
        <v>0.99861421868450073</v>
      </c>
      <c r="R2351" s="129">
        <f t="shared" si="382"/>
        <v>4.5393541570498278E-3</v>
      </c>
      <c r="S2351" s="129" t="str">
        <f t="shared" si="383"/>
        <v/>
      </c>
      <c r="T2351" s="129" t="str">
        <f t="shared" si="384"/>
        <v/>
      </c>
      <c r="V2351" s="156">
        <f t="shared" si="378"/>
        <v>11.231999999999807</v>
      </c>
      <c r="W2351" s="159">
        <f t="shared" si="374"/>
        <v>0.12881456710959885</v>
      </c>
      <c r="X2351" s="160">
        <f t="shared" si="375"/>
        <v>2.6167254664843931E-4</v>
      </c>
      <c r="Y2351" s="160" t="str">
        <f t="shared" si="376"/>
        <v/>
      </c>
      <c r="Z2351" s="160" t="str">
        <f t="shared" si="377"/>
        <v/>
      </c>
    </row>
    <row r="2352" spans="14:26" ht="20.100000000000001" customHeight="1" x14ac:dyDescent="0.25">
      <c r="N2352" s="137">
        <v>1749</v>
      </c>
      <c r="O2352" s="129">
        <f t="shared" si="379"/>
        <v>2.9960000000000004</v>
      </c>
      <c r="P2352" s="162">
        <f t="shared" si="380"/>
        <v>4.4853150835133856E-3</v>
      </c>
      <c r="Q2352" s="162">
        <f t="shared" si="381"/>
        <v>0.99863226783132386</v>
      </c>
      <c r="R2352" s="129">
        <f t="shared" si="382"/>
        <v>4.4853150835133856E-3</v>
      </c>
      <c r="S2352" s="129" t="str">
        <f t="shared" si="383"/>
        <v/>
      </c>
      <c r="T2352" s="129" t="str">
        <f t="shared" si="384"/>
        <v/>
      </c>
      <c r="V2352" s="156">
        <f t="shared" si="378"/>
        <v>11.238399999999807</v>
      </c>
      <c r="W2352" s="159">
        <f t="shared" si="374"/>
        <v>0.12855289456295041</v>
      </c>
      <c r="X2352" s="160">
        <f t="shared" si="375"/>
        <v>2.6120814777255696E-4</v>
      </c>
      <c r="Y2352" s="160" t="str">
        <f t="shared" si="376"/>
        <v/>
      </c>
      <c r="Z2352" s="160" t="str">
        <f t="shared" si="377"/>
        <v/>
      </c>
    </row>
    <row r="2353" spans="14:26" ht="20.100000000000001" customHeight="1" x14ac:dyDescent="0.25">
      <c r="N2353" s="137">
        <v>1750</v>
      </c>
      <c r="O2353" s="129">
        <f t="shared" si="379"/>
        <v>3</v>
      </c>
      <c r="P2353" s="162">
        <f t="shared" si="380"/>
        <v>4.4318484119380075E-3</v>
      </c>
      <c r="Q2353" s="162">
        <f t="shared" si="381"/>
        <v>0.9986501019683699</v>
      </c>
      <c r="R2353" s="129">
        <f t="shared" si="382"/>
        <v>4.4318484119380075E-3</v>
      </c>
      <c r="S2353" s="129" t="str">
        <f t="shared" si="383"/>
        <v/>
      </c>
      <c r="T2353" s="129" t="str">
        <f t="shared" si="384"/>
        <v/>
      </c>
      <c r="V2353" s="156">
        <f t="shared" si="378"/>
        <v>11.244799999999806</v>
      </c>
      <c r="W2353" s="159">
        <f t="shared" si="374"/>
        <v>0.12829168641517785</v>
      </c>
      <c r="X2353" s="160">
        <f t="shared" si="375"/>
        <v>2.607443618002081E-4</v>
      </c>
      <c r="Y2353" s="160" t="str">
        <f t="shared" si="376"/>
        <v/>
      </c>
      <c r="Z2353" s="160" t="str">
        <f t="shared" si="377"/>
        <v/>
      </c>
    </row>
    <row r="2354" spans="14:26" ht="20.100000000000001" customHeight="1" x14ac:dyDescent="0.25">
      <c r="N2354" s="137">
        <v>1751</v>
      </c>
      <c r="O2354" s="129">
        <f t="shared" si="379"/>
        <v>3.0040000000000004</v>
      </c>
      <c r="P2354" s="162">
        <f t="shared" si="380"/>
        <v>4.3789490197957215E-3</v>
      </c>
      <c r="Q2354" s="162">
        <f t="shared" si="381"/>
        <v>0.99866772337499043</v>
      </c>
      <c r="R2354" s="129">
        <f t="shared" si="382"/>
        <v>4.3789490197957215E-3</v>
      </c>
      <c r="S2354" s="129" t="str">
        <f t="shared" si="383"/>
        <v/>
      </c>
      <c r="T2354" s="129" t="str">
        <f t="shared" si="384"/>
        <v/>
      </c>
      <c r="V2354" s="156">
        <f t="shared" si="378"/>
        <v>11.251199999999805</v>
      </c>
      <c r="W2354" s="159">
        <f t="shared" si="374"/>
        <v>0.12803094205337764</v>
      </c>
      <c r="X2354" s="160">
        <f t="shared" si="375"/>
        <v>2.6028118863427596E-4</v>
      </c>
      <c r="Y2354" s="160" t="str">
        <f t="shared" si="376"/>
        <v/>
      </c>
      <c r="Z2354" s="160" t="str">
        <f t="shared" si="377"/>
        <v/>
      </c>
    </row>
    <row r="2355" spans="14:26" ht="20.100000000000001" customHeight="1" x14ac:dyDescent="0.25">
      <c r="N2355" s="137">
        <v>1752</v>
      </c>
      <c r="O2355" s="129">
        <f t="shared" si="379"/>
        <v>3.008</v>
      </c>
      <c r="P2355" s="162">
        <f t="shared" si="380"/>
        <v>4.3266118185949169E-3</v>
      </c>
      <c r="Q2355" s="162">
        <f t="shared" si="381"/>
        <v>0.99868513431011463</v>
      </c>
      <c r="R2355" s="129">
        <f t="shared" si="382"/>
        <v>4.3266118185949169E-3</v>
      </c>
      <c r="S2355" s="129" t="str">
        <f t="shared" si="383"/>
        <v/>
      </c>
      <c r="T2355" s="129" t="str">
        <f t="shared" si="384"/>
        <v/>
      </c>
      <c r="V2355" s="156">
        <f t="shared" si="378"/>
        <v>11.257599999999805</v>
      </c>
      <c r="W2355" s="159">
        <f t="shared" si="374"/>
        <v>0.12777066086474337</v>
      </c>
      <c r="X2355" s="160">
        <f t="shared" si="375"/>
        <v>2.5981862817439638E-4</v>
      </c>
      <c r="Y2355" s="160" t="str">
        <f t="shared" si="376"/>
        <v/>
      </c>
      <c r="Z2355" s="160" t="str">
        <f t="shared" si="377"/>
        <v/>
      </c>
    </row>
    <row r="2356" spans="14:26" ht="20.100000000000001" customHeight="1" x14ac:dyDescent="0.25">
      <c r="N2356" s="137">
        <v>1753</v>
      </c>
      <c r="O2356" s="129">
        <f t="shared" si="379"/>
        <v>3.0120000000000005</v>
      </c>
      <c r="P2356" s="162">
        <f t="shared" si="380"/>
        <v>4.274831753797682E-3</v>
      </c>
      <c r="Q2356" s="162">
        <f t="shared" si="381"/>
        <v>0.9987023370123862</v>
      </c>
      <c r="R2356" s="129">
        <f t="shared" si="382"/>
        <v>4.274831753797682E-3</v>
      </c>
      <c r="S2356" s="129" t="str">
        <f t="shared" si="383"/>
        <v/>
      </c>
      <c r="T2356" s="129" t="str">
        <f t="shared" si="384"/>
        <v/>
      </c>
      <c r="V2356" s="156">
        <f t="shared" si="378"/>
        <v>11.263999999999804</v>
      </c>
      <c r="W2356" s="159">
        <f t="shared" si="374"/>
        <v>0.12751084223656897</v>
      </c>
      <c r="X2356" s="160">
        <f t="shared" si="375"/>
        <v>2.593566803169578E-4</v>
      </c>
      <c r="Y2356" s="160" t="str">
        <f t="shared" si="376"/>
        <v/>
      </c>
      <c r="Z2356" s="160" t="str">
        <f t="shared" si="377"/>
        <v/>
      </c>
    </row>
    <row r="2357" spans="14:26" ht="20.100000000000001" customHeight="1" x14ac:dyDescent="0.25">
      <c r="N2357" s="137">
        <v>1754</v>
      </c>
      <c r="O2357" s="129">
        <f t="shared" si="379"/>
        <v>3.016</v>
      </c>
      <c r="P2357" s="162">
        <f t="shared" si="380"/>
        <v>4.2236038047356534E-3</v>
      </c>
      <c r="Q2357" s="162">
        <f t="shared" si="381"/>
        <v>0.99871933370029786</v>
      </c>
      <c r="R2357" s="129">
        <f t="shared" si="382"/>
        <v>4.2236038047356534E-3</v>
      </c>
      <c r="S2357" s="129" t="str">
        <f t="shared" si="383"/>
        <v/>
      </c>
      <c r="T2357" s="129" t="str">
        <f t="shared" si="384"/>
        <v/>
      </c>
      <c r="V2357" s="156">
        <f t="shared" si="378"/>
        <v>11.270399999999803</v>
      </c>
      <c r="W2357" s="159">
        <f t="shared" si="374"/>
        <v>0.12725148555625201</v>
      </c>
      <c r="X2357" s="160">
        <f t="shared" si="375"/>
        <v>2.5889534495585065E-4</v>
      </c>
      <c r="Y2357" s="160" t="str">
        <f t="shared" si="376"/>
        <v/>
      </c>
      <c r="Z2357" s="160" t="str">
        <f t="shared" si="377"/>
        <v/>
      </c>
    </row>
    <row r="2358" spans="14:26" ht="20.100000000000001" customHeight="1" x14ac:dyDescent="0.25">
      <c r="N2358" s="137">
        <v>1755</v>
      </c>
      <c r="O2358" s="129">
        <f t="shared" si="379"/>
        <v>3.0200000000000005</v>
      </c>
      <c r="P2358" s="162">
        <f t="shared" si="380"/>
        <v>4.1729229845239545E-3</v>
      </c>
      <c r="Q2358" s="162">
        <f t="shared" si="381"/>
        <v>0.99873612657232769</v>
      </c>
      <c r="R2358" s="129">
        <f t="shared" si="382"/>
        <v>4.1729229845239545E-3</v>
      </c>
      <c r="S2358" s="129" t="str">
        <f t="shared" si="383"/>
        <v/>
      </c>
      <c r="T2358" s="129" t="str">
        <f t="shared" si="384"/>
        <v/>
      </c>
      <c r="V2358" s="156">
        <f t="shared" si="378"/>
        <v>11.276799999999803</v>
      </c>
      <c r="W2358" s="159">
        <f t="shared" si="374"/>
        <v>0.12699259021129616</v>
      </c>
      <c r="X2358" s="160">
        <f t="shared" si="375"/>
        <v>2.5843462198188449E-4</v>
      </c>
      <c r="Y2358" s="160" t="str">
        <f t="shared" si="376"/>
        <v/>
      </c>
      <c r="Z2358" s="160" t="str">
        <f t="shared" si="377"/>
        <v/>
      </c>
    </row>
    <row r="2359" spans="14:26" ht="20.100000000000001" customHeight="1" x14ac:dyDescent="0.25">
      <c r="N2359" s="137">
        <v>1756</v>
      </c>
      <c r="O2359" s="129">
        <f t="shared" si="379"/>
        <v>3.024</v>
      </c>
      <c r="P2359" s="162">
        <f t="shared" si="380"/>
        <v>4.122784339973702E-3</v>
      </c>
      <c r="Q2359" s="162">
        <f t="shared" si="381"/>
        <v>0.99875271780707342</v>
      </c>
      <c r="R2359" s="129">
        <f t="shared" si="382"/>
        <v>4.122784339973702E-3</v>
      </c>
      <c r="S2359" s="129" t="str">
        <f t="shared" si="383"/>
        <v/>
      </c>
      <c r="T2359" s="129" t="str">
        <f t="shared" si="384"/>
        <v/>
      </c>
      <c r="V2359" s="156">
        <f t="shared" si="378"/>
        <v>11.283199999999802</v>
      </c>
      <c r="W2359" s="159">
        <f t="shared" si="374"/>
        <v>0.12673415558931428</v>
      </c>
      <c r="X2359" s="160">
        <f t="shared" si="375"/>
        <v>2.5797451128251048E-4</v>
      </c>
      <c r="Y2359" s="160" t="str">
        <f t="shared" si="376"/>
        <v/>
      </c>
      <c r="Z2359" s="160" t="str">
        <f t="shared" si="377"/>
        <v/>
      </c>
    </row>
    <row r="2360" spans="14:26" ht="20.100000000000001" customHeight="1" x14ac:dyDescent="0.25">
      <c r="N2360" s="137">
        <v>1757</v>
      </c>
      <c r="O2360" s="129">
        <f t="shared" si="379"/>
        <v>3.0280000000000005</v>
      </c>
      <c r="P2360" s="162">
        <f t="shared" si="380"/>
        <v>4.0731829515026638E-3</v>
      </c>
      <c r="Q2360" s="162">
        <f t="shared" si="381"/>
        <v>0.99876910956338749</v>
      </c>
      <c r="R2360" s="129">
        <f t="shared" si="382"/>
        <v>4.0731829515026638E-3</v>
      </c>
      <c r="S2360" s="129" t="str">
        <f t="shared" si="383"/>
        <v/>
      </c>
      <c r="T2360" s="129" t="str">
        <f t="shared" si="384"/>
        <v/>
      </c>
      <c r="V2360" s="156">
        <f t="shared" si="378"/>
        <v>11.289599999999801</v>
      </c>
      <c r="W2360" s="159">
        <f t="shared" si="374"/>
        <v>0.12647618107803177</v>
      </c>
      <c r="X2360" s="160">
        <f t="shared" si="375"/>
        <v>2.5751501274273725E-4</v>
      </c>
      <c r="Y2360" s="160" t="str">
        <f t="shared" si="376"/>
        <v/>
      </c>
      <c r="Z2360" s="160" t="str">
        <f t="shared" si="377"/>
        <v/>
      </c>
    </row>
    <row r="2361" spans="14:26" ht="20.100000000000001" customHeight="1" x14ac:dyDescent="0.25">
      <c r="N2361" s="137">
        <v>1758</v>
      </c>
      <c r="O2361" s="129">
        <f t="shared" si="379"/>
        <v>3.032</v>
      </c>
      <c r="P2361" s="162">
        <f t="shared" si="380"/>
        <v>4.0241139330445116E-3</v>
      </c>
      <c r="Q2361" s="162">
        <f t="shared" si="381"/>
        <v>0.99878530398051069</v>
      </c>
      <c r="R2361" s="129">
        <f t="shared" si="382"/>
        <v>4.0241139330445116E-3</v>
      </c>
      <c r="S2361" s="129" t="str">
        <f t="shared" si="383"/>
        <v/>
      </c>
      <c r="T2361" s="129" t="str">
        <f t="shared" si="384"/>
        <v/>
      </c>
      <c r="V2361" s="156">
        <f t="shared" si="378"/>
        <v>11.2959999999998</v>
      </c>
      <c r="W2361" s="159">
        <f t="shared" si="374"/>
        <v>0.12621866606528903</v>
      </c>
      <c r="X2361" s="160">
        <f t="shared" si="375"/>
        <v>2.5705612624443708E-4</v>
      </c>
      <c r="Y2361" s="160" t="str">
        <f t="shared" si="376"/>
        <v/>
      </c>
      <c r="Z2361" s="160" t="str">
        <f t="shared" si="377"/>
        <v/>
      </c>
    </row>
    <row r="2362" spans="14:26" ht="20.100000000000001" customHeight="1" x14ac:dyDescent="0.25">
      <c r="N2362" s="137">
        <v>1759</v>
      </c>
      <c r="O2362" s="129">
        <f t="shared" si="379"/>
        <v>3.0360000000000005</v>
      </c>
      <c r="P2362" s="162">
        <f t="shared" si="380"/>
        <v>3.9755724319563372E-3</v>
      </c>
      <c r="Q2362" s="162">
        <f t="shared" si="381"/>
        <v>0.99880130317820681</v>
      </c>
      <c r="R2362" s="129">
        <f t="shared" si="382"/>
        <v>3.9755724319563372E-3</v>
      </c>
      <c r="S2362" s="129" t="str">
        <f t="shared" si="383"/>
        <v/>
      </c>
      <c r="T2362" s="129" t="str">
        <f t="shared" si="384"/>
        <v/>
      </c>
      <c r="V2362" s="156">
        <f t="shared" si="378"/>
        <v>11.3023999999998</v>
      </c>
      <c r="W2362" s="159">
        <f t="shared" si="374"/>
        <v>0.12596160993904459</v>
      </c>
      <c r="X2362" s="160">
        <f t="shared" si="375"/>
        <v>2.5659785166670668E-4</v>
      </c>
      <c r="Y2362" s="160" t="str">
        <f t="shared" si="376"/>
        <v/>
      </c>
      <c r="Z2362" s="160" t="str">
        <f t="shared" si="377"/>
        <v/>
      </c>
    </row>
    <row r="2363" spans="14:26" ht="20.100000000000001" customHeight="1" x14ac:dyDescent="0.25">
      <c r="N2363" s="137">
        <v>1760</v>
      </c>
      <c r="O2363" s="129">
        <f t="shared" si="379"/>
        <v>3.04</v>
      </c>
      <c r="P2363" s="162">
        <f t="shared" si="380"/>
        <v>3.9275536289247789E-3</v>
      </c>
      <c r="Q2363" s="162">
        <f t="shared" si="381"/>
        <v>0.9988171092568956</v>
      </c>
      <c r="R2363" s="129">
        <f t="shared" si="382"/>
        <v>3.9275536289247789E-3</v>
      </c>
      <c r="S2363" s="129" t="str">
        <f t="shared" si="383"/>
        <v/>
      </c>
      <c r="T2363" s="129" t="str">
        <f t="shared" si="384"/>
        <v/>
      </c>
      <c r="V2363" s="156">
        <f t="shared" si="378"/>
        <v>11.308799999999799</v>
      </c>
      <c r="W2363" s="159">
        <f t="shared" si="374"/>
        <v>0.12570501208737789</v>
      </c>
      <c r="X2363" s="160">
        <f t="shared" si="375"/>
        <v>2.5614018888531209E-4</v>
      </c>
      <c r="Y2363" s="160" t="str">
        <f t="shared" si="376"/>
        <v/>
      </c>
      <c r="Z2363" s="160" t="str">
        <f t="shared" si="377"/>
        <v/>
      </c>
    </row>
    <row r="2364" spans="14:26" ht="20.100000000000001" customHeight="1" x14ac:dyDescent="0.25">
      <c r="N2364" s="137">
        <v>1761</v>
      </c>
      <c r="O2364" s="129">
        <f t="shared" si="379"/>
        <v>3.0440000000000005</v>
      </c>
      <c r="P2364" s="162">
        <f t="shared" si="380"/>
        <v>3.880052737870458E-3</v>
      </c>
      <c r="Q2364" s="162">
        <f t="shared" si="381"/>
        <v>0.99883272429778602</v>
      </c>
      <c r="R2364" s="129">
        <f t="shared" si="382"/>
        <v>3.880052737870458E-3</v>
      </c>
      <c r="S2364" s="129" t="str">
        <f t="shared" si="383"/>
        <v/>
      </c>
      <c r="T2364" s="129" t="str">
        <f t="shared" si="384"/>
        <v/>
      </c>
      <c r="V2364" s="156">
        <f t="shared" si="378"/>
        <v>11.315199999999798</v>
      </c>
      <c r="W2364" s="159">
        <f t="shared" si="374"/>
        <v>0.12544887189849258</v>
      </c>
      <c r="X2364" s="160">
        <f t="shared" si="375"/>
        <v>2.5568313777360463E-4</v>
      </c>
      <c r="Y2364" s="160" t="str">
        <f t="shared" si="376"/>
        <v/>
      </c>
      <c r="Z2364" s="160" t="str">
        <f t="shared" si="377"/>
        <v/>
      </c>
    </row>
    <row r="2365" spans="14:26" ht="20.100000000000001" customHeight="1" x14ac:dyDescent="0.25">
      <c r="N2365" s="137">
        <v>1762</v>
      </c>
      <c r="O2365" s="129">
        <f t="shared" si="379"/>
        <v>3.048</v>
      </c>
      <c r="P2365" s="162">
        <f t="shared" si="380"/>
        <v>3.8330650058511109E-3</v>
      </c>
      <c r="Q2365" s="162">
        <f t="shared" si="381"/>
        <v>0.99884815036300911</v>
      </c>
      <c r="R2365" s="129">
        <f t="shared" si="382"/>
        <v>3.8330650058511109E-3</v>
      </c>
      <c r="S2365" s="129" t="str">
        <f t="shared" si="383"/>
        <v/>
      </c>
      <c r="T2365" s="129" t="str">
        <f t="shared" si="384"/>
        <v/>
      </c>
      <c r="V2365" s="156">
        <f t="shared" si="378"/>
        <v>11.321599999999798</v>
      </c>
      <c r="W2365" s="159">
        <f t="shared" si="374"/>
        <v>0.12519318876071897</v>
      </c>
      <c r="X2365" s="160">
        <f t="shared" si="375"/>
        <v>2.552266982020629E-4</v>
      </c>
      <c r="Y2365" s="160" t="str">
        <f t="shared" si="376"/>
        <v/>
      </c>
      <c r="Z2365" s="160" t="str">
        <f t="shared" si="377"/>
        <v/>
      </c>
    </row>
    <row r="2366" spans="14:26" ht="20.100000000000001" customHeight="1" x14ac:dyDescent="0.25">
      <c r="N2366" s="137">
        <v>1763</v>
      </c>
      <c r="O2366" s="129">
        <f t="shared" si="379"/>
        <v>3.0520000000000005</v>
      </c>
      <c r="P2366" s="162">
        <f t="shared" si="380"/>
        <v>3.7865857129630734E-3</v>
      </c>
      <c r="Q2366" s="162">
        <f t="shared" si="381"/>
        <v>0.99886338949575026</v>
      </c>
      <c r="R2366" s="129">
        <f t="shared" si="382"/>
        <v>3.7865857129630734E-3</v>
      </c>
      <c r="S2366" s="129" t="str">
        <f t="shared" si="383"/>
        <v/>
      </c>
      <c r="T2366" s="129" t="str">
        <f t="shared" si="384"/>
        <v/>
      </c>
      <c r="V2366" s="156">
        <f t="shared" si="378"/>
        <v>11.327999999999797</v>
      </c>
      <c r="W2366" s="159">
        <f t="shared" si="374"/>
        <v>0.12493796206251691</v>
      </c>
      <c r="X2366" s="160">
        <f t="shared" si="375"/>
        <v>2.5477087003789034E-4</v>
      </c>
      <c r="Y2366" s="160" t="str">
        <f t="shared" si="376"/>
        <v/>
      </c>
      <c r="Z2366" s="160" t="str">
        <f t="shared" si="377"/>
        <v/>
      </c>
    </row>
    <row r="2367" spans="14:26" ht="20.100000000000001" customHeight="1" x14ac:dyDescent="0.25">
      <c r="N2367" s="137">
        <v>1764</v>
      </c>
      <c r="O2367" s="129">
        <f t="shared" si="379"/>
        <v>3.056</v>
      </c>
      <c r="P2367" s="162">
        <f t="shared" si="380"/>
        <v>3.7406101722415024E-3</v>
      </c>
      <c r="Q2367" s="162">
        <f t="shared" si="381"/>
        <v>0.99887844372038093</v>
      </c>
      <c r="R2367" s="129">
        <f t="shared" si="382"/>
        <v>3.7406101722415024E-3</v>
      </c>
      <c r="S2367" s="129" t="str">
        <f t="shared" si="383"/>
        <v/>
      </c>
      <c r="T2367" s="129" t="str">
        <f t="shared" si="384"/>
        <v/>
      </c>
      <c r="V2367" s="156">
        <f t="shared" si="378"/>
        <v>11.334399999999796</v>
      </c>
      <c r="W2367" s="159">
        <f t="shared" si="374"/>
        <v>0.12468319119247902</v>
      </c>
      <c r="X2367" s="160">
        <f t="shared" si="375"/>
        <v>2.5431565314583404E-4</v>
      </c>
      <c r="Y2367" s="160" t="str">
        <f t="shared" si="376"/>
        <v/>
      </c>
      <c r="Z2367" s="160" t="str">
        <f t="shared" si="377"/>
        <v/>
      </c>
    </row>
    <row r="2368" spans="14:26" ht="20.100000000000001" customHeight="1" x14ac:dyDescent="0.25">
      <c r="N2368" s="137">
        <v>1765</v>
      </c>
      <c r="O2368" s="129">
        <f t="shared" si="379"/>
        <v>3.0600000000000005</v>
      </c>
      <c r="P2368" s="162">
        <f t="shared" si="380"/>
        <v>3.6951337295590284E-3</v>
      </c>
      <c r="Q2368" s="162">
        <f t="shared" si="381"/>
        <v>0.99889331504259071</v>
      </c>
      <c r="R2368" s="129">
        <f t="shared" si="382"/>
        <v>3.6951337295590284E-3</v>
      </c>
      <c r="S2368" s="129" t="str">
        <f t="shared" si="383"/>
        <v/>
      </c>
      <c r="T2368" s="129" t="str">
        <f t="shared" si="384"/>
        <v/>
      </c>
      <c r="V2368" s="156">
        <f t="shared" si="378"/>
        <v>11.340799999999795</v>
      </c>
      <c r="W2368" s="159">
        <f t="shared" si="374"/>
        <v>0.12442887553933318</v>
      </c>
      <c r="X2368" s="160">
        <f t="shared" si="375"/>
        <v>2.5386104738753246E-4</v>
      </c>
      <c r="Y2368" s="160" t="str">
        <f t="shared" si="376"/>
        <v/>
      </c>
      <c r="Z2368" s="160" t="str">
        <f t="shared" si="377"/>
        <v/>
      </c>
    </row>
    <row r="2369" spans="14:26" ht="20.100000000000001" customHeight="1" x14ac:dyDescent="0.25">
      <c r="N2369" s="137">
        <v>1766</v>
      </c>
      <c r="O2369" s="129">
        <f t="shared" si="379"/>
        <v>3.0640000000000001</v>
      </c>
      <c r="P2369" s="162">
        <f t="shared" si="380"/>
        <v>3.6501517635231869E-3</v>
      </c>
      <c r="Q2369" s="162">
        <f t="shared" si="381"/>
        <v>0.99890800544951819</v>
      </c>
      <c r="R2369" s="129">
        <f t="shared" si="382"/>
        <v>3.6501517635231869E-3</v>
      </c>
      <c r="S2369" s="129" t="str">
        <f t="shared" si="383"/>
        <v/>
      </c>
      <c r="T2369" s="129" t="str">
        <f t="shared" si="384"/>
        <v/>
      </c>
      <c r="V2369" s="156">
        <f t="shared" si="378"/>
        <v>11.347199999999795</v>
      </c>
      <c r="W2369" s="159">
        <f t="shared" si="374"/>
        <v>0.12417501449194565</v>
      </c>
      <c r="X2369" s="160">
        <f t="shared" si="375"/>
        <v>2.5340705262205665E-4</v>
      </c>
      <c r="Y2369" s="160" t="str">
        <f t="shared" si="376"/>
        <v/>
      </c>
      <c r="Z2369" s="160" t="str">
        <f t="shared" si="377"/>
        <v/>
      </c>
    </row>
    <row r="2370" spans="14:26" ht="20.100000000000001" customHeight="1" x14ac:dyDescent="0.25">
      <c r="N2370" s="137">
        <v>1767</v>
      </c>
      <c r="O2370" s="129">
        <f t="shared" si="379"/>
        <v>3.0680000000000005</v>
      </c>
      <c r="P2370" s="162">
        <f t="shared" si="380"/>
        <v>3.6056596853723233E-3</v>
      </c>
      <c r="Q2370" s="162">
        <f t="shared" si="381"/>
        <v>0.99892251690988132</v>
      </c>
      <c r="R2370" s="129">
        <f t="shared" si="382"/>
        <v>3.6056596853723233E-3</v>
      </c>
      <c r="S2370" s="129" t="str">
        <f t="shared" si="383"/>
        <v/>
      </c>
      <c r="T2370" s="129" t="str">
        <f t="shared" si="384"/>
        <v/>
      </c>
      <c r="V2370" s="156">
        <f t="shared" si="378"/>
        <v>11.353599999999794</v>
      </c>
      <c r="W2370" s="159">
        <f t="shared" si="374"/>
        <v>0.12392160743932359</v>
      </c>
      <c r="X2370" s="160">
        <f t="shared" si="375"/>
        <v>2.5295366870543845E-4</v>
      </c>
      <c r="Y2370" s="160" t="str">
        <f t="shared" si="376"/>
        <v/>
      </c>
      <c r="Z2370" s="160" t="str">
        <f t="shared" si="377"/>
        <v/>
      </c>
    </row>
    <row r="2371" spans="14:26" ht="20.100000000000001" customHeight="1" x14ac:dyDescent="0.25">
      <c r="N2371" s="137">
        <v>1768</v>
      </c>
      <c r="O2371" s="129">
        <f t="shared" si="379"/>
        <v>3.0720000000000001</v>
      </c>
      <c r="P2371" s="162">
        <f t="shared" si="380"/>
        <v>3.5616529388703346E-3</v>
      </c>
      <c r="Q2371" s="162">
        <f t="shared" si="381"/>
        <v>0.99893685137410859</v>
      </c>
      <c r="R2371" s="129">
        <f t="shared" si="382"/>
        <v>3.5616529388703346E-3</v>
      </c>
      <c r="S2371" s="129" t="str">
        <f t="shared" si="383"/>
        <v/>
      </c>
      <c r="T2371" s="129" t="str">
        <f t="shared" si="384"/>
        <v/>
      </c>
      <c r="V2371" s="156">
        <f t="shared" si="378"/>
        <v>11.359999999999793</v>
      </c>
      <c r="W2371" s="159">
        <f t="shared" si="374"/>
        <v>0.12366865377061816</v>
      </c>
      <c r="X2371" s="160">
        <f t="shared" si="375"/>
        <v>2.5250089549104515E-4</v>
      </c>
      <c r="Y2371" s="160" t="str">
        <f t="shared" si="376"/>
        <v/>
      </c>
      <c r="Z2371" s="160" t="str">
        <f t="shared" si="377"/>
        <v/>
      </c>
    </row>
    <row r="2372" spans="14:26" ht="20.100000000000001" customHeight="1" x14ac:dyDescent="0.25">
      <c r="N2372" s="137">
        <v>1769</v>
      </c>
      <c r="O2372" s="129">
        <f t="shared" si="379"/>
        <v>3.0760000000000005</v>
      </c>
      <c r="P2372" s="162">
        <f t="shared" si="380"/>
        <v>3.5181270001999596E-3</v>
      </c>
      <c r="Q2372" s="162">
        <f t="shared" si="381"/>
        <v>0.99895101077446802</v>
      </c>
      <c r="R2372" s="129">
        <f t="shared" si="382"/>
        <v>3.5181270001999596E-3</v>
      </c>
      <c r="S2372" s="129" t="str">
        <f t="shared" si="383"/>
        <v/>
      </c>
      <c r="T2372" s="129" t="str">
        <f t="shared" si="384"/>
        <v/>
      </c>
      <c r="V2372" s="156">
        <f t="shared" si="378"/>
        <v>11.366399999999793</v>
      </c>
      <c r="W2372" s="159">
        <f t="shared" si="374"/>
        <v>0.12341615287512711</v>
      </c>
      <c r="X2372" s="160">
        <f t="shared" si="375"/>
        <v>2.52048732829524E-4</v>
      </c>
      <c r="Y2372" s="160" t="str">
        <f t="shared" si="376"/>
        <v/>
      </c>
      <c r="Z2372" s="160" t="str">
        <f t="shared" si="377"/>
        <v/>
      </c>
    </row>
    <row r="2373" spans="14:26" ht="20.100000000000001" customHeight="1" x14ac:dyDescent="0.25">
      <c r="N2373" s="137">
        <v>1770</v>
      </c>
      <c r="O2373" s="129">
        <f t="shared" si="379"/>
        <v>3.08</v>
      </c>
      <c r="P2373" s="162">
        <f t="shared" si="380"/>
        <v>3.4750773778549375E-3</v>
      </c>
      <c r="Q2373" s="162">
        <f t="shared" si="381"/>
        <v>0.99896499702519714</v>
      </c>
      <c r="R2373" s="129">
        <f t="shared" si="382"/>
        <v>3.4750773778549375E-3</v>
      </c>
      <c r="S2373" s="129" t="str">
        <f t="shared" si="383"/>
        <v/>
      </c>
      <c r="T2373" s="129" t="str">
        <f t="shared" si="384"/>
        <v/>
      </c>
      <c r="V2373" s="156">
        <f t="shared" si="378"/>
        <v>11.372799999999792</v>
      </c>
      <c r="W2373" s="159">
        <f t="shared" si="374"/>
        <v>0.12316410414229759</v>
      </c>
      <c r="X2373" s="160">
        <f t="shared" si="375"/>
        <v>2.5159718056826097E-4</v>
      </c>
      <c r="Y2373" s="160" t="str">
        <f t="shared" si="376"/>
        <v/>
      </c>
      <c r="Z2373" s="160" t="str">
        <f t="shared" si="377"/>
        <v/>
      </c>
    </row>
    <row r="2374" spans="14:26" ht="20.100000000000001" customHeight="1" x14ac:dyDescent="0.25">
      <c r="N2374" s="137">
        <v>1771</v>
      </c>
      <c r="O2374" s="129">
        <f t="shared" si="379"/>
        <v>3.0840000000000005</v>
      </c>
      <c r="P2374" s="162">
        <f t="shared" si="380"/>
        <v>3.4324996125307495E-3</v>
      </c>
      <c r="Q2374" s="162">
        <f t="shared" si="381"/>
        <v>0.99897881202263206</v>
      </c>
      <c r="R2374" s="129">
        <f t="shared" si="382"/>
        <v>3.4324996125307495E-3</v>
      </c>
      <c r="S2374" s="129" t="str">
        <f t="shared" si="383"/>
        <v/>
      </c>
      <c r="T2374" s="129" t="str">
        <f t="shared" si="384"/>
        <v/>
      </c>
      <c r="V2374" s="156">
        <f t="shared" si="378"/>
        <v>11.379199999999791</v>
      </c>
      <c r="W2374" s="159">
        <f t="shared" si="374"/>
        <v>0.12291250696172933</v>
      </c>
      <c r="X2374" s="160">
        <f t="shared" si="375"/>
        <v>2.5114623855256035E-4</v>
      </c>
      <c r="Y2374" s="160" t="str">
        <f t="shared" si="376"/>
        <v/>
      </c>
      <c r="Z2374" s="160" t="str">
        <f t="shared" si="377"/>
        <v/>
      </c>
    </row>
    <row r="2375" spans="14:26" ht="20.100000000000001" customHeight="1" x14ac:dyDescent="0.25">
      <c r="N2375" s="137">
        <v>1772</v>
      </c>
      <c r="O2375" s="129">
        <f t="shared" si="379"/>
        <v>3.0880000000000001</v>
      </c>
      <c r="P2375" s="162">
        <f t="shared" si="380"/>
        <v>3.3903892770143253E-3</v>
      </c>
      <c r="Q2375" s="162">
        <f t="shared" si="381"/>
        <v>0.99899245764533573</v>
      </c>
      <c r="R2375" s="129">
        <f t="shared" si="382"/>
        <v>3.3903892770143253E-3</v>
      </c>
      <c r="S2375" s="129" t="str">
        <f t="shared" si="383"/>
        <v/>
      </c>
      <c r="T2375" s="129" t="str">
        <f t="shared" si="384"/>
        <v/>
      </c>
      <c r="V2375" s="156">
        <f t="shared" si="378"/>
        <v>11.385599999999791</v>
      </c>
      <c r="W2375" s="159">
        <f t="shared" si="374"/>
        <v>0.12266136072317677</v>
      </c>
      <c r="X2375" s="160">
        <f t="shared" si="375"/>
        <v>2.5069590662468721E-4</v>
      </c>
      <c r="Y2375" s="160" t="str">
        <f t="shared" si="376"/>
        <v/>
      </c>
      <c r="Z2375" s="160" t="str">
        <f t="shared" si="377"/>
        <v/>
      </c>
    </row>
    <row r="2376" spans="14:26" ht="20.100000000000001" customHeight="1" x14ac:dyDescent="0.25">
      <c r="N2376" s="137">
        <v>1773</v>
      </c>
      <c r="O2376" s="129">
        <f t="shared" si="379"/>
        <v>3.0920000000000005</v>
      </c>
      <c r="P2376" s="162">
        <f t="shared" si="380"/>
        <v>3.3487419760723546E-3</v>
      </c>
      <c r="Q2376" s="162">
        <f t="shared" si="381"/>
        <v>0.99900593575422625</v>
      </c>
      <c r="R2376" s="129">
        <f t="shared" si="382"/>
        <v>3.3487419760723546E-3</v>
      </c>
      <c r="S2376" s="129" t="str">
        <f t="shared" si="383"/>
        <v/>
      </c>
      <c r="T2376" s="129" t="str">
        <f t="shared" si="384"/>
        <v/>
      </c>
      <c r="V2376" s="156">
        <f t="shared" si="378"/>
        <v>11.39199999999979</v>
      </c>
      <c r="W2376" s="159">
        <f t="shared" si="374"/>
        <v>0.12241066481655208</v>
      </c>
      <c r="X2376" s="160">
        <f t="shared" si="375"/>
        <v>2.5024618462414494E-4</v>
      </c>
      <c r="Y2376" s="160" t="str">
        <f t="shared" si="376"/>
        <v/>
      </c>
      <c r="Z2376" s="160" t="str">
        <f t="shared" si="377"/>
        <v/>
      </c>
    </row>
    <row r="2377" spans="14:26" ht="20.100000000000001" customHeight="1" x14ac:dyDescent="0.25">
      <c r="N2377" s="137">
        <v>1774</v>
      </c>
      <c r="O2377" s="129">
        <f t="shared" si="379"/>
        <v>3.0960000000000001</v>
      </c>
      <c r="P2377" s="162">
        <f t="shared" si="380"/>
        <v>3.3075533463386006E-3</v>
      </c>
      <c r="Q2377" s="162">
        <f t="shared" si="381"/>
        <v>0.99901924819270449</v>
      </c>
      <c r="R2377" s="129">
        <f t="shared" si="382"/>
        <v>3.3075533463386006E-3</v>
      </c>
      <c r="S2377" s="129" t="str">
        <f t="shared" si="383"/>
        <v/>
      </c>
      <c r="T2377" s="129" t="str">
        <f t="shared" si="384"/>
        <v/>
      </c>
      <c r="V2377" s="156">
        <f t="shared" si="378"/>
        <v>11.398399999999789</v>
      </c>
      <c r="W2377" s="159">
        <f t="shared" si="374"/>
        <v>0.12216041863192793</v>
      </c>
      <c r="X2377" s="160">
        <f t="shared" si="375"/>
        <v>2.4979707238732829E-4</v>
      </c>
      <c r="Y2377" s="160" t="str">
        <f t="shared" si="376"/>
        <v/>
      </c>
      <c r="Z2377" s="160" t="str">
        <f t="shared" si="377"/>
        <v/>
      </c>
    </row>
    <row r="2378" spans="14:26" ht="20.100000000000001" customHeight="1" x14ac:dyDescent="0.25">
      <c r="N2378" s="137">
        <v>1775</v>
      </c>
      <c r="O2378" s="129">
        <f t="shared" si="379"/>
        <v>3.1000000000000005</v>
      </c>
      <c r="P2378" s="162">
        <f t="shared" si="380"/>
        <v>3.2668190561999156E-3</v>
      </c>
      <c r="Q2378" s="162">
        <f t="shared" si="381"/>
        <v>0.99903239678678168</v>
      </c>
      <c r="R2378" s="129">
        <f t="shared" si="382"/>
        <v>3.2668190561999156E-3</v>
      </c>
      <c r="S2378" s="129" t="str">
        <f t="shared" si="383"/>
        <v/>
      </c>
      <c r="T2378" s="129" t="str">
        <f t="shared" si="384"/>
        <v/>
      </c>
      <c r="V2378" s="156">
        <f t="shared" si="378"/>
        <v>11.404799999999788</v>
      </c>
      <c r="W2378" s="159">
        <f t="shared" si="374"/>
        <v>0.12191062155954061</v>
      </c>
      <c r="X2378" s="160">
        <f t="shared" si="375"/>
        <v>2.4934856974882791E-4</v>
      </c>
      <c r="Y2378" s="160" t="str">
        <f t="shared" si="376"/>
        <v/>
      </c>
      <c r="Z2378" s="160" t="str">
        <f t="shared" si="377"/>
        <v/>
      </c>
    </row>
    <row r="2379" spans="14:26" ht="20.100000000000001" customHeight="1" x14ac:dyDescent="0.25">
      <c r="N2379" s="137">
        <v>1776</v>
      </c>
      <c r="O2379" s="129">
        <f t="shared" si="379"/>
        <v>3.1040000000000001</v>
      </c>
      <c r="P2379" s="162">
        <f t="shared" si="380"/>
        <v>3.2265348056812601E-3</v>
      </c>
      <c r="Q2379" s="162">
        <f t="shared" si="381"/>
        <v>0.99904538334520554</v>
      </c>
      <c r="R2379" s="129">
        <f t="shared" si="382"/>
        <v>3.2265348056812601E-3</v>
      </c>
      <c r="S2379" s="129" t="str">
        <f t="shared" si="383"/>
        <v/>
      </c>
      <c r="T2379" s="129" t="str">
        <f t="shared" si="384"/>
        <v/>
      </c>
      <c r="V2379" s="156">
        <f t="shared" si="378"/>
        <v>11.411199999999788</v>
      </c>
      <c r="W2379" s="159">
        <f t="shared" si="374"/>
        <v>0.12166127298979178</v>
      </c>
      <c r="X2379" s="160">
        <f t="shared" si="375"/>
        <v>2.4890067653966785E-4</v>
      </c>
      <c r="Y2379" s="160" t="str">
        <f t="shared" si="376"/>
        <v/>
      </c>
      <c r="Z2379" s="160" t="str">
        <f t="shared" si="377"/>
        <v/>
      </c>
    </row>
    <row r="2380" spans="14:26" ht="20.100000000000001" customHeight="1" x14ac:dyDescent="0.25">
      <c r="N2380" s="137">
        <v>1777</v>
      </c>
      <c r="O2380" s="129">
        <f t="shared" si="379"/>
        <v>3.1080000000000005</v>
      </c>
      <c r="P2380" s="162">
        <f t="shared" si="380"/>
        <v>3.1866963263295039E-3</v>
      </c>
      <c r="Q2380" s="162">
        <f t="shared" si="381"/>
        <v>0.99905820965958725</v>
      </c>
      <c r="R2380" s="129">
        <f t="shared" si="382"/>
        <v>3.1866963263295039E-3</v>
      </c>
      <c r="S2380" s="129" t="str">
        <f t="shared" si="383"/>
        <v/>
      </c>
      <c r="T2380" s="129" t="str">
        <f t="shared" si="384"/>
        <v/>
      </c>
      <c r="V2380" s="156">
        <f t="shared" si="378"/>
        <v>11.417599999999787</v>
      </c>
      <c r="W2380" s="159">
        <f t="shared" si="374"/>
        <v>0.12141237231325211</v>
      </c>
      <c r="X2380" s="160">
        <f t="shared" si="375"/>
        <v>2.4845339258879051E-4</v>
      </c>
      <c r="Y2380" s="160" t="str">
        <f t="shared" si="376"/>
        <v/>
      </c>
      <c r="Z2380" s="160" t="str">
        <f t="shared" si="377"/>
        <v/>
      </c>
    </row>
    <row r="2381" spans="14:26" ht="20.100000000000001" customHeight="1" x14ac:dyDescent="0.25">
      <c r="N2381" s="137">
        <v>1778</v>
      </c>
      <c r="O2381" s="129">
        <f t="shared" si="379"/>
        <v>3.1120000000000001</v>
      </c>
      <c r="P2381" s="162">
        <f t="shared" si="380"/>
        <v>3.1472993810962671E-3</v>
      </c>
      <c r="Q2381" s="162">
        <f t="shared" si="381"/>
        <v>0.99907087750452694</v>
      </c>
      <c r="R2381" s="129">
        <f t="shared" si="382"/>
        <v>3.1472993810962671E-3</v>
      </c>
      <c r="S2381" s="129" t="str">
        <f t="shared" si="383"/>
        <v/>
      </c>
      <c r="T2381" s="129" t="str">
        <f t="shared" si="384"/>
        <v/>
      </c>
      <c r="V2381" s="156">
        <f t="shared" si="378"/>
        <v>11.423999999999786</v>
      </c>
      <c r="W2381" s="159">
        <f t="shared" si="374"/>
        <v>0.12116391892066332</v>
      </c>
      <c r="X2381" s="160">
        <f t="shared" si="375"/>
        <v>2.4800671772177985E-4</v>
      </c>
      <c r="Y2381" s="160" t="str">
        <f t="shared" si="376"/>
        <v/>
      </c>
      <c r="Z2381" s="160" t="str">
        <f t="shared" si="377"/>
        <v/>
      </c>
    </row>
    <row r="2382" spans="14:26" ht="20.100000000000001" customHeight="1" x14ac:dyDescent="0.25">
      <c r="N2382" s="137">
        <v>1779</v>
      </c>
      <c r="O2382" s="129">
        <f t="shared" si="379"/>
        <v>3.1160000000000005</v>
      </c>
      <c r="P2382" s="162">
        <f t="shared" si="380"/>
        <v>3.1083397642195994E-3</v>
      </c>
      <c r="Q2382" s="162">
        <f t="shared" si="381"/>
        <v>0.99908338863773916</v>
      </c>
      <c r="R2382" s="129">
        <f t="shared" si="382"/>
        <v>3.1083397642195994E-3</v>
      </c>
      <c r="S2382" s="129" t="str">
        <f t="shared" si="383"/>
        <v/>
      </c>
      <c r="T2382" s="129" t="str">
        <f t="shared" si="384"/>
        <v/>
      </c>
      <c r="V2382" s="156">
        <f t="shared" si="378"/>
        <v>11.430399999999786</v>
      </c>
      <c r="W2382" s="159">
        <f t="shared" si="374"/>
        <v>0.12091591220294154</v>
      </c>
      <c r="X2382" s="160">
        <f t="shared" si="375"/>
        <v>2.475606517623602E-4</v>
      </c>
      <c r="Y2382" s="160" t="str">
        <f t="shared" si="376"/>
        <v/>
      </c>
      <c r="Z2382" s="160" t="str">
        <f t="shared" si="377"/>
        <v/>
      </c>
    </row>
    <row r="2383" spans="14:26" ht="20.100000000000001" customHeight="1" x14ac:dyDescent="0.25">
      <c r="N2383" s="137">
        <v>1780</v>
      </c>
      <c r="O2383" s="129">
        <f t="shared" si="379"/>
        <v>3.12</v>
      </c>
      <c r="P2383" s="162">
        <f t="shared" si="380"/>
        <v>3.0698133011047403E-3</v>
      </c>
      <c r="Q2383" s="162">
        <f t="shared" si="381"/>
        <v>0.99909574480017771</v>
      </c>
      <c r="R2383" s="129">
        <f t="shared" si="382"/>
        <v>3.0698133011047403E-3</v>
      </c>
      <c r="S2383" s="129" t="str">
        <f t="shared" si="383"/>
        <v/>
      </c>
      <c r="T2383" s="129" t="str">
        <f t="shared" si="384"/>
        <v/>
      </c>
      <c r="V2383" s="156">
        <f t="shared" si="378"/>
        <v>11.436799999999785</v>
      </c>
      <c r="W2383" s="159">
        <f t="shared" si="374"/>
        <v>0.12066835155117918</v>
      </c>
      <c r="X2383" s="160">
        <f t="shared" si="375"/>
        <v>2.4711519453096686E-4</v>
      </c>
      <c r="Y2383" s="160" t="str">
        <f t="shared" si="376"/>
        <v/>
      </c>
      <c r="Z2383" s="160" t="str">
        <f t="shared" si="377"/>
        <v/>
      </c>
    </row>
    <row r="2384" spans="14:26" ht="20.100000000000001" customHeight="1" x14ac:dyDescent="0.25">
      <c r="N2384" s="137">
        <v>1781</v>
      </c>
      <c r="O2384" s="129">
        <f t="shared" si="379"/>
        <v>3.1240000000000006</v>
      </c>
      <c r="P2384" s="162">
        <f t="shared" si="380"/>
        <v>3.0317158482037732E-3</v>
      </c>
      <c r="Q2384" s="162">
        <f t="shared" si="381"/>
        <v>0.99910794771616018</v>
      </c>
      <c r="R2384" s="129">
        <f t="shared" si="382"/>
        <v>3.0317158482037732E-3</v>
      </c>
      <c r="S2384" s="129" t="str">
        <f t="shared" si="383"/>
        <v/>
      </c>
      <c r="T2384" s="129" t="str">
        <f t="shared" si="384"/>
        <v/>
      </c>
      <c r="V2384" s="156">
        <f t="shared" si="378"/>
        <v>11.443199999999784</v>
      </c>
      <c r="W2384" s="159">
        <f t="shared" si="374"/>
        <v>0.12042123635664821</v>
      </c>
      <c r="X2384" s="160">
        <f t="shared" si="375"/>
        <v>2.4667034584566205E-4</v>
      </c>
      <c r="Y2384" s="160" t="str">
        <f t="shared" si="376"/>
        <v/>
      </c>
      <c r="Z2384" s="160" t="str">
        <f t="shared" si="377"/>
        <v/>
      </c>
    </row>
    <row r="2385" spans="14:26" ht="20.100000000000001" customHeight="1" x14ac:dyDescent="0.25">
      <c r="N2385" s="137">
        <v>1782</v>
      </c>
      <c r="O2385" s="129">
        <f t="shared" si="379"/>
        <v>3.1280000000000001</v>
      </c>
      <c r="P2385" s="162">
        <f t="shared" si="380"/>
        <v>2.9940432928944037E-3</v>
      </c>
      <c r="Q2385" s="162">
        <f t="shared" si="381"/>
        <v>0.99911999909349203</v>
      </c>
      <c r="R2385" s="129">
        <f t="shared" si="382"/>
        <v>2.9940432928944037E-3</v>
      </c>
      <c r="S2385" s="129" t="str">
        <f t="shared" si="383"/>
        <v/>
      </c>
      <c r="T2385" s="129" t="str">
        <f t="shared" si="384"/>
        <v/>
      </c>
      <c r="V2385" s="156">
        <f t="shared" si="378"/>
        <v>11.449599999999784</v>
      </c>
      <c r="W2385" s="159">
        <f t="shared" si="374"/>
        <v>0.12017456601080255</v>
      </c>
      <c r="X2385" s="160">
        <f t="shared" si="375"/>
        <v>2.4622610552198221E-4</v>
      </c>
      <c r="Y2385" s="160" t="str">
        <f t="shared" si="376"/>
        <v/>
      </c>
      <c r="Z2385" s="160" t="str">
        <f t="shared" si="377"/>
        <v/>
      </c>
    </row>
    <row r="2386" spans="14:26" ht="20.100000000000001" customHeight="1" x14ac:dyDescent="0.25">
      <c r="N2386" s="137">
        <v>1783</v>
      </c>
      <c r="O2386" s="129">
        <f t="shared" si="379"/>
        <v>3.1320000000000006</v>
      </c>
      <c r="P2386" s="162">
        <f t="shared" si="380"/>
        <v>2.9567915533576803E-3</v>
      </c>
      <c r="Q2386" s="162">
        <f t="shared" si="381"/>
        <v>0.9991319006235897</v>
      </c>
      <c r="R2386" s="129">
        <f t="shared" si="382"/>
        <v>2.9567915533576803E-3</v>
      </c>
      <c r="S2386" s="129" t="str">
        <f t="shared" si="383"/>
        <v/>
      </c>
      <c r="T2386" s="129" t="str">
        <f t="shared" si="384"/>
        <v/>
      </c>
      <c r="V2386" s="156">
        <f t="shared" si="378"/>
        <v>11.455999999999783</v>
      </c>
      <c r="W2386" s="159">
        <f t="shared" si="374"/>
        <v>0.11992833990528057</v>
      </c>
      <c r="X2386" s="160">
        <f t="shared" si="375"/>
        <v>2.4578247337249393E-4</v>
      </c>
      <c r="Y2386" s="160" t="str">
        <f t="shared" si="376"/>
        <v/>
      </c>
      <c r="Z2386" s="160" t="str">
        <f t="shared" si="377"/>
        <v/>
      </c>
    </row>
    <row r="2387" spans="14:26" ht="20.100000000000001" customHeight="1" x14ac:dyDescent="0.25">
      <c r="N2387" s="137">
        <v>1784</v>
      </c>
      <c r="O2387" s="129">
        <f t="shared" si="379"/>
        <v>3.1360000000000001</v>
      </c>
      <c r="P2387" s="162">
        <f t="shared" si="380"/>
        <v>2.9199565784548891E-3</v>
      </c>
      <c r="Q2387" s="162">
        <f t="shared" si="381"/>
        <v>0.99914365398160376</v>
      </c>
      <c r="R2387" s="129">
        <f t="shared" si="382"/>
        <v>2.9199565784548891E-3</v>
      </c>
      <c r="S2387" s="129" t="str">
        <f t="shared" si="383"/>
        <v/>
      </c>
      <c r="T2387" s="129" t="str">
        <f t="shared" si="384"/>
        <v/>
      </c>
      <c r="V2387" s="156">
        <f t="shared" si="378"/>
        <v>11.462399999999782</v>
      </c>
      <c r="W2387" s="159">
        <f t="shared" si="374"/>
        <v>0.11968255743190807</v>
      </c>
      <c r="X2387" s="160">
        <f t="shared" si="375"/>
        <v>2.4533944920758499E-4</v>
      </c>
      <c r="Y2387" s="160" t="str">
        <f t="shared" si="376"/>
        <v/>
      </c>
      <c r="Z2387" s="160" t="str">
        <f t="shared" si="377"/>
        <v/>
      </c>
    </row>
    <row r="2388" spans="14:26" ht="20.100000000000001" customHeight="1" x14ac:dyDescent="0.25">
      <c r="N2388" s="137">
        <v>1785</v>
      </c>
      <c r="O2388" s="129">
        <f t="shared" si="379"/>
        <v>3.1400000000000006</v>
      </c>
      <c r="P2388" s="162">
        <f t="shared" si="380"/>
        <v>2.883534347603434E-3</v>
      </c>
      <c r="Q2388" s="162">
        <f t="shared" si="381"/>
        <v>0.99915526082654138</v>
      </c>
      <c r="R2388" s="129">
        <f t="shared" si="382"/>
        <v>2.883534347603434E-3</v>
      </c>
      <c r="S2388" s="129" t="str">
        <f t="shared" si="383"/>
        <v/>
      </c>
      <c r="T2388" s="129" t="str">
        <f t="shared" si="384"/>
        <v/>
      </c>
      <c r="V2388" s="156">
        <f t="shared" si="378"/>
        <v>11.468799999999781</v>
      </c>
      <c r="W2388" s="159">
        <f t="shared" ref="W2388:W2451" si="385">_xlfn.CHISQ.DIST.RT(V2388,$U$593)</f>
        <v>0.11943721798270049</v>
      </c>
      <c r="X2388" s="160">
        <f t="shared" ref="X2388:X2451" si="386">W2388-W2389</f>
        <v>2.4489703283459008E-4</v>
      </c>
      <c r="Y2388" s="160" t="str">
        <f t="shared" ref="Y2388:Y2451" si="387">IF(W2388&lt;(1-$U$600),X2388,"")</f>
        <v/>
      </c>
      <c r="Z2388" s="160" t="str">
        <f t="shared" ref="Z2388:Z2451" si="388">IF(X2388&lt;(1-$U$606),Y2388,"")</f>
        <v/>
      </c>
    </row>
    <row r="2389" spans="14:26" ht="20.100000000000001" customHeight="1" x14ac:dyDescent="0.25">
      <c r="N2389" s="137">
        <v>1786</v>
      </c>
      <c r="O2389" s="129">
        <f t="shared" si="379"/>
        <v>3.1440000000000001</v>
      </c>
      <c r="P2389" s="162">
        <f t="shared" si="380"/>
        <v>2.8475208706519421E-3</v>
      </c>
      <c r="Q2389" s="162">
        <f t="shared" si="381"/>
        <v>0.99916672280138841</v>
      </c>
      <c r="R2389" s="129">
        <f t="shared" si="382"/>
        <v>2.8475208706519421E-3</v>
      </c>
      <c r="S2389" s="129" t="str">
        <f t="shared" si="383"/>
        <v/>
      </c>
      <c r="T2389" s="129" t="str">
        <f t="shared" si="384"/>
        <v/>
      </c>
      <c r="V2389" s="156">
        <f t="shared" ref="V2389:V2452" si="389">V2388+$Y$593</f>
        <v>11.475199999999781</v>
      </c>
      <c r="W2389" s="159">
        <f t="shared" si="385"/>
        <v>0.1191923209498659</v>
      </c>
      <c r="X2389" s="160">
        <f t="shared" si="386"/>
        <v>2.4445522405867892E-4</v>
      </c>
      <c r="Y2389" s="160" t="str">
        <f t="shared" si="387"/>
        <v/>
      </c>
      <c r="Z2389" s="160" t="str">
        <f t="shared" si="388"/>
        <v/>
      </c>
    </row>
    <row r="2390" spans="14:26" ht="20.100000000000001" customHeight="1" x14ac:dyDescent="0.25">
      <c r="N2390" s="137">
        <v>1787</v>
      </c>
      <c r="O2390" s="129">
        <f t="shared" si="379"/>
        <v>3.1480000000000006</v>
      </c>
      <c r="P2390" s="162">
        <f t="shared" si="380"/>
        <v>2.8119121877543856E-3</v>
      </c>
      <c r="Q2390" s="162">
        <f t="shared" si="381"/>
        <v>0.99917804153323064</v>
      </c>
      <c r="R2390" s="129">
        <f t="shared" si="382"/>
        <v>2.8119121877543856E-3</v>
      </c>
      <c r="S2390" s="129" t="str">
        <f t="shared" si="383"/>
        <v/>
      </c>
      <c r="T2390" s="129" t="str">
        <f t="shared" si="384"/>
        <v/>
      </c>
      <c r="V2390" s="156">
        <f t="shared" si="389"/>
        <v>11.48159999999978</v>
      </c>
      <c r="W2390" s="159">
        <f t="shared" si="385"/>
        <v>0.11894786572580722</v>
      </c>
      <c r="X2390" s="160">
        <f t="shared" si="386"/>
        <v>2.4401402268235672E-4</v>
      </c>
      <c r="Y2390" s="160" t="str">
        <f t="shared" si="387"/>
        <v/>
      </c>
      <c r="Z2390" s="160" t="str">
        <f t="shared" si="388"/>
        <v/>
      </c>
    </row>
    <row r="2391" spans="14:26" ht="20.100000000000001" customHeight="1" x14ac:dyDescent="0.25">
      <c r="N2391" s="137">
        <v>1788</v>
      </c>
      <c r="O2391" s="129">
        <f t="shared" si="379"/>
        <v>3.1520000000000001</v>
      </c>
      <c r="P2391" s="162">
        <f t="shared" si="380"/>
        <v>2.7767043692435104E-3</v>
      </c>
      <c r="Q2391" s="162">
        <f t="shared" si="381"/>
        <v>0.99918921863337495</v>
      </c>
      <c r="R2391" s="129">
        <f t="shared" si="382"/>
        <v>2.7767043692435104E-3</v>
      </c>
      <c r="S2391" s="129" t="str">
        <f t="shared" si="383"/>
        <v/>
      </c>
      <c r="T2391" s="129" t="str">
        <f t="shared" si="384"/>
        <v/>
      </c>
      <c r="V2391" s="156">
        <f t="shared" si="389"/>
        <v>11.487999999999779</v>
      </c>
      <c r="W2391" s="159">
        <f t="shared" si="385"/>
        <v>0.11870385170312486</v>
      </c>
      <c r="X2391" s="160">
        <f t="shared" si="386"/>
        <v>2.4357342850517272E-4</v>
      </c>
      <c r="Y2391" s="160" t="str">
        <f t="shared" si="387"/>
        <v/>
      </c>
      <c r="Z2391" s="160" t="str">
        <f t="shared" si="388"/>
        <v/>
      </c>
    </row>
    <row r="2392" spans="14:26" ht="20.100000000000001" customHeight="1" x14ac:dyDescent="0.25">
      <c r="N2392" s="137">
        <v>1789</v>
      </c>
      <c r="O2392" s="129">
        <f t="shared" si="379"/>
        <v>3.1560000000000006</v>
      </c>
      <c r="P2392" s="162">
        <f t="shared" si="380"/>
        <v>2.7418935155032816E-3</v>
      </c>
      <c r="Q2392" s="162">
        <f t="shared" si="381"/>
        <v>0.99920025569746962</v>
      </c>
      <c r="R2392" s="129">
        <f t="shared" si="382"/>
        <v>2.7418935155032816E-3</v>
      </c>
      <c r="S2392" s="129" t="str">
        <f t="shared" si="383"/>
        <v/>
      </c>
      <c r="T2392" s="129" t="str">
        <f t="shared" si="384"/>
        <v/>
      </c>
      <c r="V2392" s="156">
        <f t="shared" si="389"/>
        <v>11.494399999999779</v>
      </c>
      <c r="W2392" s="159">
        <f t="shared" si="385"/>
        <v>0.11846027827461969</v>
      </c>
      <c r="X2392" s="160">
        <f t="shared" si="386"/>
        <v>2.431334413246361E-4</v>
      </c>
      <c r="Y2392" s="160" t="str">
        <f t="shared" si="387"/>
        <v/>
      </c>
      <c r="Z2392" s="160" t="str">
        <f t="shared" si="388"/>
        <v/>
      </c>
    </row>
    <row r="2393" spans="14:26" ht="20.100000000000001" customHeight="1" x14ac:dyDescent="0.25">
      <c r="N2393" s="137">
        <v>1790</v>
      </c>
      <c r="O2393" s="129">
        <f t="shared" si="379"/>
        <v>3.16</v>
      </c>
      <c r="P2393" s="162">
        <f t="shared" si="380"/>
        <v>2.7074757568406999E-3</v>
      </c>
      <c r="Q2393" s="162">
        <f t="shared" si="381"/>
        <v>0.99921115430562446</v>
      </c>
      <c r="R2393" s="129">
        <f t="shared" si="382"/>
        <v>2.7074757568406999E-3</v>
      </c>
      <c r="S2393" s="129" t="str">
        <f t="shared" si="383"/>
        <v/>
      </c>
      <c r="T2393" s="129" t="str">
        <f t="shared" si="384"/>
        <v/>
      </c>
      <c r="V2393" s="156">
        <f t="shared" si="389"/>
        <v>11.500799999999778</v>
      </c>
      <c r="W2393" s="159">
        <f t="shared" si="385"/>
        <v>0.11821714483329505</v>
      </c>
      <c r="X2393" s="160">
        <f t="shared" si="386"/>
        <v>2.4269406093574419E-4</v>
      </c>
      <c r="Y2393" s="160" t="str">
        <f t="shared" si="387"/>
        <v/>
      </c>
      <c r="Z2393" s="160" t="str">
        <f t="shared" si="388"/>
        <v/>
      </c>
    </row>
    <row r="2394" spans="14:26" ht="20.100000000000001" customHeight="1" x14ac:dyDescent="0.25">
      <c r="N2394" s="137">
        <v>1791</v>
      </c>
      <c r="O2394" s="129">
        <f t="shared" si="379"/>
        <v>3.1640000000000006</v>
      </c>
      <c r="P2394" s="162">
        <f t="shared" si="380"/>
        <v>2.6734472533567061E-3</v>
      </c>
      <c r="Q2394" s="162">
        <f t="shared" si="381"/>
        <v>0.99922191602252997</v>
      </c>
      <c r="R2394" s="129">
        <f t="shared" si="382"/>
        <v>2.6734472533567061E-3</v>
      </c>
      <c r="S2394" s="129" t="str">
        <f t="shared" si="383"/>
        <v/>
      </c>
      <c r="T2394" s="129" t="str">
        <f t="shared" si="384"/>
        <v/>
      </c>
      <c r="V2394" s="156">
        <f t="shared" si="389"/>
        <v>11.507199999999777</v>
      </c>
      <c r="W2394" s="159">
        <f t="shared" si="385"/>
        <v>0.11797445077235931</v>
      </c>
      <c r="X2394" s="160">
        <f t="shared" si="386"/>
        <v>2.4225528713027467E-4</v>
      </c>
      <c r="Y2394" s="160" t="str">
        <f t="shared" si="387"/>
        <v/>
      </c>
      <c r="Z2394" s="160" t="str">
        <f t="shared" si="388"/>
        <v/>
      </c>
    </row>
    <row r="2395" spans="14:26" ht="20.100000000000001" customHeight="1" x14ac:dyDescent="0.25">
      <c r="N2395" s="137">
        <v>1792</v>
      </c>
      <c r="O2395" s="129">
        <f t="shared" ref="O2395:O2458" si="390">O$597+(N2395*O$600)</f>
        <v>3.1680000000000001</v>
      </c>
      <c r="P2395" s="162">
        <f t="shared" ref="P2395:P2458" si="391">_xlfn.NORM.DIST(O2395,O$594,O$595,0)</f>
        <v>2.6398041948164515E-3</v>
      </c>
      <c r="Q2395" s="162">
        <f t="shared" ref="Q2395:Q2458" si="392">_xlfn.NORM.DIST(O2395,O$594,O$595,1)</f>
        <v>0.99923254239757653</v>
      </c>
      <c r="R2395" s="129">
        <f t="shared" ref="R2395:R2458" si="393">IF(OR(Q2395&lt;$S$599,Q2395&gt;$S$600),P2395,"")</f>
        <v>2.6398041948164515E-3</v>
      </c>
      <c r="S2395" s="129" t="str">
        <f t="shared" ref="S2395:S2458" si="394">IF(AND(Q2395&gt;$S$599,Q2395&lt;$S$600),P2395,"")</f>
        <v/>
      </c>
      <c r="T2395" s="129" t="str">
        <f t="shared" ref="T2395:T2458" si="395">IF(P2395=MAX(P$603:P$2603),P2395,"")</f>
        <v/>
      </c>
      <c r="V2395" s="156">
        <f t="shared" si="389"/>
        <v>11.513599999999776</v>
      </c>
      <c r="W2395" s="159">
        <f t="shared" si="385"/>
        <v>0.11773219548522904</v>
      </c>
      <c r="X2395" s="160">
        <f t="shared" si="386"/>
        <v>2.4181711969829822E-4</v>
      </c>
      <c r="Y2395" s="160" t="str">
        <f t="shared" si="387"/>
        <v/>
      </c>
      <c r="Z2395" s="160" t="str">
        <f t="shared" si="388"/>
        <v/>
      </c>
    </row>
    <row r="2396" spans="14:26" ht="20.100000000000001" customHeight="1" x14ac:dyDescent="0.25">
      <c r="N2396" s="137">
        <v>1793</v>
      </c>
      <c r="O2396" s="129">
        <f t="shared" si="390"/>
        <v>3.1719999999999997</v>
      </c>
      <c r="P2396" s="162">
        <f t="shared" si="391"/>
        <v>2.6065428005187358E-3</v>
      </c>
      <c r="Q2396" s="162">
        <f t="shared" si="392"/>
        <v>0.9992430349649728</v>
      </c>
      <c r="R2396" s="129">
        <f t="shared" si="393"/>
        <v>2.6065428005187358E-3</v>
      </c>
      <c r="S2396" s="129" t="str">
        <f t="shared" si="394"/>
        <v/>
      </c>
      <c r="T2396" s="129" t="str">
        <f t="shared" si="395"/>
        <v/>
      </c>
      <c r="V2396" s="156">
        <f t="shared" si="389"/>
        <v>11.519999999999776</v>
      </c>
      <c r="W2396" s="159">
        <f t="shared" si="385"/>
        <v>0.11749037836553074</v>
      </c>
      <c r="X2396" s="160">
        <f t="shared" si="386"/>
        <v>2.4137955842695735E-4</v>
      </c>
      <c r="Y2396" s="160" t="str">
        <f t="shared" si="387"/>
        <v/>
      </c>
      <c r="Z2396" s="160" t="str">
        <f t="shared" si="388"/>
        <v/>
      </c>
    </row>
    <row r="2397" spans="14:26" ht="20.100000000000001" customHeight="1" x14ac:dyDescent="0.25">
      <c r="N2397" s="137">
        <v>1794</v>
      </c>
      <c r="O2397" s="129">
        <f t="shared" si="390"/>
        <v>3.1760000000000002</v>
      </c>
      <c r="P2397" s="162">
        <f t="shared" si="391"/>
        <v>2.5736593191648164E-3</v>
      </c>
      <c r="Q2397" s="162">
        <f t="shared" si="392"/>
        <v>0.99925339524386336</v>
      </c>
      <c r="R2397" s="129">
        <f t="shared" si="393"/>
        <v>2.5736593191648164E-3</v>
      </c>
      <c r="S2397" s="129" t="str">
        <f t="shared" si="394"/>
        <v/>
      </c>
      <c r="T2397" s="129" t="str">
        <f t="shared" si="395"/>
        <v/>
      </c>
      <c r="V2397" s="156">
        <f t="shared" si="389"/>
        <v>11.526399999999775</v>
      </c>
      <c r="W2397" s="159">
        <f t="shared" si="385"/>
        <v>0.11724899880710378</v>
      </c>
      <c r="X2397" s="160">
        <f t="shared" si="386"/>
        <v>2.4094260310113247E-4</v>
      </c>
      <c r="Y2397" s="160" t="str">
        <f t="shared" si="387"/>
        <v/>
      </c>
      <c r="Z2397" s="160" t="str">
        <f t="shared" si="388"/>
        <v/>
      </c>
    </row>
    <row r="2398" spans="14:26" ht="20.100000000000001" customHeight="1" x14ac:dyDescent="0.25">
      <c r="N2398" s="137">
        <v>1795</v>
      </c>
      <c r="O2398" s="129">
        <f t="shared" si="390"/>
        <v>3.1799999999999997</v>
      </c>
      <c r="P2398" s="162">
        <f t="shared" si="391"/>
        <v>2.5411500287265262E-3</v>
      </c>
      <c r="Q2398" s="162">
        <f t="shared" si="392"/>
        <v>0.9992636247384461</v>
      </c>
      <c r="R2398" s="129">
        <f t="shared" si="393"/>
        <v>2.5411500287265262E-3</v>
      </c>
      <c r="S2398" s="129" t="str">
        <f t="shared" si="394"/>
        <v/>
      </c>
      <c r="T2398" s="129" t="str">
        <f t="shared" si="395"/>
        <v/>
      </c>
      <c r="V2398" s="156">
        <f t="shared" si="389"/>
        <v>11.532799999999774</v>
      </c>
      <c r="W2398" s="159">
        <f t="shared" si="385"/>
        <v>0.11700805620400265</v>
      </c>
      <c r="X2398" s="160">
        <f t="shared" si="386"/>
        <v>2.4050625350302557E-4</v>
      </c>
      <c r="Y2398" s="160" t="str">
        <f t="shared" si="387"/>
        <v/>
      </c>
      <c r="Z2398" s="160" t="str">
        <f t="shared" si="388"/>
        <v/>
      </c>
    </row>
    <row r="2399" spans="14:26" ht="20.100000000000001" customHeight="1" x14ac:dyDescent="0.25">
      <c r="N2399" s="137">
        <v>1796</v>
      </c>
      <c r="O2399" s="129">
        <f t="shared" si="390"/>
        <v>3.1840000000000002</v>
      </c>
      <c r="P2399" s="162">
        <f t="shared" si="391"/>
        <v>2.5090112363136451E-3</v>
      </c>
      <c r="Q2399" s="162">
        <f t="shared" si="392"/>
        <v>0.99927372493808919</v>
      </c>
      <c r="R2399" s="129">
        <f t="shared" si="393"/>
        <v>2.5090112363136451E-3</v>
      </c>
      <c r="S2399" s="129" t="str">
        <f t="shared" si="394"/>
        <v/>
      </c>
      <c r="T2399" s="129" t="str">
        <f t="shared" si="395"/>
        <v/>
      </c>
      <c r="V2399" s="156">
        <f t="shared" si="389"/>
        <v>11.539199999999774</v>
      </c>
      <c r="W2399" s="159">
        <f t="shared" si="385"/>
        <v>0.11676754995049962</v>
      </c>
      <c r="X2399" s="160">
        <f t="shared" si="386"/>
        <v>2.4007050941209085E-4</v>
      </c>
      <c r="Y2399" s="160" t="str">
        <f t="shared" si="387"/>
        <v/>
      </c>
      <c r="Z2399" s="160" t="str">
        <f t="shared" si="388"/>
        <v/>
      </c>
    </row>
    <row r="2400" spans="14:26" ht="20.100000000000001" customHeight="1" x14ac:dyDescent="0.25">
      <c r="N2400" s="137">
        <v>1797</v>
      </c>
      <c r="O2400" s="129">
        <f t="shared" si="390"/>
        <v>3.1879999999999997</v>
      </c>
      <c r="P2400" s="162">
        <f t="shared" si="391"/>
        <v>2.4772392780407684E-3</v>
      </c>
      <c r="Q2400" s="162">
        <f t="shared" si="392"/>
        <v>0.99928369731744748</v>
      </c>
      <c r="R2400" s="129">
        <f t="shared" si="393"/>
        <v>2.4772392780407684E-3</v>
      </c>
      <c r="S2400" s="129" t="str">
        <f t="shared" si="394"/>
        <v/>
      </c>
      <c r="T2400" s="129" t="str">
        <f t="shared" si="395"/>
        <v/>
      </c>
      <c r="V2400" s="156">
        <f t="shared" si="389"/>
        <v>11.545599999999773</v>
      </c>
      <c r="W2400" s="159">
        <f t="shared" si="385"/>
        <v>0.11652747944108753</v>
      </c>
      <c r="X2400" s="160">
        <f t="shared" si="386"/>
        <v>2.3963537060639473E-4</v>
      </c>
      <c r="Y2400" s="160" t="str">
        <f t="shared" si="387"/>
        <v/>
      </c>
      <c r="Z2400" s="160" t="str">
        <f t="shared" si="388"/>
        <v/>
      </c>
    </row>
    <row r="2401" spans="14:26" ht="20.100000000000001" customHeight="1" x14ac:dyDescent="0.25">
      <c r="N2401" s="137">
        <v>1798</v>
      </c>
      <c r="O2401" s="129">
        <f t="shared" si="390"/>
        <v>3.1920000000000002</v>
      </c>
      <c r="P2401" s="162">
        <f t="shared" si="391"/>
        <v>2.4458305188934013E-3</v>
      </c>
      <c r="Q2401" s="162">
        <f t="shared" si="392"/>
        <v>0.99929354333657783</v>
      </c>
      <c r="R2401" s="129">
        <f t="shared" si="393"/>
        <v>2.4458305188934013E-3</v>
      </c>
      <c r="S2401" s="129" t="str">
        <f t="shared" si="394"/>
        <v/>
      </c>
      <c r="T2401" s="129" t="str">
        <f t="shared" si="395"/>
        <v/>
      </c>
      <c r="V2401" s="156">
        <f t="shared" si="389"/>
        <v>11.551999999999772</v>
      </c>
      <c r="W2401" s="159">
        <f t="shared" si="385"/>
        <v>0.11628784407048114</v>
      </c>
      <c r="X2401" s="160">
        <f t="shared" si="386"/>
        <v>2.3920083686024274E-4</v>
      </c>
      <c r="Y2401" s="160" t="str">
        <f t="shared" si="387"/>
        <v/>
      </c>
      <c r="Z2401" s="160" t="str">
        <f t="shared" si="388"/>
        <v/>
      </c>
    </row>
    <row r="2402" spans="14:26" ht="20.100000000000001" customHeight="1" x14ac:dyDescent="0.25">
      <c r="N2402" s="137">
        <v>1799</v>
      </c>
      <c r="O2402" s="129">
        <f t="shared" si="390"/>
        <v>3.1959999999999997</v>
      </c>
      <c r="P2402" s="162">
        <f t="shared" si="391"/>
        <v>2.4147813525935867E-3</v>
      </c>
      <c r="Q2402" s="162">
        <f t="shared" si="392"/>
        <v>0.99930326444105444</v>
      </c>
      <c r="R2402" s="129">
        <f t="shared" si="393"/>
        <v>2.4147813525935867E-3</v>
      </c>
      <c r="S2402" s="129" t="str">
        <f t="shared" si="394"/>
        <v/>
      </c>
      <c r="T2402" s="129" t="str">
        <f t="shared" si="395"/>
        <v/>
      </c>
      <c r="V2402" s="156">
        <f t="shared" si="389"/>
        <v>11.558399999999772</v>
      </c>
      <c r="W2402" s="159">
        <f t="shared" si="385"/>
        <v>0.11604864323362089</v>
      </c>
      <c r="X2402" s="160">
        <f t="shared" si="386"/>
        <v>2.3876690794630284E-4</v>
      </c>
      <c r="Y2402" s="160" t="str">
        <f t="shared" si="387"/>
        <v/>
      </c>
      <c r="Z2402" s="160" t="str">
        <f t="shared" si="388"/>
        <v/>
      </c>
    </row>
    <row r="2403" spans="14:26" ht="20.100000000000001" customHeight="1" x14ac:dyDescent="0.25">
      <c r="N2403" s="137">
        <v>1800</v>
      </c>
      <c r="O2403" s="129">
        <f t="shared" si="390"/>
        <v>3.2</v>
      </c>
      <c r="P2403" s="162">
        <f t="shared" si="391"/>
        <v>2.3840882014648404E-3</v>
      </c>
      <c r="Q2403" s="162">
        <f t="shared" si="392"/>
        <v>0.99931286206208414</v>
      </c>
      <c r="R2403" s="129">
        <f t="shared" si="393"/>
        <v>2.3840882014648404E-3</v>
      </c>
      <c r="S2403" s="129" t="str">
        <f t="shared" si="394"/>
        <v/>
      </c>
      <c r="T2403" s="129" t="str">
        <f t="shared" si="395"/>
        <v/>
      </c>
      <c r="V2403" s="156">
        <f t="shared" si="389"/>
        <v>11.564799999999771</v>
      </c>
      <c r="W2403" s="159">
        <f t="shared" si="385"/>
        <v>0.11580987632567459</v>
      </c>
      <c r="X2403" s="160">
        <f t="shared" si="386"/>
        <v>2.3833358363470336E-4</v>
      </c>
      <c r="Y2403" s="160" t="str">
        <f t="shared" si="387"/>
        <v/>
      </c>
      <c r="Z2403" s="160" t="str">
        <f t="shared" si="388"/>
        <v/>
      </c>
    </row>
    <row r="2404" spans="14:26" ht="20.100000000000001" customHeight="1" x14ac:dyDescent="0.25">
      <c r="N2404" s="137">
        <v>1801</v>
      </c>
      <c r="O2404" s="129">
        <f t="shared" si="390"/>
        <v>3.2039999999999997</v>
      </c>
      <c r="P2404" s="162">
        <f t="shared" si="391"/>
        <v>2.3537475162966311E-3</v>
      </c>
      <c r="Q2404" s="162">
        <f t="shared" si="392"/>
        <v>0.99932233761661959</v>
      </c>
      <c r="R2404" s="129">
        <f t="shared" si="393"/>
        <v>2.3537475162966311E-3</v>
      </c>
      <c r="S2404" s="129" t="str">
        <f t="shared" si="394"/>
        <v/>
      </c>
      <c r="T2404" s="129" t="str">
        <f t="shared" si="395"/>
        <v/>
      </c>
      <c r="V2404" s="156">
        <f t="shared" si="389"/>
        <v>11.57119999999977</v>
      </c>
      <c r="W2404" s="159">
        <f t="shared" si="385"/>
        <v>0.11557154274203989</v>
      </c>
      <c r="X2404" s="160">
        <f t="shared" si="386"/>
        <v>2.379008636930191E-4</v>
      </c>
      <c r="Y2404" s="160" t="str">
        <f t="shared" si="387"/>
        <v/>
      </c>
      <c r="Z2404" s="160" t="str">
        <f t="shared" si="388"/>
        <v/>
      </c>
    </row>
    <row r="2405" spans="14:26" ht="20.100000000000001" customHeight="1" x14ac:dyDescent="0.25">
      <c r="N2405" s="137">
        <v>1802</v>
      </c>
      <c r="O2405" s="129">
        <f t="shared" si="390"/>
        <v>3.2080000000000002</v>
      </c>
      <c r="P2405" s="162">
        <f t="shared" si="391"/>
        <v>2.3237557762082004E-3</v>
      </c>
      <c r="Q2405" s="162">
        <f t="shared" si="392"/>
        <v>0.99933169250747333</v>
      </c>
      <c r="R2405" s="129">
        <f t="shared" si="393"/>
        <v>2.3237557762082004E-3</v>
      </c>
      <c r="S2405" s="129" t="str">
        <f t="shared" si="394"/>
        <v/>
      </c>
      <c r="T2405" s="129" t="str">
        <f t="shared" si="395"/>
        <v/>
      </c>
      <c r="V2405" s="156">
        <f t="shared" si="389"/>
        <v>11.577599999999769</v>
      </c>
      <c r="W2405" s="159">
        <f t="shared" si="385"/>
        <v>0.11533364187834687</v>
      </c>
      <c r="X2405" s="160">
        <f t="shared" si="386"/>
        <v>2.3746874788654893E-4</v>
      </c>
      <c r="Y2405" s="160" t="str">
        <f t="shared" si="387"/>
        <v/>
      </c>
      <c r="Z2405" s="160" t="str">
        <f t="shared" si="388"/>
        <v/>
      </c>
    </row>
    <row r="2406" spans="14:26" ht="20.100000000000001" customHeight="1" x14ac:dyDescent="0.25">
      <c r="N2406" s="137">
        <v>1803</v>
      </c>
      <c r="O2406" s="129">
        <f t="shared" si="390"/>
        <v>3.2119999999999997</v>
      </c>
      <c r="P2406" s="162">
        <f t="shared" si="391"/>
        <v>2.2941094885119994E-3</v>
      </c>
      <c r="Q2406" s="162">
        <f t="shared" si="392"/>
        <v>0.99934092812343112</v>
      </c>
      <c r="R2406" s="129">
        <f t="shared" si="393"/>
        <v>2.2941094885119994E-3</v>
      </c>
      <c r="S2406" s="129" t="str">
        <f t="shared" si="394"/>
        <v/>
      </c>
      <c r="T2406" s="129" t="str">
        <f t="shared" si="395"/>
        <v/>
      </c>
      <c r="V2406" s="156">
        <f t="shared" si="389"/>
        <v>11.583999999999769</v>
      </c>
      <c r="W2406" s="159">
        <f t="shared" si="385"/>
        <v>0.11509617313046032</v>
      </c>
      <c r="X2406" s="160">
        <f t="shared" si="386"/>
        <v>2.3703723597806592E-4</v>
      </c>
      <c r="Y2406" s="160" t="str">
        <f t="shared" si="387"/>
        <v/>
      </c>
      <c r="Z2406" s="160" t="str">
        <f t="shared" si="388"/>
        <v/>
      </c>
    </row>
    <row r="2407" spans="14:26" ht="20.100000000000001" customHeight="1" x14ac:dyDescent="0.25">
      <c r="N2407" s="137">
        <v>1804</v>
      </c>
      <c r="O2407" s="129">
        <f t="shared" si="390"/>
        <v>3.2160000000000002</v>
      </c>
      <c r="P2407" s="162">
        <f t="shared" si="391"/>
        <v>2.264805188576479E-3</v>
      </c>
      <c r="Q2407" s="162">
        <f t="shared" si="392"/>
        <v>0.99935004583936393</v>
      </c>
      <c r="R2407" s="129">
        <f t="shared" si="393"/>
        <v>2.264805188576479E-3</v>
      </c>
      <c r="S2407" s="129" t="str">
        <f t="shared" si="394"/>
        <v/>
      </c>
      <c r="T2407" s="129" t="str">
        <f t="shared" si="395"/>
        <v/>
      </c>
      <c r="V2407" s="156">
        <f t="shared" si="389"/>
        <v>11.590399999999768</v>
      </c>
      <c r="W2407" s="159">
        <f t="shared" si="385"/>
        <v>0.11485913589448225</v>
      </c>
      <c r="X2407" s="160">
        <f t="shared" si="386"/>
        <v>2.3660632772816437E-4</v>
      </c>
      <c r="Y2407" s="160" t="str">
        <f t="shared" si="387"/>
        <v/>
      </c>
      <c r="Z2407" s="160" t="str">
        <f t="shared" si="388"/>
        <v/>
      </c>
    </row>
    <row r="2408" spans="14:26" ht="20.100000000000001" customHeight="1" x14ac:dyDescent="0.25">
      <c r="N2408" s="137">
        <v>1805</v>
      </c>
      <c r="O2408" s="129">
        <f t="shared" si="390"/>
        <v>3.2199999999999998</v>
      </c>
      <c r="P2408" s="162">
        <f t="shared" si="391"/>
        <v>2.2358394396885424E-3</v>
      </c>
      <c r="Q2408" s="162">
        <f t="shared" si="392"/>
        <v>0.99935904701633993</v>
      </c>
      <c r="R2408" s="129">
        <f t="shared" si="393"/>
        <v>2.2358394396885424E-3</v>
      </c>
      <c r="S2408" s="129" t="str">
        <f t="shared" si="394"/>
        <v/>
      </c>
      <c r="T2408" s="129" t="str">
        <f t="shared" si="395"/>
        <v/>
      </c>
      <c r="V2408" s="156">
        <f t="shared" si="389"/>
        <v>11.596799999999767</v>
      </c>
      <c r="W2408" s="159">
        <f t="shared" si="385"/>
        <v>0.11462252956675409</v>
      </c>
      <c r="X2408" s="160">
        <f t="shared" si="386"/>
        <v>2.3617602289487116E-4</v>
      </c>
      <c r="Y2408" s="160" t="str">
        <f t="shared" si="387"/>
        <v/>
      </c>
      <c r="Z2408" s="160" t="str">
        <f t="shared" si="388"/>
        <v/>
      </c>
    </row>
    <row r="2409" spans="14:26" ht="20.100000000000001" customHeight="1" x14ac:dyDescent="0.25">
      <c r="N2409" s="137">
        <v>1806</v>
      </c>
      <c r="O2409" s="129">
        <f t="shared" si="390"/>
        <v>3.2240000000000002</v>
      </c>
      <c r="P2409" s="162">
        <f t="shared" si="391"/>
        <v>2.2072088329153942E-3</v>
      </c>
      <c r="Q2409" s="162">
        <f t="shared" si="392"/>
        <v>0.99936793300173632</v>
      </c>
      <c r="R2409" s="129">
        <f t="shared" si="393"/>
        <v>2.2072088329153942E-3</v>
      </c>
      <c r="S2409" s="129" t="str">
        <f t="shared" si="394"/>
        <v/>
      </c>
      <c r="T2409" s="129" t="str">
        <f t="shared" si="395"/>
        <v/>
      </c>
      <c r="V2409" s="156">
        <f t="shared" si="389"/>
        <v>11.603199999999767</v>
      </c>
      <c r="W2409" s="159">
        <f t="shared" si="385"/>
        <v>0.11438635354385922</v>
      </c>
      <c r="X2409" s="160">
        <f t="shared" si="386"/>
        <v>2.3574632123406214E-4</v>
      </c>
      <c r="Y2409" s="160" t="str">
        <f t="shared" si="387"/>
        <v/>
      </c>
      <c r="Z2409" s="160" t="str">
        <f t="shared" si="388"/>
        <v/>
      </c>
    </row>
    <row r="2410" spans="14:26" ht="20.100000000000001" customHeight="1" x14ac:dyDescent="0.25">
      <c r="N2410" s="137">
        <v>1807</v>
      </c>
      <c r="O2410" s="129">
        <f t="shared" si="390"/>
        <v>3.2279999999999998</v>
      </c>
      <c r="P2410" s="162">
        <f t="shared" si="391"/>
        <v>2.1789099869660876E-3</v>
      </c>
      <c r="Q2410" s="162">
        <f t="shared" si="392"/>
        <v>0.99937670512934984</v>
      </c>
      <c r="R2410" s="129">
        <f t="shared" si="393"/>
        <v>2.1789099869660876E-3</v>
      </c>
      <c r="S2410" s="129" t="str">
        <f t="shared" si="394"/>
        <v/>
      </c>
      <c r="T2410" s="129" t="str">
        <f t="shared" si="395"/>
        <v/>
      </c>
      <c r="V2410" s="156">
        <f t="shared" si="389"/>
        <v>11.609599999999766</v>
      </c>
      <c r="W2410" s="159">
        <f t="shared" si="385"/>
        <v>0.11415060722262516</v>
      </c>
      <c r="X2410" s="160">
        <f t="shared" si="386"/>
        <v>2.3531722249912901E-4</v>
      </c>
      <c r="Y2410" s="160" t="str">
        <f t="shared" si="387"/>
        <v/>
      </c>
      <c r="Z2410" s="160" t="str">
        <f t="shared" si="388"/>
        <v/>
      </c>
    </row>
    <row r="2411" spans="14:26" ht="20.100000000000001" customHeight="1" x14ac:dyDescent="0.25">
      <c r="N2411" s="137">
        <v>1808</v>
      </c>
      <c r="O2411" s="129">
        <f t="shared" si="390"/>
        <v>3.2320000000000002</v>
      </c>
      <c r="P2411" s="162">
        <f t="shared" si="391"/>
        <v>2.1509395480525033E-3</v>
      </c>
      <c r="Q2411" s="162">
        <f t="shared" si="392"/>
        <v>0.9993853647195069</v>
      </c>
      <c r="R2411" s="129">
        <f t="shared" si="393"/>
        <v>2.1509395480525033E-3</v>
      </c>
      <c r="S2411" s="129" t="str">
        <f t="shared" si="394"/>
        <v/>
      </c>
      <c r="T2411" s="129" t="str">
        <f t="shared" si="395"/>
        <v/>
      </c>
      <c r="V2411" s="156">
        <f t="shared" si="389"/>
        <v>11.615999999999765</v>
      </c>
      <c r="W2411" s="159">
        <f t="shared" si="385"/>
        <v>0.11391529000012603</v>
      </c>
      <c r="X2411" s="160">
        <f t="shared" si="386"/>
        <v>2.3488872644097936E-4</v>
      </c>
      <c r="Y2411" s="160" t="str">
        <f t="shared" si="387"/>
        <v/>
      </c>
      <c r="Z2411" s="160" t="str">
        <f t="shared" si="388"/>
        <v/>
      </c>
    </row>
    <row r="2412" spans="14:26" ht="20.100000000000001" customHeight="1" x14ac:dyDescent="0.25">
      <c r="N2412" s="137">
        <v>1809</v>
      </c>
      <c r="O2412" s="129">
        <f t="shared" si="390"/>
        <v>3.2359999999999998</v>
      </c>
      <c r="P2412" s="162">
        <f t="shared" si="391"/>
        <v>2.1232941897500681E-3</v>
      </c>
      <c r="Q2412" s="162">
        <f t="shared" si="392"/>
        <v>0.9993939130791738</v>
      </c>
      <c r="R2412" s="129">
        <f t="shared" si="393"/>
        <v>2.1232941897500681E-3</v>
      </c>
      <c r="S2412" s="129" t="str">
        <f t="shared" si="394"/>
        <v/>
      </c>
      <c r="T2412" s="129" t="str">
        <f t="shared" si="395"/>
        <v/>
      </c>
      <c r="V2412" s="156">
        <f t="shared" si="389"/>
        <v>11.622399999999764</v>
      </c>
      <c r="W2412" s="159">
        <f t="shared" si="385"/>
        <v>0.11368040127368505</v>
      </c>
      <c r="X2412" s="160">
        <f t="shared" si="386"/>
        <v>2.3446083280867502E-4</v>
      </c>
      <c r="Y2412" s="160" t="str">
        <f t="shared" si="387"/>
        <v/>
      </c>
      <c r="Z2412" s="160" t="str">
        <f t="shared" si="388"/>
        <v/>
      </c>
    </row>
    <row r="2413" spans="14:26" ht="20.100000000000001" customHeight="1" x14ac:dyDescent="0.25">
      <c r="N2413" s="137">
        <v>1810</v>
      </c>
      <c r="O2413" s="129">
        <f t="shared" si="390"/>
        <v>3.24</v>
      </c>
      <c r="P2413" s="162">
        <f t="shared" si="391"/>
        <v>2.0959706128579419E-3</v>
      </c>
      <c r="Q2413" s="162">
        <f t="shared" si="392"/>
        <v>0.99940235150206558</v>
      </c>
      <c r="R2413" s="129">
        <f t="shared" si="393"/>
        <v>2.0959706128579419E-3</v>
      </c>
      <c r="S2413" s="129" t="str">
        <f t="shared" si="394"/>
        <v/>
      </c>
      <c r="T2413" s="129" t="str">
        <f t="shared" si="395"/>
        <v/>
      </c>
      <c r="V2413" s="156">
        <f t="shared" si="389"/>
        <v>11.628799999999764</v>
      </c>
      <c r="W2413" s="159">
        <f t="shared" si="385"/>
        <v>0.11344594044087637</v>
      </c>
      <c r="X2413" s="160">
        <f t="shared" si="386"/>
        <v>2.3403354134866883E-4</v>
      </c>
      <c r="Y2413" s="160" t="str">
        <f t="shared" si="387"/>
        <v/>
      </c>
      <c r="Z2413" s="160" t="str">
        <f t="shared" si="388"/>
        <v/>
      </c>
    </row>
    <row r="2414" spans="14:26" ht="20.100000000000001" customHeight="1" x14ac:dyDescent="0.25">
      <c r="N2414" s="137">
        <v>1811</v>
      </c>
      <c r="O2414" s="129">
        <f t="shared" si="390"/>
        <v>3.2439999999999998</v>
      </c>
      <c r="P2414" s="162">
        <f t="shared" si="391"/>
        <v>2.0689655452589767E-3</v>
      </c>
      <c r="Q2414" s="162">
        <f t="shared" si="392"/>
        <v>0.99941068126875454</v>
      </c>
      <c r="R2414" s="129">
        <f t="shared" si="393"/>
        <v>2.0689655452589767E-3</v>
      </c>
      <c r="S2414" s="129" t="str">
        <f t="shared" si="394"/>
        <v/>
      </c>
      <c r="T2414" s="129" t="str">
        <f t="shared" si="395"/>
        <v/>
      </c>
      <c r="V2414" s="156">
        <f t="shared" si="389"/>
        <v>11.635199999999763</v>
      </c>
      <c r="W2414" s="159">
        <f t="shared" si="385"/>
        <v>0.1132119068995277</v>
      </c>
      <c r="X2414" s="160">
        <f t="shared" si="386"/>
        <v>2.3360685180484619E-4</v>
      </c>
      <c r="Y2414" s="160" t="str">
        <f t="shared" si="387"/>
        <v/>
      </c>
      <c r="Z2414" s="160" t="str">
        <f t="shared" si="388"/>
        <v/>
      </c>
    </row>
    <row r="2415" spans="14:26" ht="20.100000000000001" customHeight="1" x14ac:dyDescent="0.25">
      <c r="N2415" s="137">
        <v>1812</v>
      </c>
      <c r="O2415" s="129">
        <f t="shared" si="390"/>
        <v>3.2480000000000002</v>
      </c>
      <c r="P2415" s="162">
        <f t="shared" si="391"/>
        <v>2.0422757417791907E-3</v>
      </c>
      <c r="Q2415" s="162">
        <f t="shared" si="392"/>
        <v>0.99941890364677866</v>
      </c>
      <c r="R2415" s="129">
        <f t="shared" si="393"/>
        <v>2.0422757417791907E-3</v>
      </c>
      <c r="S2415" s="129" t="str">
        <f t="shared" si="394"/>
        <v/>
      </c>
      <c r="T2415" s="129" t="str">
        <f t="shared" si="395"/>
        <v/>
      </c>
      <c r="V2415" s="156">
        <f t="shared" si="389"/>
        <v>11.641599999999762</v>
      </c>
      <c r="W2415" s="159">
        <f t="shared" si="385"/>
        <v>0.11297830004772286</v>
      </c>
      <c r="X2415" s="160">
        <f t="shared" si="386"/>
        <v>2.331807639193717E-4</v>
      </c>
      <c r="Y2415" s="160" t="str">
        <f t="shared" si="387"/>
        <v/>
      </c>
      <c r="Z2415" s="160" t="str">
        <f t="shared" si="388"/>
        <v/>
      </c>
    </row>
    <row r="2416" spans="14:26" ht="20.100000000000001" customHeight="1" x14ac:dyDescent="0.25">
      <c r="N2416" s="137">
        <v>1813</v>
      </c>
      <c r="O2416" s="129">
        <f t="shared" si="390"/>
        <v>3.2519999999999998</v>
      </c>
      <c r="P2416" s="162">
        <f t="shared" si="391"/>
        <v>2.0158979840470305E-3</v>
      </c>
      <c r="Q2416" s="162">
        <f t="shared" si="392"/>
        <v>0.99942701989074856</v>
      </c>
      <c r="R2416" s="129">
        <f t="shared" si="393"/>
        <v>2.0158979840470305E-3</v>
      </c>
      <c r="S2416" s="129" t="str">
        <f t="shared" si="394"/>
        <v/>
      </c>
      <c r="T2416" s="129" t="str">
        <f t="shared" si="395"/>
        <v/>
      </c>
      <c r="V2416" s="156">
        <f t="shared" si="389"/>
        <v>11.647999999999762</v>
      </c>
      <c r="W2416" s="159">
        <f t="shared" si="385"/>
        <v>0.11274511928380349</v>
      </c>
      <c r="X2416" s="160">
        <f t="shared" si="386"/>
        <v>2.3275527743175928E-4</v>
      </c>
      <c r="Y2416" s="160" t="str">
        <f t="shared" si="387"/>
        <v/>
      </c>
      <c r="Z2416" s="160" t="str">
        <f t="shared" si="388"/>
        <v/>
      </c>
    </row>
    <row r="2417" spans="14:26" ht="20.100000000000001" customHeight="1" x14ac:dyDescent="0.25">
      <c r="N2417" s="137">
        <v>1814</v>
      </c>
      <c r="O2417" s="129">
        <f t="shared" si="390"/>
        <v>3.2560000000000002</v>
      </c>
      <c r="P2417" s="162">
        <f t="shared" si="391"/>
        <v>1.9898290803522173E-3</v>
      </c>
      <c r="Q2417" s="162">
        <f t="shared" si="392"/>
        <v>0.99943503124245525</v>
      </c>
      <c r="R2417" s="129">
        <f t="shared" si="393"/>
        <v>1.9898290803522173E-3</v>
      </c>
      <c r="S2417" s="129" t="str">
        <f t="shared" si="394"/>
        <v/>
      </c>
      <c r="T2417" s="129" t="str">
        <f t="shared" si="395"/>
        <v/>
      </c>
      <c r="V2417" s="156">
        <f t="shared" si="389"/>
        <v>11.654399999999761</v>
      </c>
      <c r="W2417" s="159">
        <f t="shared" si="385"/>
        <v>0.11251236400637173</v>
      </c>
      <c r="X2417" s="160">
        <f t="shared" si="386"/>
        <v>2.3233039207946893E-4</v>
      </c>
      <c r="Y2417" s="160" t="str">
        <f t="shared" si="387"/>
        <v/>
      </c>
      <c r="Z2417" s="160" t="str">
        <f t="shared" si="388"/>
        <v/>
      </c>
    </row>
    <row r="2418" spans="14:26" ht="20.100000000000001" customHeight="1" x14ac:dyDescent="0.25">
      <c r="N2418" s="137">
        <v>1815</v>
      </c>
      <c r="O2418" s="129">
        <f t="shared" si="390"/>
        <v>3.26</v>
      </c>
      <c r="P2418" s="162">
        <f t="shared" si="391"/>
        <v>1.9640658655043761E-3</v>
      </c>
      <c r="Q2418" s="162">
        <f t="shared" si="392"/>
        <v>0.99944293893097536</v>
      </c>
      <c r="R2418" s="129">
        <f t="shared" si="393"/>
        <v>1.9640658655043761E-3</v>
      </c>
      <c r="S2418" s="129" t="str">
        <f t="shared" si="394"/>
        <v/>
      </c>
      <c r="T2418" s="129" t="str">
        <f t="shared" si="395"/>
        <v/>
      </c>
      <c r="V2418" s="156">
        <f t="shared" si="389"/>
        <v>11.66079999999976</v>
      </c>
      <c r="W2418" s="159">
        <f t="shared" si="385"/>
        <v>0.11228003361429226</v>
      </c>
      <c r="X2418" s="160">
        <f t="shared" si="386"/>
        <v>2.3190610759726837E-4</v>
      </c>
      <c r="Y2418" s="160" t="str">
        <f t="shared" si="387"/>
        <v/>
      </c>
      <c r="Z2418" s="160" t="str">
        <f t="shared" si="388"/>
        <v/>
      </c>
    </row>
    <row r="2419" spans="14:26" ht="20.100000000000001" customHeight="1" x14ac:dyDescent="0.25">
      <c r="N2419" s="137">
        <v>1816</v>
      </c>
      <c r="O2419" s="129">
        <f t="shared" si="390"/>
        <v>3.2640000000000002</v>
      </c>
      <c r="P2419" s="162">
        <f t="shared" si="391"/>
        <v>1.9386052006913146E-3</v>
      </c>
      <c r="Q2419" s="162">
        <f t="shared" si="392"/>
        <v>0.99945074417277813</v>
      </c>
      <c r="R2419" s="129">
        <f t="shared" si="393"/>
        <v>1.9386052006913146E-3</v>
      </c>
      <c r="S2419" s="129" t="str">
        <f t="shared" si="394"/>
        <v/>
      </c>
      <c r="T2419" s="129" t="str">
        <f t="shared" si="395"/>
        <v/>
      </c>
      <c r="V2419" s="156">
        <f t="shared" si="389"/>
        <v>11.66719999999976</v>
      </c>
      <c r="W2419" s="159">
        <f t="shared" si="385"/>
        <v>0.11204812750669499</v>
      </c>
      <c r="X2419" s="160">
        <f t="shared" si="386"/>
        <v>2.3148242371831551E-4</v>
      </c>
      <c r="Y2419" s="160" t="str">
        <f t="shared" si="387"/>
        <v/>
      </c>
      <c r="Z2419" s="160" t="str">
        <f t="shared" si="388"/>
        <v/>
      </c>
    </row>
    <row r="2420" spans="14:26" ht="20.100000000000001" customHeight="1" x14ac:dyDescent="0.25">
      <c r="N2420" s="137">
        <v>1817</v>
      </c>
      <c r="O2420" s="129">
        <f t="shared" si="390"/>
        <v>3.2679999999999998</v>
      </c>
      <c r="P2420" s="162">
        <f t="shared" si="391"/>
        <v>1.9134439733371103E-3</v>
      </c>
      <c r="Q2420" s="162">
        <f t="shared" si="392"/>
        <v>0.99945844817182972</v>
      </c>
      <c r="R2420" s="129">
        <f t="shared" si="393"/>
        <v>1.9134439733371103E-3</v>
      </c>
      <c r="S2420" s="129" t="str">
        <f t="shared" si="394"/>
        <v/>
      </c>
      <c r="T2420" s="129" t="str">
        <f t="shared" si="395"/>
        <v/>
      </c>
      <c r="V2420" s="156">
        <f t="shared" si="389"/>
        <v>11.673599999999759</v>
      </c>
      <c r="W2420" s="159">
        <f t="shared" si="385"/>
        <v>0.11181664508297667</v>
      </c>
      <c r="X2420" s="160">
        <f t="shared" si="386"/>
        <v>2.310593401732286E-4</v>
      </c>
      <c r="Y2420" s="160" t="str">
        <f t="shared" si="387"/>
        <v/>
      </c>
      <c r="Z2420" s="160" t="str">
        <f t="shared" si="388"/>
        <v/>
      </c>
    </row>
    <row r="2421" spans="14:26" ht="20.100000000000001" customHeight="1" x14ac:dyDescent="0.25">
      <c r="N2421" s="137">
        <v>1818</v>
      </c>
      <c r="O2421" s="129">
        <f t="shared" si="390"/>
        <v>3.2720000000000002</v>
      </c>
      <c r="P2421" s="162">
        <f t="shared" si="391"/>
        <v>1.8885790969598703E-3</v>
      </c>
      <c r="Q2421" s="162">
        <f t="shared" si="392"/>
        <v>0.9994660521196983</v>
      </c>
      <c r="R2421" s="129">
        <f t="shared" si="393"/>
        <v>1.8885790969598703E-3</v>
      </c>
      <c r="S2421" s="129" t="str">
        <f t="shared" si="394"/>
        <v/>
      </c>
      <c r="T2421" s="129" t="str">
        <f t="shared" si="395"/>
        <v/>
      </c>
      <c r="V2421" s="156">
        <f t="shared" si="389"/>
        <v>11.679999999999758</v>
      </c>
      <c r="W2421" s="159">
        <f t="shared" si="385"/>
        <v>0.11158558574280344</v>
      </c>
      <c r="X2421" s="160">
        <f t="shared" si="386"/>
        <v>2.3063685669015566E-4</v>
      </c>
      <c r="Y2421" s="160" t="str">
        <f t="shared" si="387"/>
        <v/>
      </c>
      <c r="Z2421" s="160" t="str">
        <f t="shared" si="388"/>
        <v/>
      </c>
    </row>
    <row r="2422" spans="14:26" ht="20.100000000000001" customHeight="1" x14ac:dyDescent="0.25">
      <c r="N2422" s="137">
        <v>1819</v>
      </c>
      <c r="O2422" s="129">
        <f t="shared" si="390"/>
        <v>3.2759999999999998</v>
      </c>
      <c r="P2422" s="162">
        <f t="shared" si="391"/>
        <v>1.8640075110293508E-3</v>
      </c>
      <c r="Q2422" s="162">
        <f t="shared" si="392"/>
        <v>0.99947355719565811</v>
      </c>
      <c r="R2422" s="129">
        <f t="shared" si="393"/>
        <v>1.8640075110293508E-3</v>
      </c>
      <c r="S2422" s="129" t="str">
        <f t="shared" si="394"/>
        <v/>
      </c>
      <c r="T2422" s="129" t="str">
        <f t="shared" si="395"/>
        <v/>
      </c>
      <c r="V2422" s="156">
        <f t="shared" si="389"/>
        <v>11.686399999999757</v>
      </c>
      <c r="W2422" s="159">
        <f t="shared" si="385"/>
        <v>0.11135494888611329</v>
      </c>
      <c r="X2422" s="160">
        <f t="shared" si="386"/>
        <v>2.3021497299559324E-4</v>
      </c>
      <c r="Y2422" s="160" t="str">
        <f t="shared" si="387"/>
        <v/>
      </c>
      <c r="Z2422" s="160" t="str">
        <f t="shared" si="388"/>
        <v/>
      </c>
    </row>
    <row r="2423" spans="14:26" ht="20.100000000000001" customHeight="1" x14ac:dyDescent="0.25">
      <c r="N2423" s="137">
        <v>1820</v>
      </c>
      <c r="O2423" s="129">
        <f t="shared" si="390"/>
        <v>3.2800000000000002</v>
      </c>
      <c r="P2423" s="162">
        <f t="shared" si="391"/>
        <v>1.8397261808242775E-3</v>
      </c>
      <c r="Q2423" s="162">
        <f t="shared" si="392"/>
        <v>0.99948096456679303</v>
      </c>
      <c r="R2423" s="129">
        <f t="shared" si="393"/>
        <v>1.8397261808242775E-3</v>
      </c>
      <c r="S2423" s="129" t="str">
        <f t="shared" si="394"/>
        <v/>
      </c>
      <c r="T2423" s="129" t="str">
        <f t="shared" si="395"/>
        <v/>
      </c>
      <c r="V2423" s="156">
        <f t="shared" si="389"/>
        <v>11.692799999999757</v>
      </c>
      <c r="W2423" s="159">
        <f t="shared" si="385"/>
        <v>0.1111247339131177</v>
      </c>
      <c r="X2423" s="160">
        <f t="shared" si="386"/>
        <v>2.2979368881331785E-4</v>
      </c>
      <c r="Y2423" s="160" t="str">
        <f t="shared" si="387"/>
        <v/>
      </c>
      <c r="Z2423" s="160" t="str">
        <f t="shared" si="388"/>
        <v/>
      </c>
    </row>
    <row r="2424" spans="14:26" ht="20.100000000000001" customHeight="1" x14ac:dyDescent="0.25">
      <c r="N2424" s="137">
        <v>1821</v>
      </c>
      <c r="O2424" s="129">
        <f t="shared" si="390"/>
        <v>3.2839999999999998</v>
      </c>
      <c r="P2424" s="162">
        <f t="shared" si="391"/>
        <v>1.8157320972895475E-3</v>
      </c>
      <c r="Q2424" s="162">
        <f t="shared" si="392"/>
        <v>0.99948827538809915</v>
      </c>
      <c r="R2424" s="129">
        <f t="shared" si="393"/>
        <v>1.8157320972895475E-3</v>
      </c>
      <c r="S2424" s="129" t="str">
        <f t="shared" si="394"/>
        <v/>
      </c>
      <c r="T2424" s="129" t="str">
        <f t="shared" si="395"/>
        <v/>
      </c>
      <c r="V2424" s="156">
        <f t="shared" si="389"/>
        <v>11.699199999999756</v>
      </c>
      <c r="W2424" s="159">
        <f t="shared" si="385"/>
        <v>0.11089494022430438</v>
      </c>
      <c r="X2424" s="160">
        <f t="shared" si="386"/>
        <v>2.2937300386513537E-4</v>
      </c>
      <c r="Y2424" s="160" t="str">
        <f t="shared" si="387"/>
        <v/>
      </c>
      <c r="Z2424" s="160" t="str">
        <f t="shared" si="388"/>
        <v/>
      </c>
    </row>
    <row r="2425" spans="14:26" ht="20.100000000000001" customHeight="1" x14ac:dyDescent="0.25">
      <c r="N2425" s="137">
        <v>1822</v>
      </c>
      <c r="O2425" s="129">
        <f t="shared" si="390"/>
        <v>3.2880000000000003</v>
      </c>
      <c r="P2425" s="162">
        <f t="shared" si="391"/>
        <v>1.7920222768931717E-3</v>
      </c>
      <c r="Q2425" s="162">
        <f t="shared" si="392"/>
        <v>0.9994954908025877</v>
      </c>
      <c r="R2425" s="129">
        <f t="shared" si="393"/>
        <v>1.7920222768931717E-3</v>
      </c>
      <c r="S2425" s="129" t="str">
        <f t="shared" si="394"/>
        <v/>
      </c>
      <c r="T2425" s="129" t="str">
        <f t="shared" si="395"/>
        <v/>
      </c>
      <c r="V2425" s="156">
        <f t="shared" si="389"/>
        <v>11.705599999999755</v>
      </c>
      <c r="W2425" s="159">
        <f t="shared" si="385"/>
        <v>0.11066556722043924</v>
      </c>
      <c r="X2425" s="160">
        <f t="shared" si="386"/>
        <v>2.289529178709504E-4</v>
      </c>
      <c r="Y2425" s="160" t="str">
        <f t="shared" si="387"/>
        <v/>
      </c>
      <c r="Z2425" s="160" t="str">
        <f t="shared" si="388"/>
        <v/>
      </c>
    </row>
    <row r="2426" spans="14:26" ht="20.100000000000001" customHeight="1" x14ac:dyDescent="0.25">
      <c r="N2426" s="137">
        <v>1823</v>
      </c>
      <c r="O2426" s="129">
        <f t="shared" si="390"/>
        <v>3.2919999999999998</v>
      </c>
      <c r="P2426" s="162">
        <f t="shared" si="391"/>
        <v>1.7685937614831393E-3</v>
      </c>
      <c r="Q2426" s="162">
        <f t="shared" si="392"/>
        <v>0.99950261194138657</v>
      </c>
      <c r="R2426" s="129">
        <f t="shared" si="393"/>
        <v>1.7685937614831393E-3</v>
      </c>
      <c r="S2426" s="129" t="str">
        <f t="shared" si="394"/>
        <v/>
      </c>
      <c r="T2426" s="129" t="str">
        <f t="shared" si="395"/>
        <v/>
      </c>
      <c r="V2426" s="156">
        <f t="shared" si="389"/>
        <v>11.711999999999755</v>
      </c>
      <c r="W2426" s="159">
        <f t="shared" si="385"/>
        <v>0.11043661430256829</v>
      </c>
      <c r="X2426" s="160">
        <f t="shared" si="386"/>
        <v>2.2853343054765607E-4</v>
      </c>
      <c r="Y2426" s="160" t="str">
        <f t="shared" si="387"/>
        <v/>
      </c>
      <c r="Z2426" s="160" t="str">
        <f t="shared" si="388"/>
        <v/>
      </c>
    </row>
    <row r="2427" spans="14:26" ht="20.100000000000001" customHeight="1" x14ac:dyDescent="0.25">
      <c r="N2427" s="137">
        <v>1824</v>
      </c>
      <c r="O2427" s="129">
        <f t="shared" si="390"/>
        <v>3.2960000000000003</v>
      </c>
      <c r="P2427" s="162">
        <f t="shared" si="391"/>
        <v>1.7454436181440487E-3</v>
      </c>
      <c r="Q2427" s="162">
        <f t="shared" si="392"/>
        <v>0.99950963992384123</v>
      </c>
      <c r="R2427" s="129">
        <f t="shared" si="393"/>
        <v>1.7454436181440487E-3</v>
      </c>
      <c r="S2427" s="129" t="str">
        <f t="shared" si="394"/>
        <v/>
      </c>
      <c r="T2427" s="129" t="str">
        <f t="shared" si="395"/>
        <v/>
      </c>
      <c r="V2427" s="156">
        <f t="shared" si="389"/>
        <v>11.718399999999754</v>
      </c>
      <c r="W2427" s="159">
        <f t="shared" si="385"/>
        <v>0.11020808087202064</v>
      </c>
      <c r="X2427" s="160">
        <f t="shared" si="386"/>
        <v>2.2811454161131284E-4</v>
      </c>
      <c r="Y2427" s="160" t="str">
        <f t="shared" si="387"/>
        <v/>
      </c>
      <c r="Z2427" s="160" t="str">
        <f t="shared" si="388"/>
        <v/>
      </c>
    </row>
    <row r="2428" spans="14:26" ht="20.100000000000001" customHeight="1" x14ac:dyDescent="0.25">
      <c r="N2428" s="137">
        <v>1825</v>
      </c>
      <c r="O2428" s="129">
        <f t="shared" si="390"/>
        <v>3.3</v>
      </c>
      <c r="P2428" s="162">
        <f t="shared" si="391"/>
        <v>1.7225689390536812E-3</v>
      </c>
      <c r="Q2428" s="162">
        <f t="shared" si="392"/>
        <v>0.99951657585761622</v>
      </c>
      <c r="R2428" s="129">
        <f t="shared" si="393"/>
        <v>1.7225689390536812E-3</v>
      </c>
      <c r="S2428" s="129" t="str">
        <f t="shared" si="394"/>
        <v/>
      </c>
      <c r="T2428" s="129" t="str">
        <f t="shared" si="395"/>
        <v/>
      </c>
      <c r="V2428" s="156">
        <f t="shared" si="389"/>
        <v>11.724799999999753</v>
      </c>
      <c r="W2428" s="159">
        <f t="shared" si="385"/>
        <v>0.10997996633040932</v>
      </c>
      <c r="X2428" s="160">
        <f t="shared" si="386"/>
        <v>2.2769625077416478E-4</v>
      </c>
      <c r="Y2428" s="160" t="str">
        <f t="shared" si="387"/>
        <v/>
      </c>
      <c r="Z2428" s="160" t="str">
        <f t="shared" si="388"/>
        <v/>
      </c>
    </row>
    <row r="2429" spans="14:26" ht="20.100000000000001" customHeight="1" x14ac:dyDescent="0.25">
      <c r="N2429" s="137">
        <v>1826</v>
      </c>
      <c r="O2429" s="129">
        <f t="shared" si="390"/>
        <v>3.3040000000000003</v>
      </c>
      <c r="P2429" s="162">
        <f t="shared" si="391"/>
        <v>1.6999668413393838E-3</v>
      </c>
      <c r="Q2429" s="162">
        <f t="shared" si="392"/>
        <v>0.99952342083879442</v>
      </c>
      <c r="R2429" s="129">
        <f t="shared" si="393"/>
        <v>1.6999668413393838E-3</v>
      </c>
      <c r="S2429" s="129" t="str">
        <f t="shared" si="394"/>
        <v/>
      </c>
      <c r="T2429" s="129" t="str">
        <f t="shared" si="395"/>
        <v/>
      </c>
      <c r="V2429" s="156">
        <f t="shared" si="389"/>
        <v>11.731199999999752</v>
      </c>
      <c r="W2429" s="159">
        <f t="shared" si="385"/>
        <v>0.10975227007963516</v>
      </c>
      <c r="X2429" s="160">
        <f t="shared" si="386"/>
        <v>2.2727855774810901E-4</v>
      </c>
      <c r="Y2429" s="160" t="str">
        <f t="shared" si="387"/>
        <v/>
      </c>
      <c r="Z2429" s="160" t="str">
        <f t="shared" si="388"/>
        <v/>
      </c>
    </row>
    <row r="2430" spans="14:26" ht="20.100000000000001" customHeight="1" x14ac:dyDescent="0.25">
      <c r="N2430" s="137">
        <v>1827</v>
      </c>
      <c r="O2430" s="129">
        <f t="shared" si="390"/>
        <v>3.3079999999999998</v>
      </c>
      <c r="P2430" s="162">
        <f t="shared" si="391"/>
        <v>1.6776344669344294E-3</v>
      </c>
      <c r="Q2430" s="162">
        <f t="shared" si="392"/>
        <v>0.99953017595197691</v>
      </c>
      <c r="R2430" s="129">
        <f t="shared" si="393"/>
        <v>1.6776344669344294E-3</v>
      </c>
      <c r="S2430" s="129" t="str">
        <f t="shared" si="394"/>
        <v/>
      </c>
      <c r="T2430" s="129" t="str">
        <f t="shared" si="395"/>
        <v/>
      </c>
      <c r="V2430" s="156">
        <f t="shared" si="389"/>
        <v>11.737599999999752</v>
      </c>
      <c r="W2430" s="159">
        <f t="shared" si="385"/>
        <v>0.10952499152188705</v>
      </c>
      <c r="X2430" s="160">
        <f t="shared" si="386"/>
        <v>2.2686146224153159E-4</v>
      </c>
      <c r="Y2430" s="160" t="str">
        <f t="shared" si="387"/>
        <v/>
      </c>
      <c r="Z2430" s="160" t="str">
        <f t="shared" si="388"/>
        <v/>
      </c>
    </row>
    <row r="2431" spans="14:26" ht="20.100000000000001" customHeight="1" x14ac:dyDescent="0.25">
      <c r="N2431" s="137">
        <v>1828</v>
      </c>
      <c r="O2431" s="129">
        <f t="shared" si="390"/>
        <v>3.3120000000000003</v>
      </c>
      <c r="P2431" s="162">
        <f t="shared" si="391"/>
        <v>1.6555689824342046E-3</v>
      </c>
      <c r="Q2431" s="162">
        <f t="shared" si="392"/>
        <v>0.99953684227038198</v>
      </c>
      <c r="R2431" s="129">
        <f t="shared" si="393"/>
        <v>1.6555689824342046E-3</v>
      </c>
      <c r="S2431" s="129" t="str">
        <f t="shared" si="394"/>
        <v/>
      </c>
      <c r="T2431" s="129" t="str">
        <f t="shared" si="395"/>
        <v/>
      </c>
      <c r="V2431" s="156">
        <f t="shared" si="389"/>
        <v>11.743999999999751</v>
      </c>
      <c r="W2431" s="159">
        <f t="shared" si="385"/>
        <v>0.10929813005964552</v>
      </c>
      <c r="X2431" s="160">
        <f t="shared" si="386"/>
        <v>2.2644496396140301E-4</v>
      </c>
      <c r="Y2431" s="160" t="str">
        <f t="shared" si="387"/>
        <v/>
      </c>
      <c r="Z2431" s="160" t="str">
        <f t="shared" si="388"/>
        <v/>
      </c>
    </row>
    <row r="2432" spans="14:26" ht="20.100000000000001" customHeight="1" x14ac:dyDescent="0.25">
      <c r="N2432" s="137">
        <v>1829</v>
      </c>
      <c r="O2432" s="129">
        <f t="shared" si="390"/>
        <v>3.3159999999999998</v>
      </c>
      <c r="P2432" s="162">
        <f t="shared" si="391"/>
        <v>1.6337675789524107E-3</v>
      </c>
      <c r="Q2432" s="162">
        <f t="shared" si="392"/>
        <v>0.99954342085594339</v>
      </c>
      <c r="R2432" s="129">
        <f t="shared" si="393"/>
        <v>1.6337675789524107E-3</v>
      </c>
      <c r="S2432" s="129" t="str">
        <f t="shared" si="394"/>
        <v/>
      </c>
      <c r="T2432" s="129" t="str">
        <f t="shared" si="395"/>
        <v/>
      </c>
      <c r="V2432" s="156">
        <f t="shared" si="389"/>
        <v>11.75039999999975</v>
      </c>
      <c r="W2432" s="159">
        <f t="shared" si="385"/>
        <v>0.10907168509568411</v>
      </c>
      <c r="X2432" s="160">
        <f t="shared" si="386"/>
        <v>2.2602906261215416E-4</v>
      </c>
      <c r="Y2432" s="160" t="str">
        <f t="shared" si="387"/>
        <v/>
      </c>
      <c r="Z2432" s="160" t="str">
        <f t="shared" si="388"/>
        <v/>
      </c>
    </row>
    <row r="2433" spans="14:26" ht="20.100000000000001" customHeight="1" x14ac:dyDescent="0.25">
      <c r="N2433" s="137">
        <v>1830</v>
      </c>
      <c r="O2433" s="129">
        <f t="shared" si="390"/>
        <v>3.3200000000000003</v>
      </c>
      <c r="P2433" s="162">
        <f t="shared" si="391"/>
        <v>1.6122274719771231E-3</v>
      </c>
      <c r="Q2433" s="162">
        <f t="shared" si="392"/>
        <v>0.99954991275940785</v>
      </c>
      <c r="R2433" s="129">
        <f t="shared" si="393"/>
        <v>1.6122274719771231E-3</v>
      </c>
      <c r="S2433" s="129" t="str">
        <f t="shared" si="394"/>
        <v/>
      </c>
      <c r="T2433" s="129" t="str">
        <f t="shared" si="395"/>
        <v/>
      </c>
      <c r="V2433" s="156">
        <f t="shared" si="389"/>
        <v>11.75679999999975</v>
      </c>
      <c r="W2433" s="159">
        <f t="shared" si="385"/>
        <v>0.10884565603307196</v>
      </c>
      <c r="X2433" s="160">
        <f t="shared" si="386"/>
        <v>2.2561375789660609E-4</v>
      </c>
      <c r="Y2433" s="160" t="str">
        <f t="shared" si="387"/>
        <v/>
      </c>
      <c r="Z2433" s="160" t="str">
        <f t="shared" si="388"/>
        <v/>
      </c>
    </row>
    <row r="2434" spans="14:26" ht="20.100000000000001" customHeight="1" x14ac:dyDescent="0.25">
      <c r="N2434" s="137">
        <v>1831</v>
      </c>
      <c r="O2434" s="129">
        <f t="shared" si="390"/>
        <v>3.3239999999999998</v>
      </c>
      <c r="P2434" s="162">
        <f t="shared" si="391"/>
        <v>1.5909459012268885E-3</v>
      </c>
      <c r="Q2434" s="162">
        <f t="shared" si="392"/>
        <v>0.99955631902043307</v>
      </c>
      <c r="R2434" s="129">
        <f t="shared" si="393"/>
        <v>1.5909459012268885E-3</v>
      </c>
      <c r="S2434" s="129" t="str">
        <f t="shared" si="394"/>
        <v/>
      </c>
      <c r="T2434" s="129" t="str">
        <f t="shared" si="395"/>
        <v/>
      </c>
      <c r="V2434" s="156">
        <f t="shared" si="389"/>
        <v>11.763199999999749</v>
      </c>
      <c r="W2434" s="159">
        <f t="shared" si="385"/>
        <v>0.10862004227517535</v>
      </c>
      <c r="X2434" s="160">
        <f t="shared" si="386"/>
        <v>2.2519904951527614E-4</v>
      </c>
      <c r="Y2434" s="160" t="str">
        <f t="shared" si="387"/>
        <v/>
      </c>
      <c r="Z2434" s="160" t="str">
        <f t="shared" si="388"/>
        <v/>
      </c>
    </row>
    <row r="2435" spans="14:26" ht="20.100000000000001" customHeight="1" x14ac:dyDescent="0.25">
      <c r="N2435" s="137">
        <v>1832</v>
      </c>
      <c r="O2435" s="129">
        <f t="shared" si="390"/>
        <v>3.3280000000000003</v>
      </c>
      <c r="P2435" s="162">
        <f t="shared" si="391"/>
        <v>1.5699201305067177E-3</v>
      </c>
      <c r="Q2435" s="162">
        <f t="shared" si="392"/>
        <v>0.9995626406676833</v>
      </c>
      <c r="R2435" s="129">
        <f t="shared" si="393"/>
        <v>1.5699201305067177E-3</v>
      </c>
      <c r="S2435" s="129" t="str">
        <f t="shared" si="394"/>
        <v/>
      </c>
      <c r="T2435" s="129" t="str">
        <f t="shared" si="395"/>
        <v/>
      </c>
      <c r="V2435" s="156">
        <f t="shared" si="389"/>
        <v>11.769599999999748</v>
      </c>
      <c r="W2435" s="159">
        <f t="shared" si="385"/>
        <v>0.10839484322566008</v>
      </c>
      <c r="X2435" s="160">
        <f t="shared" si="386"/>
        <v>2.2478493716644732E-4</v>
      </c>
      <c r="Y2435" s="160" t="str">
        <f t="shared" si="387"/>
        <v/>
      </c>
      <c r="Z2435" s="160" t="str">
        <f t="shared" si="388"/>
        <v/>
      </c>
    </row>
    <row r="2436" spans="14:26" ht="20.100000000000001" customHeight="1" x14ac:dyDescent="0.25">
      <c r="N2436" s="137">
        <v>1833</v>
      </c>
      <c r="O2436" s="129">
        <f t="shared" si="390"/>
        <v>3.3319999999999999</v>
      </c>
      <c r="P2436" s="162">
        <f t="shared" si="391"/>
        <v>1.5491474475641319E-3</v>
      </c>
      <c r="Q2436" s="162">
        <f t="shared" si="392"/>
        <v>0.99956887871892641</v>
      </c>
      <c r="R2436" s="129">
        <f t="shared" si="393"/>
        <v>1.5491474475641319E-3</v>
      </c>
      <c r="S2436" s="129" t="str">
        <f t="shared" si="394"/>
        <v/>
      </c>
      <c r="T2436" s="129" t="str">
        <f t="shared" si="395"/>
        <v/>
      </c>
      <c r="V2436" s="156">
        <f t="shared" si="389"/>
        <v>11.775999999999748</v>
      </c>
      <c r="W2436" s="159">
        <f t="shared" si="385"/>
        <v>0.10817005828849363</v>
      </c>
      <c r="X2436" s="160">
        <f t="shared" si="386"/>
        <v>2.2437142054662629E-4</v>
      </c>
      <c r="Y2436" s="160" t="str">
        <f t="shared" si="387"/>
        <v/>
      </c>
      <c r="Z2436" s="160" t="str">
        <f t="shared" si="388"/>
        <v/>
      </c>
    </row>
    <row r="2437" spans="14:26" ht="20.100000000000001" customHeight="1" x14ac:dyDescent="0.25">
      <c r="N2437" s="137">
        <v>1834</v>
      </c>
      <c r="O2437" s="129">
        <f t="shared" si="390"/>
        <v>3.3360000000000003</v>
      </c>
      <c r="P2437" s="162">
        <f t="shared" si="391"/>
        <v>1.5286251639451411E-3</v>
      </c>
      <c r="Q2437" s="162">
        <f t="shared" si="392"/>
        <v>0.99957503418112859</v>
      </c>
      <c r="R2437" s="129">
        <f t="shared" si="393"/>
        <v>1.5286251639451411E-3</v>
      </c>
      <c r="S2437" s="129" t="str">
        <f t="shared" si="394"/>
        <v/>
      </c>
      <c r="T2437" s="129" t="str">
        <f t="shared" si="395"/>
        <v/>
      </c>
      <c r="V2437" s="156">
        <f t="shared" si="389"/>
        <v>11.782399999999747</v>
      </c>
      <c r="W2437" s="159">
        <f t="shared" si="385"/>
        <v>0.107945686867947</v>
      </c>
      <c r="X2437" s="160">
        <f t="shared" si="386"/>
        <v>2.2395849935014089E-4</v>
      </c>
      <c r="Y2437" s="160" t="str">
        <f t="shared" si="387"/>
        <v/>
      </c>
      <c r="Z2437" s="160" t="str">
        <f t="shared" si="388"/>
        <v/>
      </c>
    </row>
    <row r="2438" spans="14:26" ht="20.100000000000001" customHeight="1" x14ac:dyDescent="0.25">
      <c r="N2438" s="137">
        <v>1835</v>
      </c>
      <c r="O2438" s="129">
        <f t="shared" si="390"/>
        <v>3.34</v>
      </c>
      <c r="P2438" s="162">
        <f t="shared" si="391"/>
        <v>1.5083506148503073E-3</v>
      </c>
      <c r="Q2438" s="162">
        <f t="shared" si="392"/>
        <v>0.99958110805054967</v>
      </c>
      <c r="R2438" s="129">
        <f t="shared" si="393"/>
        <v>1.5083506148503073E-3</v>
      </c>
      <c r="S2438" s="129" t="str">
        <f t="shared" si="394"/>
        <v/>
      </c>
      <c r="T2438" s="129" t="str">
        <f t="shared" si="395"/>
        <v/>
      </c>
      <c r="V2438" s="156">
        <f t="shared" si="389"/>
        <v>11.788799999999746</v>
      </c>
      <c r="W2438" s="159">
        <f t="shared" si="385"/>
        <v>0.10772172836859686</v>
      </c>
      <c r="X2438" s="160">
        <f t="shared" si="386"/>
        <v>2.2354617326889037E-4</v>
      </c>
      <c r="Y2438" s="160" t="str">
        <f t="shared" si="387"/>
        <v/>
      </c>
      <c r="Z2438" s="160" t="str">
        <f t="shared" si="388"/>
        <v/>
      </c>
    </row>
    <row r="2439" spans="14:26" ht="20.100000000000001" customHeight="1" x14ac:dyDescent="0.25">
      <c r="N2439" s="137">
        <v>1836</v>
      </c>
      <c r="O2439" s="129">
        <f t="shared" si="390"/>
        <v>3.3440000000000003</v>
      </c>
      <c r="P2439" s="162">
        <f t="shared" si="391"/>
        <v>1.4883211589907595E-3</v>
      </c>
      <c r="Q2439" s="162">
        <f t="shared" si="392"/>
        <v>0.99958710131283735</v>
      </c>
      <c r="R2439" s="129">
        <f t="shared" si="393"/>
        <v>1.4883211589907595E-3</v>
      </c>
      <c r="S2439" s="129" t="str">
        <f t="shared" si="394"/>
        <v/>
      </c>
      <c r="T2439" s="129" t="str">
        <f t="shared" si="395"/>
        <v/>
      </c>
      <c r="V2439" s="156">
        <f t="shared" si="389"/>
        <v>11.795199999999745</v>
      </c>
      <c r="W2439" s="159">
        <f t="shared" si="385"/>
        <v>0.10749818219532797</v>
      </c>
      <c r="X2439" s="160">
        <f t="shared" si="386"/>
        <v>2.2313444199362209E-4</v>
      </c>
      <c r="Y2439" s="160" t="str">
        <f t="shared" si="387"/>
        <v/>
      </c>
      <c r="Z2439" s="160" t="str">
        <f t="shared" si="388"/>
        <v/>
      </c>
    </row>
    <row r="2440" spans="14:26" ht="20.100000000000001" customHeight="1" x14ac:dyDescent="0.25">
      <c r="N2440" s="137">
        <v>1837</v>
      </c>
      <c r="O2440" s="129">
        <f t="shared" si="390"/>
        <v>3.3479999999999999</v>
      </c>
      <c r="P2440" s="162">
        <f t="shared" si="391"/>
        <v>1.4685341784443158E-3</v>
      </c>
      <c r="Q2440" s="162">
        <f t="shared" si="392"/>
        <v>0.99959301494312092</v>
      </c>
      <c r="R2440" s="129">
        <f t="shared" si="393"/>
        <v>1.4685341784443158E-3</v>
      </c>
      <c r="S2440" s="129" t="str">
        <f t="shared" si="394"/>
        <v/>
      </c>
      <c r="T2440" s="129" t="str">
        <f t="shared" si="395"/>
        <v/>
      </c>
      <c r="V2440" s="156">
        <f t="shared" si="389"/>
        <v>11.801599999999745</v>
      </c>
      <c r="W2440" s="159">
        <f t="shared" si="385"/>
        <v>0.10727504775333435</v>
      </c>
      <c r="X2440" s="160">
        <f t="shared" si="386"/>
        <v>2.2272330521247441E-4</v>
      </c>
      <c r="Y2440" s="160" t="str">
        <f t="shared" si="387"/>
        <v/>
      </c>
      <c r="Z2440" s="160" t="str">
        <f t="shared" si="388"/>
        <v/>
      </c>
    </row>
    <row r="2441" spans="14:26" ht="20.100000000000001" customHeight="1" x14ac:dyDescent="0.25">
      <c r="N2441" s="137">
        <v>1838</v>
      </c>
      <c r="O2441" s="129">
        <f t="shared" si="390"/>
        <v>3.3520000000000003</v>
      </c>
      <c r="P2441" s="162">
        <f t="shared" si="391"/>
        <v>1.4489870785116068E-3</v>
      </c>
      <c r="Q2441" s="162">
        <f t="shared" si="392"/>
        <v>0.9995988499061047</v>
      </c>
      <c r="R2441" s="129">
        <f t="shared" si="393"/>
        <v>1.4489870785116068E-3</v>
      </c>
      <c r="S2441" s="129" t="str">
        <f t="shared" si="394"/>
        <v/>
      </c>
      <c r="T2441" s="129" t="str">
        <f t="shared" si="395"/>
        <v/>
      </c>
      <c r="V2441" s="156">
        <f t="shared" si="389"/>
        <v>11.807999999999744</v>
      </c>
      <c r="W2441" s="159">
        <f t="shared" si="385"/>
        <v>0.10705232444812188</v>
      </c>
      <c r="X2441" s="160">
        <f t="shared" si="386"/>
        <v>2.2231276261129584E-4</v>
      </c>
      <c r="Y2441" s="160" t="str">
        <f t="shared" si="387"/>
        <v/>
      </c>
      <c r="Z2441" s="160" t="str">
        <f t="shared" si="388"/>
        <v/>
      </c>
    </row>
    <row r="2442" spans="14:26" ht="20.100000000000001" customHeight="1" x14ac:dyDescent="0.25">
      <c r="N2442" s="137">
        <v>1839</v>
      </c>
      <c r="O2442" s="129">
        <f t="shared" si="390"/>
        <v>3.3559999999999999</v>
      </c>
      <c r="P2442" s="162">
        <f t="shared" si="391"/>
        <v>1.4296772875723026E-3</v>
      </c>
      <c r="Q2442" s="162">
        <f t="shared" si="392"/>
        <v>0.99960460715615995</v>
      </c>
      <c r="R2442" s="129">
        <f t="shared" si="393"/>
        <v>1.4296772875723026E-3</v>
      </c>
      <c r="S2442" s="129" t="str">
        <f t="shared" si="394"/>
        <v/>
      </c>
      <c r="T2442" s="129" t="str">
        <f t="shared" si="395"/>
        <v/>
      </c>
      <c r="V2442" s="156">
        <f t="shared" si="389"/>
        <v>11.814399999999743</v>
      </c>
      <c r="W2442" s="159">
        <f t="shared" si="385"/>
        <v>0.10683001168551058</v>
      </c>
      <c r="X2442" s="160">
        <f t="shared" si="386"/>
        <v>2.2190281387467203E-4</v>
      </c>
      <c r="Y2442" s="160" t="str">
        <f t="shared" si="387"/>
        <v/>
      </c>
      <c r="Z2442" s="160" t="str">
        <f t="shared" si="388"/>
        <v/>
      </c>
    </row>
    <row r="2443" spans="14:26" ht="20.100000000000001" customHeight="1" x14ac:dyDescent="0.25">
      <c r="N2443" s="137">
        <v>1840</v>
      </c>
      <c r="O2443" s="129">
        <f t="shared" si="390"/>
        <v>3.3600000000000003</v>
      </c>
      <c r="P2443" s="162">
        <f t="shared" si="391"/>
        <v>1.4106022569413824E-3</v>
      </c>
      <c r="Q2443" s="162">
        <f t="shared" si="392"/>
        <v>0.99961028763741799</v>
      </c>
      <c r="R2443" s="129">
        <f t="shared" si="393"/>
        <v>1.4106022569413824E-3</v>
      </c>
      <c r="S2443" s="129" t="str">
        <f t="shared" si="394"/>
        <v/>
      </c>
      <c r="T2443" s="129" t="str">
        <f t="shared" si="395"/>
        <v/>
      </c>
      <c r="V2443" s="156">
        <f t="shared" si="389"/>
        <v>11.820799999999743</v>
      </c>
      <c r="W2443" s="159">
        <f t="shared" si="385"/>
        <v>0.10660810887163591</v>
      </c>
      <c r="X2443" s="160">
        <f t="shared" si="386"/>
        <v>2.2149345868466286E-4</v>
      </c>
      <c r="Y2443" s="160" t="str">
        <f t="shared" si="387"/>
        <v/>
      </c>
      <c r="Z2443" s="160" t="str">
        <f t="shared" si="388"/>
        <v/>
      </c>
    </row>
    <row r="2444" spans="14:26" ht="20.100000000000001" customHeight="1" x14ac:dyDescent="0.25">
      <c r="N2444" s="137">
        <v>1841</v>
      </c>
      <c r="O2444" s="129">
        <f t="shared" si="390"/>
        <v>3.3639999999999999</v>
      </c>
      <c r="P2444" s="162">
        <f t="shared" si="391"/>
        <v>1.3917594607255424E-3</v>
      </c>
      <c r="Q2444" s="162">
        <f t="shared" si="392"/>
        <v>0.99961589228386039</v>
      </c>
      <c r="R2444" s="129">
        <f t="shared" si="393"/>
        <v>1.3917594607255424E-3</v>
      </c>
      <c r="S2444" s="129" t="str">
        <f t="shared" si="394"/>
        <v/>
      </c>
      <c r="T2444" s="129" t="str">
        <f t="shared" si="395"/>
        <v/>
      </c>
      <c r="V2444" s="156">
        <f t="shared" si="389"/>
        <v>11.827199999999742</v>
      </c>
      <c r="W2444" s="159">
        <f t="shared" si="385"/>
        <v>0.10638661541295125</v>
      </c>
      <c r="X2444" s="160">
        <f t="shared" si="386"/>
        <v>2.2108469672163511E-4</v>
      </c>
      <c r="Y2444" s="160" t="str">
        <f t="shared" si="387"/>
        <v/>
      </c>
      <c r="Z2444" s="160" t="str">
        <f t="shared" si="388"/>
        <v/>
      </c>
    </row>
    <row r="2445" spans="14:26" ht="20.100000000000001" customHeight="1" x14ac:dyDescent="0.25">
      <c r="N2445" s="137">
        <v>1842</v>
      </c>
      <c r="O2445" s="129">
        <f t="shared" si="390"/>
        <v>3.3680000000000003</v>
      </c>
      <c r="P2445" s="162">
        <f t="shared" si="391"/>
        <v>1.3731463956796479E-3</v>
      </c>
      <c r="Q2445" s="162">
        <f t="shared" si="392"/>
        <v>0.99962142201941095</v>
      </c>
      <c r="R2445" s="129">
        <f t="shared" si="393"/>
        <v>1.3731463956796479E-3</v>
      </c>
      <c r="S2445" s="129" t="str">
        <f t="shared" si="394"/>
        <v/>
      </c>
      <c r="T2445" s="129" t="str">
        <f t="shared" si="395"/>
        <v/>
      </c>
      <c r="V2445" s="156">
        <f t="shared" si="389"/>
        <v>11.833599999999741</v>
      </c>
      <c r="W2445" s="159">
        <f t="shared" si="385"/>
        <v>0.10616553071622961</v>
      </c>
      <c r="X2445" s="160">
        <f t="shared" si="386"/>
        <v>2.2067652766361023E-4</v>
      </c>
      <c r="Y2445" s="160" t="str">
        <f t="shared" si="387"/>
        <v/>
      </c>
      <c r="Z2445" s="160" t="str">
        <f t="shared" si="388"/>
        <v/>
      </c>
    </row>
    <row r="2446" spans="14:26" ht="20.100000000000001" customHeight="1" x14ac:dyDescent="0.25">
      <c r="N2446" s="137">
        <v>1843</v>
      </c>
      <c r="O2446" s="129">
        <f t="shared" si="390"/>
        <v>3.3719999999999999</v>
      </c>
      <c r="P2446" s="162">
        <f t="shared" si="391"/>
        <v>1.3547605810633695E-3</v>
      </c>
      <c r="Q2446" s="162">
        <f t="shared" si="392"/>
        <v>0.99962687775802539</v>
      </c>
      <c r="R2446" s="129">
        <f t="shared" si="393"/>
        <v>1.3547605810633695E-3</v>
      </c>
      <c r="S2446" s="129" t="str">
        <f t="shared" si="394"/>
        <v/>
      </c>
      <c r="T2446" s="129" t="str">
        <f t="shared" si="395"/>
        <v/>
      </c>
      <c r="V2446" s="156">
        <f t="shared" si="389"/>
        <v>11.839999999999741</v>
      </c>
      <c r="W2446" s="159">
        <f t="shared" si="385"/>
        <v>0.105944854188566</v>
      </c>
      <c r="X2446" s="160">
        <f t="shared" si="386"/>
        <v>2.2026895118737455E-4</v>
      </c>
      <c r="Y2446" s="160" t="str">
        <f t="shared" si="387"/>
        <v/>
      </c>
      <c r="Z2446" s="160" t="str">
        <f t="shared" si="388"/>
        <v/>
      </c>
    </row>
    <row r="2447" spans="14:26" ht="20.100000000000001" customHeight="1" x14ac:dyDescent="0.25">
      <c r="N2447" s="137">
        <v>1844</v>
      </c>
      <c r="O2447" s="129">
        <f t="shared" si="390"/>
        <v>3.3760000000000003</v>
      </c>
      <c r="P2447" s="162">
        <f t="shared" si="391"/>
        <v>1.3365995584978764E-3</v>
      </c>
      <c r="Q2447" s="162">
        <f t="shared" si="392"/>
        <v>0.99963226040378128</v>
      </c>
      <c r="R2447" s="129">
        <f t="shared" si="393"/>
        <v>1.3365995584978764E-3</v>
      </c>
      <c r="S2447" s="129" t="str">
        <f t="shared" si="394"/>
        <v/>
      </c>
      <c r="T2447" s="129" t="str">
        <f t="shared" si="395"/>
        <v/>
      </c>
      <c r="V2447" s="156">
        <f t="shared" si="389"/>
        <v>11.84639999999974</v>
      </c>
      <c r="W2447" s="159">
        <f t="shared" si="385"/>
        <v>0.10572458523737863</v>
      </c>
      <c r="X2447" s="160">
        <f t="shared" si="386"/>
        <v>2.198619669667029E-4</v>
      </c>
      <c r="Y2447" s="160" t="str">
        <f t="shared" si="387"/>
        <v/>
      </c>
      <c r="Z2447" s="160" t="str">
        <f t="shared" si="388"/>
        <v/>
      </c>
    </row>
    <row r="2448" spans="14:26" ht="20.100000000000001" customHeight="1" x14ac:dyDescent="0.25">
      <c r="N2448" s="137">
        <v>1845</v>
      </c>
      <c r="O2448" s="129">
        <f t="shared" si="390"/>
        <v>3.38</v>
      </c>
      <c r="P2448" s="162">
        <f t="shared" si="391"/>
        <v>1.3186608918227423E-3</v>
      </c>
      <c r="Q2448" s="162">
        <f t="shared" si="392"/>
        <v>0.99963757085096694</v>
      </c>
      <c r="R2448" s="129">
        <f t="shared" si="393"/>
        <v>1.3186608918227423E-3</v>
      </c>
      <c r="S2448" s="129" t="str">
        <f t="shared" si="394"/>
        <v/>
      </c>
      <c r="T2448" s="129" t="str">
        <f t="shared" si="395"/>
        <v/>
      </c>
      <c r="V2448" s="156">
        <f t="shared" si="389"/>
        <v>11.852799999999739</v>
      </c>
      <c r="W2448" s="159">
        <f t="shared" si="385"/>
        <v>0.10550472327041192</v>
      </c>
      <c r="X2448" s="160">
        <f t="shared" si="386"/>
        <v>2.1945557467442645E-4</v>
      </c>
      <c r="Y2448" s="160" t="str">
        <f t="shared" si="387"/>
        <v/>
      </c>
      <c r="Z2448" s="160" t="str">
        <f t="shared" si="388"/>
        <v/>
      </c>
    </row>
    <row r="2449" spans="14:26" ht="20.100000000000001" customHeight="1" x14ac:dyDescent="0.25">
      <c r="N2449" s="137">
        <v>1846</v>
      </c>
      <c r="O2449" s="129">
        <f t="shared" si="390"/>
        <v>3.3840000000000003</v>
      </c>
      <c r="P2449" s="162">
        <f t="shared" si="391"/>
        <v>1.3009421669529281E-3</v>
      </c>
      <c r="Q2449" s="162">
        <f t="shared" si="392"/>
        <v>0.99964280998417065</v>
      </c>
      <c r="R2449" s="129">
        <f t="shared" si="393"/>
        <v>1.3009421669529281E-3</v>
      </c>
      <c r="S2449" s="129" t="str">
        <f t="shared" si="394"/>
        <v/>
      </c>
      <c r="T2449" s="129" t="str">
        <f t="shared" si="395"/>
        <v/>
      </c>
      <c r="V2449" s="156">
        <f t="shared" si="389"/>
        <v>11.859199999999738</v>
      </c>
      <c r="W2449" s="159">
        <f t="shared" si="385"/>
        <v>0.1052852676957375</v>
      </c>
      <c r="X2449" s="160">
        <f t="shared" si="386"/>
        <v>2.190497739810171E-4</v>
      </c>
      <c r="Y2449" s="160" t="str">
        <f t="shared" si="387"/>
        <v/>
      </c>
      <c r="Z2449" s="160" t="str">
        <f t="shared" si="388"/>
        <v/>
      </c>
    </row>
    <row r="2450" spans="14:26" ht="20.100000000000001" customHeight="1" x14ac:dyDescent="0.25">
      <c r="N2450" s="137">
        <v>1847</v>
      </c>
      <c r="O2450" s="129">
        <f t="shared" si="390"/>
        <v>3.3879999999999999</v>
      </c>
      <c r="P2450" s="162">
        <f t="shared" si="391"/>
        <v>1.2834409917360089E-3</v>
      </c>
      <c r="Q2450" s="162">
        <f t="shared" si="392"/>
        <v>0.99964797867836785</v>
      </c>
      <c r="R2450" s="129">
        <f t="shared" si="393"/>
        <v>1.2834409917360089E-3</v>
      </c>
      <c r="S2450" s="129" t="str">
        <f t="shared" si="394"/>
        <v/>
      </c>
      <c r="T2450" s="129" t="str">
        <f t="shared" si="395"/>
        <v/>
      </c>
      <c r="V2450" s="156">
        <f t="shared" si="389"/>
        <v>11.865599999999738</v>
      </c>
      <c r="W2450" s="159">
        <f t="shared" si="385"/>
        <v>0.10506621792175648</v>
      </c>
      <c r="X2450" s="160">
        <f t="shared" si="386"/>
        <v>2.1864456455500392E-4</v>
      </c>
      <c r="Y2450" s="160" t="str">
        <f t="shared" si="387"/>
        <v/>
      </c>
      <c r="Z2450" s="160" t="str">
        <f t="shared" si="388"/>
        <v/>
      </c>
    </row>
    <row r="2451" spans="14:26" ht="20.100000000000001" customHeight="1" x14ac:dyDescent="0.25">
      <c r="N2451" s="137">
        <v>1848</v>
      </c>
      <c r="O2451" s="129">
        <f t="shared" si="390"/>
        <v>3.3920000000000003</v>
      </c>
      <c r="P2451" s="162">
        <f t="shared" si="391"/>
        <v>1.266154995809495E-3</v>
      </c>
      <c r="Q2451" s="162">
        <f t="shared" si="392"/>
        <v>0.99965307779900925</v>
      </c>
      <c r="R2451" s="129">
        <f t="shared" si="393"/>
        <v>1.266154995809495E-3</v>
      </c>
      <c r="S2451" s="129" t="str">
        <f t="shared" si="394"/>
        <v/>
      </c>
      <c r="T2451" s="129" t="str">
        <f t="shared" si="395"/>
        <v/>
      </c>
      <c r="V2451" s="156">
        <f t="shared" si="389"/>
        <v>11.871999999999737</v>
      </c>
      <c r="W2451" s="159">
        <f t="shared" si="385"/>
        <v>0.10484757335720148</v>
      </c>
      <c r="X2451" s="160">
        <f t="shared" si="386"/>
        <v>2.1823994606283426E-4</v>
      </c>
      <c r="Y2451" s="160" t="str">
        <f t="shared" si="387"/>
        <v/>
      </c>
      <c r="Z2451" s="160" t="str">
        <f t="shared" si="388"/>
        <v/>
      </c>
    </row>
    <row r="2452" spans="14:26" ht="20.100000000000001" customHeight="1" x14ac:dyDescent="0.25">
      <c r="N2452" s="137">
        <v>1849</v>
      </c>
      <c r="O2452" s="129">
        <f t="shared" si="390"/>
        <v>3.3959999999999999</v>
      </c>
      <c r="P2452" s="162">
        <f t="shared" si="391"/>
        <v>1.2490818304584136E-3</v>
      </c>
      <c r="Q2452" s="162">
        <f t="shared" si="392"/>
        <v>0.99965810820210743</v>
      </c>
      <c r="R2452" s="129">
        <f t="shared" si="393"/>
        <v>1.2490818304584136E-3</v>
      </c>
      <c r="S2452" s="129" t="str">
        <f t="shared" si="394"/>
        <v/>
      </c>
      <c r="T2452" s="129" t="str">
        <f t="shared" si="395"/>
        <v/>
      </c>
      <c r="V2452" s="156">
        <f t="shared" si="389"/>
        <v>11.878399999999736</v>
      </c>
      <c r="W2452" s="159">
        <f t="shared" ref="W2452:W2515" si="396">_xlfn.CHISQ.DIST.RT(V2452,$U$593)</f>
        <v>0.10462933341113864</v>
      </c>
      <c r="X2452" s="160">
        <f t="shared" ref="X2452:X2515" si="397">W2452-W2453</f>
        <v>2.1783591816972037E-4</v>
      </c>
      <c r="Y2452" s="160" t="str">
        <f t="shared" ref="Y2452:Y2515" si="398">IF(W2452&lt;(1-$U$600),X2452,"")</f>
        <v/>
      </c>
      <c r="Z2452" s="160" t="str">
        <f t="shared" ref="Z2452:Z2515" si="399">IF(X2452&lt;(1-$U$606),Y2452,"")</f>
        <v/>
      </c>
    </row>
    <row r="2453" spans="14:26" ht="20.100000000000001" customHeight="1" x14ac:dyDescent="0.25">
      <c r="N2453" s="137">
        <v>1850</v>
      </c>
      <c r="O2453" s="129">
        <f t="shared" si="390"/>
        <v>3.4000000000000004</v>
      </c>
      <c r="P2453" s="162">
        <f t="shared" si="391"/>
        <v>1.2322191684730175E-3</v>
      </c>
      <c r="Q2453" s="162">
        <f t="shared" si="392"/>
        <v>0.99966307073432314</v>
      </c>
      <c r="R2453" s="129">
        <f t="shared" si="393"/>
        <v>1.2322191684730175E-3</v>
      </c>
      <c r="S2453" s="129" t="str">
        <f t="shared" si="394"/>
        <v/>
      </c>
      <c r="T2453" s="129" t="str">
        <f t="shared" si="395"/>
        <v/>
      </c>
      <c r="V2453" s="156">
        <f t="shared" ref="V2453:V2516" si="400">V2452+$Y$593</f>
        <v>11.884799999999736</v>
      </c>
      <c r="W2453" s="159">
        <f t="shared" si="396"/>
        <v>0.10441149749296892</v>
      </c>
      <c r="X2453" s="160">
        <f t="shared" si="397"/>
        <v>2.1743248053804343E-4</v>
      </c>
      <c r="Y2453" s="160" t="str">
        <f t="shared" si="398"/>
        <v/>
      </c>
      <c r="Z2453" s="160" t="str">
        <f t="shared" si="399"/>
        <v/>
      </c>
    </row>
    <row r="2454" spans="14:26" ht="20.100000000000001" customHeight="1" x14ac:dyDescent="0.25">
      <c r="N2454" s="137">
        <v>1851</v>
      </c>
      <c r="O2454" s="129">
        <f t="shared" si="390"/>
        <v>3.4039999999999999</v>
      </c>
      <c r="P2454" s="162">
        <f t="shared" si="391"/>
        <v>1.2155647040067755E-3</v>
      </c>
      <c r="Q2454" s="162">
        <f t="shared" si="392"/>
        <v>0.99966796623305099</v>
      </c>
      <c r="R2454" s="129">
        <f t="shared" si="393"/>
        <v>1.2155647040067755E-3</v>
      </c>
      <c r="S2454" s="129" t="str">
        <f t="shared" si="394"/>
        <v/>
      </c>
      <c r="T2454" s="129" t="str">
        <f t="shared" si="395"/>
        <v/>
      </c>
      <c r="V2454" s="156">
        <f t="shared" si="400"/>
        <v>11.891199999999735</v>
      </c>
      <c r="W2454" s="159">
        <f t="shared" si="396"/>
        <v>0.10419406501243088</v>
      </c>
      <c r="X2454" s="160">
        <f t="shared" si="397"/>
        <v>2.1702963282926868E-4</v>
      </c>
      <c r="Y2454" s="160" t="str">
        <f t="shared" si="398"/>
        <v/>
      </c>
      <c r="Z2454" s="160" t="str">
        <f t="shared" si="399"/>
        <v/>
      </c>
    </row>
    <row r="2455" spans="14:26" ht="20.100000000000001" customHeight="1" x14ac:dyDescent="0.25">
      <c r="N2455" s="137">
        <v>1852</v>
      </c>
      <c r="O2455" s="129">
        <f t="shared" si="390"/>
        <v>3.4080000000000004</v>
      </c>
      <c r="P2455" s="162">
        <f t="shared" si="391"/>
        <v>1.1991161524345082E-3</v>
      </c>
      <c r="Q2455" s="162">
        <f t="shared" si="392"/>
        <v>0.99967279552650479</v>
      </c>
      <c r="R2455" s="129">
        <f t="shared" si="393"/>
        <v>1.1991161524345082E-3</v>
      </c>
      <c r="S2455" s="129" t="str">
        <f t="shared" si="394"/>
        <v/>
      </c>
      <c r="T2455" s="129" t="str">
        <f t="shared" si="395"/>
        <v/>
      </c>
      <c r="V2455" s="156">
        <f t="shared" si="400"/>
        <v>11.897599999999734</v>
      </c>
      <c r="W2455" s="159">
        <f t="shared" si="396"/>
        <v>0.10397703537960161</v>
      </c>
      <c r="X2455" s="160">
        <f t="shared" si="397"/>
        <v>2.1662737470232174E-4</v>
      </c>
      <c r="Y2455" s="160" t="str">
        <f t="shared" si="398"/>
        <v/>
      </c>
      <c r="Z2455" s="160" t="str">
        <f t="shared" si="399"/>
        <v/>
      </c>
    </row>
    <row r="2456" spans="14:26" ht="20.100000000000001" customHeight="1" x14ac:dyDescent="0.25">
      <c r="N2456" s="137">
        <v>1853</v>
      </c>
      <c r="O2456" s="129">
        <f t="shared" si="390"/>
        <v>3.4119999999999999</v>
      </c>
      <c r="P2456" s="162">
        <f t="shared" si="391"/>
        <v>1.1828712502108178E-3</v>
      </c>
      <c r="Q2456" s="162">
        <f t="shared" si="392"/>
        <v>0.99967755943380199</v>
      </c>
      <c r="R2456" s="129">
        <f t="shared" si="393"/>
        <v>1.1828712502108178E-3</v>
      </c>
      <c r="S2456" s="129" t="str">
        <f t="shared" si="394"/>
        <v/>
      </c>
      <c r="T2456" s="129" t="str">
        <f t="shared" si="395"/>
        <v/>
      </c>
      <c r="V2456" s="156">
        <f t="shared" si="400"/>
        <v>11.903999999999733</v>
      </c>
      <c r="W2456" s="159">
        <f t="shared" si="396"/>
        <v>0.10376040800489929</v>
      </c>
      <c r="X2456" s="160">
        <f t="shared" si="397"/>
        <v>2.1622570581442124E-4</v>
      </c>
      <c r="Y2456" s="160" t="str">
        <f t="shared" si="398"/>
        <v/>
      </c>
      <c r="Z2456" s="160" t="str">
        <f t="shared" si="399"/>
        <v/>
      </c>
    </row>
    <row r="2457" spans="14:26" ht="20.100000000000001" customHeight="1" x14ac:dyDescent="0.25">
      <c r="N2457" s="137">
        <v>1854</v>
      </c>
      <c r="O2457" s="129">
        <f t="shared" si="390"/>
        <v>3.4160000000000004</v>
      </c>
      <c r="P2457" s="162">
        <f t="shared" si="391"/>
        <v>1.1668277547287043E-3</v>
      </c>
      <c r="Q2457" s="162">
        <f t="shared" si="392"/>
        <v>0.99968225876504779</v>
      </c>
      <c r="R2457" s="129">
        <f t="shared" si="393"/>
        <v>1.1668277547287043E-3</v>
      </c>
      <c r="S2457" s="129" t="str">
        <f t="shared" si="394"/>
        <v/>
      </c>
      <c r="T2457" s="129" t="str">
        <f t="shared" si="395"/>
        <v/>
      </c>
      <c r="V2457" s="156">
        <f t="shared" si="400"/>
        <v>11.910399999999733</v>
      </c>
      <c r="W2457" s="159">
        <f t="shared" si="396"/>
        <v>0.10354418229908487</v>
      </c>
      <c r="X2457" s="160">
        <f t="shared" si="397"/>
        <v>2.1582462582095396E-4</v>
      </c>
      <c r="Y2457" s="160" t="str">
        <f t="shared" si="398"/>
        <v/>
      </c>
      <c r="Z2457" s="160" t="str">
        <f t="shared" si="399"/>
        <v/>
      </c>
    </row>
    <row r="2458" spans="14:26" ht="20.100000000000001" customHeight="1" x14ac:dyDescent="0.25">
      <c r="N2458" s="137">
        <v>1855</v>
      </c>
      <c r="O2458" s="129">
        <f t="shared" si="390"/>
        <v>3.42</v>
      </c>
      <c r="P2458" s="162">
        <f t="shared" si="391"/>
        <v>1.1509834441784845E-3</v>
      </c>
      <c r="Q2458" s="162">
        <f t="shared" si="392"/>
        <v>0.99968689432141877</v>
      </c>
      <c r="R2458" s="129">
        <f t="shared" si="393"/>
        <v>1.1509834441784845E-3</v>
      </c>
      <c r="S2458" s="129" t="str">
        <f t="shared" si="394"/>
        <v/>
      </c>
      <c r="T2458" s="129" t="str">
        <f t="shared" si="395"/>
        <v/>
      </c>
      <c r="V2458" s="156">
        <f t="shared" si="400"/>
        <v>11.916799999999732</v>
      </c>
      <c r="W2458" s="159">
        <f t="shared" si="396"/>
        <v>0.10332835767326391</v>
      </c>
      <c r="X2458" s="160">
        <f t="shared" si="397"/>
        <v>2.1542413437584951E-4</v>
      </c>
      <c r="Y2458" s="160" t="str">
        <f t="shared" si="398"/>
        <v/>
      </c>
      <c r="Z2458" s="160" t="str">
        <f t="shared" si="399"/>
        <v/>
      </c>
    </row>
    <row r="2459" spans="14:26" ht="20.100000000000001" customHeight="1" x14ac:dyDescent="0.25">
      <c r="N2459" s="137">
        <v>1856</v>
      </c>
      <c r="O2459" s="129">
        <f t="shared" ref="O2459:O2522" si="401">O$597+(N2459*O$600)</f>
        <v>3.4240000000000004</v>
      </c>
      <c r="P2459" s="162">
        <f t="shared" ref="P2459:P2522" si="402">_xlfn.NORM.DIST(O2459,O$594,O$595,0)</f>
        <v>1.1353361174069102E-3</v>
      </c>
      <c r="Q2459" s="162">
        <f t="shared" ref="Q2459:Q2522" si="403">_xlfn.NORM.DIST(O2459,O$594,O$595,1)</f>
        <v>0.99969146689524535</v>
      </c>
      <c r="R2459" s="129">
        <f t="shared" ref="R2459:R2522" si="404">IF(OR(Q2459&lt;$S$599,Q2459&gt;$S$600),P2459,"")</f>
        <v>1.1353361174069102E-3</v>
      </c>
      <c r="S2459" s="129" t="str">
        <f t="shared" ref="S2459:S2522" si="405">IF(AND(Q2459&gt;$S$599,Q2459&lt;$S$600),P2459,"")</f>
        <v/>
      </c>
      <c r="T2459" s="129" t="str">
        <f t="shared" ref="T2459:T2522" si="406">IF(P2459=MAX(P$603:P$2603),P2459,"")</f>
        <v/>
      </c>
      <c r="V2459" s="156">
        <f t="shared" si="400"/>
        <v>11.923199999999731</v>
      </c>
      <c r="W2459" s="159">
        <f t="shared" si="396"/>
        <v>0.10311293353888806</v>
      </c>
      <c r="X2459" s="160">
        <f t="shared" si="397"/>
        <v>2.1502423113041458E-4</v>
      </c>
      <c r="Y2459" s="160" t="str">
        <f t="shared" si="398"/>
        <v/>
      </c>
      <c r="Z2459" s="160" t="str">
        <f t="shared" si="399"/>
        <v/>
      </c>
    </row>
    <row r="2460" spans="14:26" ht="20.100000000000001" customHeight="1" x14ac:dyDescent="0.25">
      <c r="N2460" s="137">
        <v>1857</v>
      </c>
      <c r="O2460" s="129">
        <f t="shared" si="401"/>
        <v>3.4279999999999999</v>
      </c>
      <c r="P2460" s="162">
        <f t="shared" si="402"/>
        <v>1.1198835937766252E-3</v>
      </c>
      <c r="Q2460" s="162">
        <f t="shared" si="403"/>
        <v>0.99969597727009463</v>
      </c>
      <c r="R2460" s="129">
        <f t="shared" si="404"/>
        <v>1.1198835937766252E-3</v>
      </c>
      <c r="S2460" s="129" t="str">
        <f t="shared" si="405"/>
        <v/>
      </c>
      <c r="T2460" s="129" t="str">
        <f t="shared" si="406"/>
        <v/>
      </c>
      <c r="V2460" s="156">
        <f t="shared" si="400"/>
        <v>11.929599999999731</v>
      </c>
      <c r="W2460" s="159">
        <f t="shared" si="396"/>
        <v>0.10289790930775765</v>
      </c>
      <c r="X2460" s="160">
        <f t="shared" si="397"/>
        <v>2.1462491573487341E-4</v>
      </c>
      <c r="Y2460" s="160" t="str">
        <f t="shared" si="398"/>
        <v/>
      </c>
      <c r="Z2460" s="160" t="str">
        <f t="shared" si="399"/>
        <v/>
      </c>
    </row>
    <row r="2461" spans="14:26" ht="20.100000000000001" customHeight="1" x14ac:dyDescent="0.25">
      <c r="N2461" s="137">
        <v>1858</v>
      </c>
      <c r="O2461" s="129">
        <f t="shared" si="401"/>
        <v>3.4320000000000004</v>
      </c>
      <c r="P2461" s="162">
        <f t="shared" si="402"/>
        <v>1.1046237130258364E-3</v>
      </c>
      <c r="Q2461" s="162">
        <f t="shared" si="403"/>
        <v>0.99970042622085187</v>
      </c>
      <c r="R2461" s="129">
        <f t="shared" si="404"/>
        <v>1.1046237130258364E-3</v>
      </c>
      <c r="S2461" s="129" t="str">
        <f t="shared" si="405"/>
        <v/>
      </c>
      <c r="T2461" s="129" t="str">
        <f t="shared" si="406"/>
        <v/>
      </c>
      <c r="V2461" s="156">
        <f t="shared" si="400"/>
        <v>11.93599999999973</v>
      </c>
      <c r="W2461" s="159">
        <f t="shared" si="396"/>
        <v>0.10268328439202278</v>
      </c>
      <c r="X2461" s="160">
        <f t="shared" si="397"/>
        <v>2.142261878372298E-4</v>
      </c>
      <c r="Y2461" s="160" t="str">
        <f t="shared" si="398"/>
        <v/>
      </c>
      <c r="Z2461" s="160" t="str">
        <f t="shared" si="399"/>
        <v/>
      </c>
    </row>
    <row r="2462" spans="14:26" ht="20.100000000000001" customHeight="1" x14ac:dyDescent="0.25">
      <c r="N2462" s="137">
        <v>1859</v>
      </c>
      <c r="O2462" s="129">
        <f t="shared" si="401"/>
        <v>3.4359999999999999</v>
      </c>
      <c r="P2462" s="162">
        <f t="shared" si="402"/>
        <v>1.089554335128328E-3</v>
      </c>
      <c r="Q2462" s="162">
        <f t="shared" si="403"/>
        <v>0.99970481451380178</v>
      </c>
      <c r="R2462" s="129">
        <f t="shared" si="404"/>
        <v>1.089554335128328E-3</v>
      </c>
      <c r="S2462" s="129" t="str">
        <f t="shared" si="405"/>
        <v/>
      </c>
      <c r="T2462" s="129" t="str">
        <f t="shared" si="406"/>
        <v/>
      </c>
      <c r="V2462" s="156">
        <f t="shared" si="400"/>
        <v>11.942399999999729</v>
      </c>
      <c r="W2462" s="159">
        <f t="shared" si="396"/>
        <v>0.10246905820418555</v>
      </c>
      <c r="X2462" s="160">
        <f t="shared" si="397"/>
        <v>2.1382804708393321E-4</v>
      </c>
      <c r="Y2462" s="160" t="str">
        <f t="shared" si="398"/>
        <v/>
      </c>
      <c r="Z2462" s="160" t="str">
        <f t="shared" si="399"/>
        <v/>
      </c>
    </row>
    <row r="2463" spans="14:26" ht="20.100000000000001" customHeight="1" x14ac:dyDescent="0.25">
      <c r="N2463" s="137">
        <v>1860</v>
      </c>
      <c r="O2463" s="129">
        <f t="shared" si="401"/>
        <v>3.4400000000000004</v>
      </c>
      <c r="P2463" s="162">
        <f t="shared" si="402"/>
        <v>1.0746733401537337E-3</v>
      </c>
      <c r="Q2463" s="162">
        <f t="shared" si="403"/>
        <v>0.9997091429067092</v>
      </c>
      <c r="R2463" s="129">
        <f t="shared" si="404"/>
        <v>1.0746733401537337E-3</v>
      </c>
      <c r="S2463" s="129" t="str">
        <f t="shared" si="405"/>
        <v/>
      </c>
      <c r="T2463" s="129" t="str">
        <f t="shared" si="406"/>
        <v/>
      </c>
      <c r="V2463" s="156">
        <f t="shared" si="400"/>
        <v>11.948799999999729</v>
      </c>
      <c r="W2463" s="159">
        <f t="shared" si="396"/>
        <v>0.10225523015710161</v>
      </c>
      <c r="X2463" s="160">
        <f t="shared" si="397"/>
        <v>2.1343049311918494E-4</v>
      </c>
      <c r="Y2463" s="160" t="str">
        <f t="shared" si="398"/>
        <v/>
      </c>
      <c r="Z2463" s="160" t="str">
        <f t="shared" si="399"/>
        <v/>
      </c>
    </row>
    <row r="2464" spans="14:26" ht="20.100000000000001" customHeight="1" x14ac:dyDescent="0.25">
      <c r="N2464" s="137">
        <v>1861</v>
      </c>
      <c r="O2464" s="129">
        <f t="shared" si="401"/>
        <v>3.444</v>
      </c>
      <c r="P2464" s="162">
        <f t="shared" si="402"/>
        <v>1.0599786281281522E-3</v>
      </c>
      <c r="Q2464" s="162">
        <f t="shared" si="403"/>
        <v>0.99971341214889942</v>
      </c>
      <c r="R2464" s="129">
        <f t="shared" si="404"/>
        <v>1.0599786281281522E-3</v>
      </c>
      <c r="S2464" s="129" t="str">
        <f t="shared" si="405"/>
        <v/>
      </c>
      <c r="T2464" s="129" t="str">
        <f t="shared" si="406"/>
        <v/>
      </c>
      <c r="V2464" s="156">
        <f t="shared" si="400"/>
        <v>11.955199999999728</v>
      </c>
      <c r="W2464" s="159">
        <f t="shared" si="396"/>
        <v>0.10204179966398243</v>
      </c>
      <c r="X2464" s="160">
        <f t="shared" si="397"/>
        <v>2.1303352558618704E-4</v>
      </c>
      <c r="Y2464" s="160" t="str">
        <f t="shared" si="398"/>
        <v/>
      </c>
      <c r="Z2464" s="160" t="str">
        <f t="shared" si="399"/>
        <v/>
      </c>
    </row>
    <row r="2465" spans="14:26" ht="20.100000000000001" customHeight="1" x14ac:dyDescent="0.25">
      <c r="N2465" s="137">
        <v>1862</v>
      </c>
      <c r="O2465" s="129">
        <f t="shared" si="401"/>
        <v>3.4480000000000004</v>
      </c>
      <c r="P2465" s="162">
        <f t="shared" si="402"/>
        <v>1.0454681188950439E-3</v>
      </c>
      <c r="Q2465" s="162">
        <f t="shared" si="403"/>
        <v>0.99971762298133715</v>
      </c>
      <c r="R2465" s="129">
        <f t="shared" si="404"/>
        <v>1.0454681188950439E-3</v>
      </c>
      <c r="S2465" s="129" t="str">
        <f t="shared" si="405"/>
        <v/>
      </c>
      <c r="T2465" s="129" t="str">
        <f t="shared" si="406"/>
        <v/>
      </c>
      <c r="V2465" s="156">
        <f t="shared" si="400"/>
        <v>11.961599999999727</v>
      </c>
      <c r="W2465" s="159">
        <f t="shared" si="396"/>
        <v>0.10182876613839624</v>
      </c>
      <c r="X2465" s="160">
        <f t="shared" si="397"/>
        <v>2.1263714412547707E-4</v>
      </c>
      <c r="Y2465" s="160" t="str">
        <f t="shared" si="398"/>
        <v/>
      </c>
      <c r="Z2465" s="160" t="str">
        <f t="shared" si="399"/>
        <v/>
      </c>
    </row>
    <row r="2466" spans="14:26" ht="20.100000000000001" customHeight="1" x14ac:dyDescent="0.25">
      <c r="N2466" s="137">
        <v>1863</v>
      </c>
      <c r="O2466" s="129">
        <f t="shared" si="401"/>
        <v>3.452</v>
      </c>
      <c r="P2466" s="162">
        <f t="shared" si="402"/>
        <v>1.0311397519764927E-3</v>
      </c>
      <c r="Q2466" s="162">
        <f t="shared" si="403"/>
        <v>0.9997217761367061</v>
      </c>
      <c r="R2466" s="129">
        <f t="shared" si="404"/>
        <v>1.0311397519764927E-3</v>
      </c>
      <c r="S2466" s="129" t="str">
        <f t="shared" si="405"/>
        <v/>
      </c>
      <c r="T2466" s="129" t="str">
        <f t="shared" si="406"/>
        <v/>
      </c>
      <c r="V2466" s="156">
        <f t="shared" si="400"/>
        <v>11.967999999999726</v>
      </c>
      <c r="W2466" s="159">
        <f t="shared" si="396"/>
        <v>0.10161612899427076</v>
      </c>
      <c r="X2466" s="160">
        <f t="shared" si="397"/>
        <v>2.1224134837674602E-4</v>
      </c>
      <c r="Y2466" s="160" t="str">
        <f t="shared" si="398"/>
        <v/>
      </c>
      <c r="Z2466" s="160" t="str">
        <f t="shared" si="399"/>
        <v/>
      </c>
    </row>
    <row r="2467" spans="14:26" ht="20.100000000000001" customHeight="1" x14ac:dyDescent="0.25">
      <c r="N2467" s="137">
        <v>1864</v>
      </c>
      <c r="O2467" s="129">
        <f t="shared" si="401"/>
        <v>3.4560000000000004</v>
      </c>
      <c r="P2467" s="162">
        <f t="shared" si="402"/>
        <v>1.0169914864347626E-3</v>
      </c>
      <c r="Q2467" s="162">
        <f t="shared" si="403"/>
        <v>0.99972587233948729</v>
      </c>
      <c r="R2467" s="129">
        <f t="shared" si="404"/>
        <v>1.0169914864347626E-3</v>
      </c>
      <c r="S2467" s="129" t="str">
        <f t="shared" si="405"/>
        <v/>
      </c>
      <c r="T2467" s="129" t="str">
        <f t="shared" si="406"/>
        <v/>
      </c>
      <c r="V2467" s="156">
        <f t="shared" si="400"/>
        <v>11.974399999999726</v>
      </c>
      <c r="W2467" s="159">
        <f t="shared" si="396"/>
        <v>0.10140388764589402</v>
      </c>
      <c r="X2467" s="160">
        <f t="shared" si="397"/>
        <v>2.1184613797683993E-4</v>
      </c>
      <c r="Y2467" s="160" t="str">
        <f t="shared" si="398"/>
        <v/>
      </c>
      <c r="Z2467" s="160" t="str">
        <f t="shared" si="399"/>
        <v/>
      </c>
    </row>
    <row r="2468" spans="14:26" ht="20.100000000000001" customHeight="1" x14ac:dyDescent="0.25">
      <c r="N2468" s="137">
        <v>1865</v>
      </c>
      <c r="O2468" s="129">
        <f t="shared" si="401"/>
        <v>3.46</v>
      </c>
      <c r="P2468" s="162">
        <f t="shared" si="402"/>
        <v>1.0030213007342376E-3</v>
      </c>
      <c r="Q2468" s="162">
        <f t="shared" si="403"/>
        <v>0.99972991230603647</v>
      </c>
      <c r="R2468" s="129">
        <f t="shared" si="404"/>
        <v>1.0030213007342376E-3</v>
      </c>
      <c r="S2468" s="129" t="str">
        <f t="shared" si="405"/>
        <v/>
      </c>
      <c r="T2468" s="129" t="str">
        <f t="shared" si="406"/>
        <v/>
      </c>
      <c r="V2468" s="156">
        <f t="shared" si="400"/>
        <v>11.980799999999725</v>
      </c>
      <c r="W2468" s="159">
        <f t="shared" si="396"/>
        <v>0.10119204150791718</v>
      </c>
      <c r="X2468" s="160">
        <f t="shared" si="397"/>
        <v>2.1145151256206363E-4</v>
      </c>
      <c r="Y2468" s="160" t="str">
        <f t="shared" si="398"/>
        <v/>
      </c>
      <c r="Z2468" s="160" t="str">
        <f t="shared" si="399"/>
        <v/>
      </c>
    </row>
    <row r="2469" spans="14:26" ht="20.100000000000001" customHeight="1" x14ac:dyDescent="0.25">
      <c r="N2469" s="137">
        <v>1866</v>
      </c>
      <c r="O2469" s="129">
        <f t="shared" si="401"/>
        <v>3.4640000000000004</v>
      </c>
      <c r="P2469" s="162">
        <f t="shared" si="402"/>
        <v>9.8922719260367419E-4</v>
      </c>
      <c r="Q2469" s="162">
        <f t="shared" si="403"/>
        <v>0.9997338967446624</v>
      </c>
      <c r="R2469" s="129">
        <f t="shared" si="404"/>
        <v>9.8922719260367419E-4</v>
      </c>
      <c r="S2469" s="129" t="str">
        <f t="shared" si="405"/>
        <v/>
      </c>
      <c r="T2469" s="129" t="str">
        <f t="shared" si="406"/>
        <v/>
      </c>
      <c r="V2469" s="156">
        <f t="shared" si="400"/>
        <v>11.987199999999724</v>
      </c>
      <c r="W2469" s="159">
        <f t="shared" si="396"/>
        <v>0.10098058999535511</v>
      </c>
      <c r="X2469" s="160">
        <f t="shared" si="397"/>
        <v>2.1105747176598799E-4</v>
      </c>
      <c r="Y2469" s="160" t="str">
        <f t="shared" si="398"/>
        <v/>
      </c>
      <c r="Z2469" s="160" t="str">
        <f t="shared" si="399"/>
        <v/>
      </c>
    </row>
    <row r="2470" spans="14:26" ht="20.100000000000001" customHeight="1" x14ac:dyDescent="0.25">
      <c r="N2470" s="137">
        <v>1867</v>
      </c>
      <c r="O2470" s="129">
        <f t="shared" si="401"/>
        <v>3.468</v>
      </c>
      <c r="P2470" s="162">
        <f t="shared" si="402"/>
        <v>9.7560717889885414E-4</v>
      </c>
      <c r="Q2470" s="162">
        <f t="shared" si="403"/>
        <v>0.99973782635570241</v>
      </c>
      <c r="R2470" s="129">
        <f t="shared" si="404"/>
        <v>9.7560717889885414E-4</v>
      </c>
      <c r="S2470" s="129" t="str">
        <f t="shared" si="405"/>
        <v/>
      </c>
      <c r="T2470" s="129" t="str">
        <f t="shared" si="406"/>
        <v/>
      </c>
      <c r="V2470" s="156">
        <f t="shared" si="400"/>
        <v>11.993599999999724</v>
      </c>
      <c r="W2470" s="159">
        <f t="shared" si="396"/>
        <v>0.10076953252358913</v>
      </c>
      <c r="X2470" s="160">
        <f t="shared" si="397"/>
        <v>2.1066401522112921E-4</v>
      </c>
      <c r="Y2470" s="160" t="str">
        <f t="shared" si="398"/>
        <v/>
      </c>
      <c r="Z2470" s="160" t="str">
        <f t="shared" si="399"/>
        <v/>
      </c>
    </row>
    <row r="2471" spans="14:26" ht="20.100000000000001" customHeight="1" x14ac:dyDescent="0.25">
      <c r="N2471" s="137">
        <v>1868</v>
      </c>
      <c r="O2471" s="129">
        <f t="shared" si="401"/>
        <v>3.4720000000000004</v>
      </c>
      <c r="P2471" s="162">
        <f t="shared" si="402"/>
        <v>9.6215929546556258E-4</v>
      </c>
      <c r="Q2471" s="162">
        <f t="shared" si="403"/>
        <v>0.99974170183159972</v>
      </c>
      <c r="R2471" s="129">
        <f t="shared" si="404"/>
        <v>9.6215929546556258E-4</v>
      </c>
      <c r="S2471" s="129" t="str">
        <f t="shared" si="405"/>
        <v/>
      </c>
      <c r="T2471" s="129" t="str">
        <f t="shared" si="406"/>
        <v/>
      </c>
      <c r="V2471" s="156">
        <f t="shared" si="400"/>
        <v>11.999999999999723</v>
      </c>
      <c r="W2471" s="159">
        <f t="shared" si="396"/>
        <v>0.100558868508368</v>
      </c>
      <c r="X2471" s="160">
        <f t="shared" si="397"/>
        <v>2.1027114255793566E-4</v>
      </c>
      <c r="Y2471" s="160" t="str">
        <f t="shared" si="398"/>
        <v/>
      </c>
      <c r="Z2471" s="160" t="str">
        <f t="shared" si="399"/>
        <v/>
      </c>
    </row>
    <row r="2472" spans="14:26" ht="20.100000000000001" customHeight="1" x14ac:dyDescent="0.25">
      <c r="N2472" s="137">
        <v>1869</v>
      </c>
      <c r="O2472" s="129">
        <f t="shared" si="401"/>
        <v>3.476</v>
      </c>
      <c r="P2472" s="162">
        <f t="shared" si="402"/>
        <v>9.4888159700299299E-4</v>
      </c>
      <c r="Q2472" s="162">
        <f t="shared" si="403"/>
        <v>0.99974552385697857</v>
      </c>
      <c r="R2472" s="129">
        <f t="shared" si="404"/>
        <v>9.4888159700299299E-4</v>
      </c>
      <c r="S2472" s="129" t="str">
        <f t="shared" si="405"/>
        <v/>
      </c>
      <c r="T2472" s="129" t="str">
        <f t="shared" si="406"/>
        <v/>
      </c>
      <c r="V2472" s="156">
        <f t="shared" si="400"/>
        <v>12.006399999999722</v>
      </c>
      <c r="W2472" s="159">
        <f t="shared" si="396"/>
        <v>0.10034859736581006</v>
      </c>
      <c r="X2472" s="160">
        <f t="shared" si="397"/>
        <v>2.0987885340505164E-4</v>
      </c>
      <c r="Y2472" s="160" t="str">
        <f t="shared" si="398"/>
        <v/>
      </c>
      <c r="Z2472" s="160" t="str">
        <f t="shared" si="399"/>
        <v/>
      </c>
    </row>
    <row r="2473" spans="14:26" ht="20.100000000000001" customHeight="1" x14ac:dyDescent="0.25">
      <c r="N2473" s="137">
        <v>1870</v>
      </c>
      <c r="O2473" s="129">
        <f t="shared" si="401"/>
        <v>3.4800000000000004</v>
      </c>
      <c r="P2473" s="162">
        <f t="shared" si="402"/>
        <v>9.3577215692747804E-4</v>
      </c>
      <c r="Q2473" s="162">
        <f t="shared" si="403"/>
        <v>0.99974929310871952</v>
      </c>
      <c r="R2473" s="129">
        <f t="shared" si="404"/>
        <v>9.3577215692747804E-4</v>
      </c>
      <c r="S2473" s="129" t="str">
        <f t="shared" si="405"/>
        <v/>
      </c>
      <c r="T2473" s="129" t="str">
        <f t="shared" si="406"/>
        <v/>
      </c>
      <c r="V2473" s="156">
        <f t="shared" si="400"/>
        <v>12.012799999999721</v>
      </c>
      <c r="W2473" s="159">
        <f t="shared" si="396"/>
        <v>0.10013871851240501</v>
      </c>
      <c r="X2473" s="160">
        <f t="shared" si="397"/>
        <v>2.0948714738990015E-4</v>
      </c>
      <c r="Y2473" s="160" t="str">
        <f t="shared" si="398"/>
        <v/>
      </c>
      <c r="Z2473" s="160" t="str">
        <f t="shared" si="399"/>
        <v/>
      </c>
    </row>
    <row r="2474" spans="14:26" ht="20.100000000000001" customHeight="1" x14ac:dyDescent="0.25">
      <c r="N2474" s="137">
        <v>1871</v>
      </c>
      <c r="O2474" s="129">
        <f t="shared" si="401"/>
        <v>3.484</v>
      </c>
      <c r="P2474" s="162">
        <f t="shared" si="402"/>
        <v>9.2282906723667468E-4</v>
      </c>
      <c r="Q2474" s="162">
        <f t="shared" si="403"/>
        <v>0.99975301025603369</v>
      </c>
      <c r="R2474" s="129">
        <f t="shared" si="404"/>
        <v>9.2282906723667468E-4</v>
      </c>
      <c r="S2474" s="129" t="str">
        <f t="shared" si="405"/>
        <v/>
      </c>
      <c r="T2474" s="129" t="str">
        <f t="shared" si="406"/>
        <v/>
      </c>
      <c r="V2474" s="156">
        <f t="shared" si="400"/>
        <v>12.019199999999721</v>
      </c>
      <c r="W2474" s="159">
        <f t="shared" si="396"/>
        <v>9.9929231365015109E-2</v>
      </c>
      <c r="X2474" s="160">
        <f t="shared" si="397"/>
        <v>2.0909602413776707E-4</v>
      </c>
      <c r="Y2474" s="160" t="str">
        <f t="shared" si="398"/>
        <v/>
      </c>
      <c r="Z2474" s="160" t="str">
        <f t="shared" si="399"/>
        <v/>
      </c>
    </row>
    <row r="2475" spans="14:26" ht="20.100000000000001" customHeight="1" x14ac:dyDescent="0.25">
      <c r="N2475" s="137">
        <v>1872</v>
      </c>
      <c r="O2475" s="129">
        <f t="shared" si="401"/>
        <v>3.4880000000000004</v>
      </c>
      <c r="P2475" s="162">
        <f t="shared" si="402"/>
        <v>9.1005043837408771E-4</v>
      </c>
      <c r="Q2475" s="162">
        <f t="shared" si="403"/>
        <v>0.99975667596053763</v>
      </c>
      <c r="R2475" s="129">
        <f t="shared" si="404"/>
        <v>9.1005043837408771E-4</v>
      </c>
      <c r="S2475" s="129" t="str">
        <f t="shared" si="405"/>
        <v/>
      </c>
      <c r="T2475" s="129" t="str">
        <f t="shared" si="406"/>
        <v/>
      </c>
      <c r="V2475" s="156">
        <f t="shared" si="400"/>
        <v>12.02559999999972</v>
      </c>
      <c r="W2475" s="159">
        <f t="shared" si="396"/>
        <v>9.9720135340877342E-2</v>
      </c>
      <c r="X2475" s="160">
        <f t="shared" si="397"/>
        <v>2.0870548327243943E-4</v>
      </c>
      <c r="Y2475" s="160" t="str">
        <f t="shared" si="398"/>
        <v/>
      </c>
      <c r="Z2475" s="160" t="str">
        <f t="shared" si="399"/>
        <v/>
      </c>
    </row>
    <row r="2476" spans="14:26" ht="20.100000000000001" customHeight="1" x14ac:dyDescent="0.25">
      <c r="N2476" s="137">
        <v>1873</v>
      </c>
      <c r="O2476" s="129">
        <f t="shared" si="401"/>
        <v>3.492</v>
      </c>
      <c r="P2476" s="162">
        <f t="shared" si="402"/>
        <v>8.9743439909405621E-4</v>
      </c>
      <c r="Q2476" s="162">
        <f t="shared" si="403"/>
        <v>0.99976029087632601</v>
      </c>
      <c r="R2476" s="129">
        <f t="shared" si="404"/>
        <v>8.9743439909405621E-4</v>
      </c>
      <c r="S2476" s="129" t="str">
        <f t="shared" si="405"/>
        <v/>
      </c>
      <c r="T2476" s="129" t="str">
        <f t="shared" si="406"/>
        <v/>
      </c>
      <c r="V2476" s="156">
        <f t="shared" si="400"/>
        <v>12.031999999999719</v>
      </c>
      <c r="W2476" s="159">
        <f t="shared" si="396"/>
        <v>9.9511429857604902E-2</v>
      </c>
      <c r="X2476" s="160">
        <f t="shared" si="397"/>
        <v>2.0831552441605283E-4</v>
      </c>
      <c r="Y2476" s="160" t="str">
        <f t="shared" si="398"/>
        <v/>
      </c>
      <c r="Z2476" s="160" t="str">
        <f t="shared" si="399"/>
        <v/>
      </c>
    </row>
    <row r="2477" spans="14:26" ht="20.100000000000001" customHeight="1" x14ac:dyDescent="0.25">
      <c r="N2477" s="137">
        <v>1874</v>
      </c>
      <c r="O2477" s="129">
        <f t="shared" si="401"/>
        <v>3.4960000000000004</v>
      </c>
      <c r="P2477" s="162">
        <f t="shared" si="402"/>
        <v>8.8497909632710399E-4</v>
      </c>
      <c r="Q2477" s="162">
        <f t="shared" si="403"/>
        <v>0.999763855650045</v>
      </c>
      <c r="R2477" s="129">
        <f t="shared" si="404"/>
        <v>8.8497909632710399E-4</v>
      </c>
      <c r="S2477" s="129" t="str">
        <f t="shared" si="405"/>
        <v/>
      </c>
      <c r="T2477" s="129" t="str">
        <f t="shared" si="406"/>
        <v/>
      </c>
      <c r="V2477" s="156">
        <f t="shared" si="400"/>
        <v>12.038399999999719</v>
      </c>
      <c r="W2477" s="159">
        <f t="shared" si="396"/>
        <v>9.9303114333188849E-2</v>
      </c>
      <c r="X2477" s="160">
        <f t="shared" si="397"/>
        <v>2.0792614718893876E-4</v>
      </c>
      <c r="Y2477" s="160" t="str">
        <f t="shared" si="398"/>
        <v/>
      </c>
      <c r="Z2477" s="160" t="str">
        <f t="shared" si="399"/>
        <v/>
      </c>
    </row>
    <row r="2478" spans="14:26" ht="20.100000000000001" customHeight="1" x14ac:dyDescent="0.25">
      <c r="N2478" s="137">
        <v>1875</v>
      </c>
      <c r="O2478" s="129">
        <f t="shared" si="401"/>
        <v>3.5</v>
      </c>
      <c r="P2478" s="162">
        <f t="shared" si="402"/>
        <v>8.7268269504576015E-4</v>
      </c>
      <c r="Q2478" s="162">
        <f t="shared" si="403"/>
        <v>0.99976737092096446</v>
      </c>
      <c r="R2478" s="129">
        <f t="shared" si="404"/>
        <v>8.7268269504576015E-4</v>
      </c>
      <c r="S2478" s="129" t="str">
        <f t="shared" si="405"/>
        <v/>
      </c>
      <c r="T2478" s="129" t="str">
        <f t="shared" si="406"/>
        <v/>
      </c>
      <c r="V2478" s="156">
        <f t="shared" si="400"/>
        <v>12.044799999999718</v>
      </c>
      <c r="W2478" s="159">
        <f t="shared" si="396"/>
        <v>9.9095188185999911E-2</v>
      </c>
      <c r="X2478" s="160">
        <f t="shared" si="397"/>
        <v>2.0753735121006867E-4</v>
      </c>
      <c r="Y2478" s="160" t="str">
        <f t="shared" si="398"/>
        <v/>
      </c>
      <c r="Z2478" s="160" t="str">
        <f t="shared" si="399"/>
        <v/>
      </c>
    </row>
    <row r="2479" spans="14:26" ht="20.100000000000001" customHeight="1" x14ac:dyDescent="0.25">
      <c r="N2479" s="137">
        <v>1876</v>
      </c>
      <c r="O2479" s="129">
        <f t="shared" si="401"/>
        <v>3.5040000000000004</v>
      </c>
      <c r="P2479" s="162">
        <f t="shared" si="402"/>
        <v>8.6054337813075638E-4</v>
      </c>
      <c r="Q2479" s="162">
        <f t="shared" si="403"/>
        <v>0.99977083732105032</v>
      </c>
      <c r="R2479" s="129">
        <f t="shared" si="404"/>
        <v>8.6054337813075638E-4</v>
      </c>
      <c r="S2479" s="129" t="str">
        <f t="shared" si="405"/>
        <v/>
      </c>
      <c r="T2479" s="129" t="str">
        <f t="shared" si="406"/>
        <v/>
      </c>
      <c r="V2479" s="156">
        <f t="shared" si="400"/>
        <v>12.051199999999717</v>
      </c>
      <c r="W2479" s="159">
        <f t="shared" si="396"/>
        <v>9.8887650834789842E-2</v>
      </c>
      <c r="X2479" s="160">
        <f t="shared" si="397"/>
        <v>2.0714913609644336E-4</v>
      </c>
      <c r="Y2479" s="160" t="str">
        <f t="shared" si="398"/>
        <v/>
      </c>
      <c r="Z2479" s="160" t="str">
        <f t="shared" si="399"/>
        <v/>
      </c>
    </row>
    <row r="2480" spans="14:26" ht="20.100000000000001" customHeight="1" x14ac:dyDescent="0.25">
      <c r="N2480" s="137">
        <v>1877</v>
      </c>
      <c r="O2480" s="129">
        <f t="shared" si="401"/>
        <v>3.508</v>
      </c>
      <c r="P2480" s="162">
        <f t="shared" si="402"/>
        <v>8.4855934623771106E-4</v>
      </c>
      <c r="Q2480" s="162">
        <f t="shared" si="403"/>
        <v>0.9997742554750354</v>
      </c>
      <c r="R2480" s="129">
        <f t="shared" si="404"/>
        <v>8.4855934623771106E-4</v>
      </c>
      <c r="S2480" s="129" t="str">
        <f t="shared" si="405"/>
        <v/>
      </c>
      <c r="T2480" s="129" t="str">
        <f t="shared" si="406"/>
        <v/>
      </c>
      <c r="V2480" s="156">
        <f t="shared" si="400"/>
        <v>12.057599999999717</v>
      </c>
      <c r="W2480" s="159">
        <f t="shared" si="396"/>
        <v>9.8680501698693399E-2</v>
      </c>
      <c r="X2480" s="160">
        <f t="shared" si="397"/>
        <v>2.0676150146364813E-4</v>
      </c>
      <c r="Y2480" s="160" t="str">
        <f t="shared" si="398"/>
        <v/>
      </c>
      <c r="Z2480" s="160" t="str">
        <f t="shared" si="399"/>
        <v/>
      </c>
    </row>
    <row r="2481" spans="14:26" ht="20.100000000000001" customHeight="1" x14ac:dyDescent="0.25">
      <c r="N2481" s="137">
        <v>1878</v>
      </c>
      <c r="O2481" s="129">
        <f t="shared" si="401"/>
        <v>3.5120000000000005</v>
      </c>
      <c r="P2481" s="162">
        <f t="shared" si="402"/>
        <v>8.3672881766420589E-4</v>
      </c>
      <c r="Q2481" s="162">
        <f t="shared" si="403"/>
        <v>0.99977762600049058</v>
      </c>
      <c r="R2481" s="129">
        <f t="shared" si="404"/>
        <v>8.3672881766420589E-4</v>
      </c>
      <c r="S2481" s="129" t="str">
        <f t="shared" si="405"/>
        <v/>
      </c>
      <c r="T2481" s="129" t="str">
        <f t="shared" si="406"/>
        <v/>
      </c>
      <c r="V2481" s="156">
        <f t="shared" si="400"/>
        <v>12.063999999999716</v>
      </c>
      <c r="W2481" s="159">
        <f t="shared" si="396"/>
        <v>9.847374019722975E-2</v>
      </c>
      <c r="X2481" s="160">
        <f t="shared" si="397"/>
        <v>2.0637444692550577E-4</v>
      </c>
      <c r="Y2481" s="160" t="str">
        <f t="shared" si="398"/>
        <v/>
      </c>
      <c r="Z2481" s="160" t="str">
        <f t="shared" si="399"/>
        <v/>
      </c>
    </row>
    <row r="2482" spans="14:26" ht="20.100000000000001" customHeight="1" x14ac:dyDescent="0.25">
      <c r="N2482" s="137">
        <v>1879</v>
      </c>
      <c r="O2482" s="129">
        <f t="shared" si="401"/>
        <v>3.516</v>
      </c>
      <c r="P2482" s="162">
        <f t="shared" si="402"/>
        <v>8.2505002821736E-4</v>
      </c>
      <c r="Q2482" s="162">
        <f t="shared" si="403"/>
        <v>0.99978094950789476</v>
      </c>
      <c r="R2482" s="129">
        <f t="shared" si="404"/>
        <v>8.2505002821736E-4</v>
      </c>
      <c r="S2482" s="129" t="str">
        <f t="shared" si="405"/>
        <v/>
      </c>
      <c r="T2482" s="129" t="str">
        <f t="shared" si="406"/>
        <v/>
      </c>
      <c r="V2482" s="156">
        <f t="shared" si="400"/>
        <v>12.070399999999715</v>
      </c>
      <c r="W2482" s="159">
        <f t="shared" si="396"/>
        <v>9.8267365750304245E-2</v>
      </c>
      <c r="X2482" s="160">
        <f t="shared" si="397"/>
        <v>2.0598797209435415E-4</v>
      </c>
      <c r="Y2482" s="160" t="str">
        <f t="shared" si="398"/>
        <v/>
      </c>
      <c r="Z2482" s="160" t="str">
        <f t="shared" si="399"/>
        <v/>
      </c>
    </row>
    <row r="2483" spans="14:26" ht="20.100000000000001" customHeight="1" x14ac:dyDescent="0.25">
      <c r="N2483" s="137">
        <v>1880</v>
      </c>
      <c r="O2483" s="129">
        <f t="shared" si="401"/>
        <v>3.5200000000000005</v>
      </c>
      <c r="P2483" s="162">
        <f t="shared" si="402"/>
        <v>8.1352123108180689E-4</v>
      </c>
      <c r="Q2483" s="162">
        <f t="shared" si="403"/>
        <v>0.99978422660070532</v>
      </c>
      <c r="R2483" s="129">
        <f t="shared" si="404"/>
        <v>8.1352123108180689E-4</v>
      </c>
      <c r="S2483" s="129" t="str">
        <f t="shared" si="405"/>
        <v/>
      </c>
      <c r="T2483" s="129" t="str">
        <f t="shared" si="406"/>
        <v/>
      </c>
      <c r="V2483" s="156">
        <f t="shared" si="400"/>
        <v>12.076799999999714</v>
      </c>
      <c r="W2483" s="159">
        <f t="shared" si="396"/>
        <v>9.8061377778209891E-2</v>
      </c>
      <c r="X2483" s="160">
        <f t="shared" si="397"/>
        <v>2.0560207658074092E-4</v>
      </c>
      <c r="Y2483" s="160" t="str">
        <f t="shared" si="398"/>
        <v/>
      </c>
      <c r="Z2483" s="160" t="str">
        <f t="shared" si="399"/>
        <v/>
      </c>
    </row>
    <row r="2484" spans="14:26" ht="20.100000000000001" customHeight="1" x14ac:dyDescent="0.25">
      <c r="N2484" s="137">
        <v>1881</v>
      </c>
      <c r="O2484" s="129">
        <f t="shared" si="401"/>
        <v>3.524</v>
      </c>
      <c r="P2484" s="162">
        <f t="shared" si="402"/>
        <v>8.0214069668818296E-4</v>
      </c>
      <c r="Q2484" s="162">
        <f t="shared" si="403"/>
        <v>0.99978745787542633</v>
      </c>
      <c r="R2484" s="129">
        <f t="shared" si="404"/>
        <v>8.0214069668818296E-4</v>
      </c>
      <c r="S2484" s="129" t="str">
        <f t="shared" si="405"/>
        <v/>
      </c>
      <c r="T2484" s="129" t="str">
        <f t="shared" si="406"/>
        <v/>
      </c>
      <c r="V2484" s="156">
        <f t="shared" si="400"/>
        <v>12.083199999999714</v>
      </c>
      <c r="W2484" s="159">
        <f t="shared" si="396"/>
        <v>9.785577570162915E-2</v>
      </c>
      <c r="X2484" s="160">
        <f t="shared" si="397"/>
        <v>2.0521675999396471E-4</v>
      </c>
      <c r="Y2484" s="160" t="str">
        <f t="shared" si="398"/>
        <v/>
      </c>
      <c r="Z2484" s="160" t="str">
        <f t="shared" si="399"/>
        <v/>
      </c>
    </row>
    <row r="2485" spans="14:26" ht="20.100000000000001" customHeight="1" x14ac:dyDescent="0.25">
      <c r="N2485" s="137">
        <v>1882</v>
      </c>
      <c r="O2485" s="129">
        <f t="shared" si="401"/>
        <v>3.5280000000000005</v>
      </c>
      <c r="P2485" s="162">
        <f t="shared" si="402"/>
        <v>7.9090671258203685E-4</v>
      </c>
      <c r="Q2485" s="162">
        <f t="shared" si="403"/>
        <v>0.99979064392167838</v>
      </c>
      <c r="R2485" s="129">
        <f t="shared" si="404"/>
        <v>7.9090671258203685E-4</v>
      </c>
      <c r="S2485" s="129" t="str">
        <f t="shared" si="405"/>
        <v/>
      </c>
      <c r="T2485" s="129" t="str">
        <f t="shared" si="406"/>
        <v/>
      </c>
      <c r="V2485" s="156">
        <f t="shared" si="400"/>
        <v>12.089599999999713</v>
      </c>
      <c r="W2485" s="159">
        <f t="shared" si="396"/>
        <v>9.7650558941635185E-2</v>
      </c>
      <c r="X2485" s="160">
        <f t="shared" si="397"/>
        <v>2.048320219412425E-4</v>
      </c>
      <c r="Y2485" s="160" t="str">
        <f t="shared" si="398"/>
        <v/>
      </c>
      <c r="Z2485" s="160" t="str">
        <f t="shared" si="399"/>
        <v/>
      </c>
    </row>
    <row r="2486" spans="14:26" ht="20.100000000000001" customHeight="1" x14ac:dyDescent="0.25">
      <c r="N2486" s="137">
        <v>1883</v>
      </c>
      <c r="O2486" s="129">
        <f t="shared" si="401"/>
        <v>3.532</v>
      </c>
      <c r="P2486" s="162">
        <f t="shared" si="402"/>
        <v>7.7981758329325466E-4</v>
      </c>
      <c r="Q2486" s="162">
        <f t="shared" si="403"/>
        <v>0.99979378532226604</v>
      </c>
      <c r="R2486" s="129">
        <f t="shared" si="404"/>
        <v>7.7981758329325466E-4</v>
      </c>
      <c r="S2486" s="129" t="str">
        <f t="shared" si="405"/>
        <v/>
      </c>
      <c r="T2486" s="129" t="str">
        <f t="shared" si="406"/>
        <v/>
      </c>
      <c r="V2486" s="156">
        <f t="shared" si="400"/>
        <v>12.095999999999712</v>
      </c>
      <c r="W2486" s="159">
        <f t="shared" si="396"/>
        <v>9.7445726919693942E-2</v>
      </c>
      <c r="X2486" s="160">
        <f t="shared" si="397"/>
        <v>2.044478620287643E-4</v>
      </c>
      <c r="Y2486" s="160" t="str">
        <f t="shared" si="398"/>
        <v/>
      </c>
      <c r="Z2486" s="160" t="str">
        <f t="shared" si="399"/>
        <v/>
      </c>
    </row>
    <row r="2487" spans="14:26" ht="20.100000000000001" customHeight="1" x14ac:dyDescent="0.25">
      <c r="N2487" s="137">
        <v>1884</v>
      </c>
      <c r="O2487" s="129">
        <f t="shared" si="401"/>
        <v>3.5360000000000005</v>
      </c>
      <c r="P2487" s="162">
        <f t="shared" si="402"/>
        <v>7.6887163020592116E-4</v>
      </c>
      <c r="Q2487" s="162">
        <f t="shared" si="403"/>
        <v>0.99979688265324562</v>
      </c>
      <c r="R2487" s="129">
        <f t="shared" si="404"/>
        <v>7.6887163020592116E-4</v>
      </c>
      <c r="S2487" s="129" t="str">
        <f t="shared" si="405"/>
        <v/>
      </c>
      <c r="T2487" s="129" t="str">
        <f t="shared" si="406"/>
        <v/>
      </c>
      <c r="V2487" s="156">
        <f t="shared" si="400"/>
        <v>12.102399999999712</v>
      </c>
      <c r="W2487" s="159">
        <f t="shared" si="396"/>
        <v>9.7241279057665178E-2</v>
      </c>
      <c r="X2487" s="160">
        <f t="shared" si="397"/>
        <v>2.0406427986058295E-4</v>
      </c>
      <c r="Y2487" s="160" t="str">
        <f t="shared" si="398"/>
        <v/>
      </c>
      <c r="Z2487" s="160" t="str">
        <f t="shared" si="399"/>
        <v/>
      </c>
    </row>
    <row r="2488" spans="14:26" ht="20.100000000000001" customHeight="1" x14ac:dyDescent="0.25">
      <c r="N2488" s="137">
        <v>1885</v>
      </c>
      <c r="O2488" s="129">
        <f t="shared" si="401"/>
        <v>3.54</v>
      </c>
      <c r="P2488" s="162">
        <f t="shared" si="402"/>
        <v>7.580671914287103E-4</v>
      </c>
      <c r="Q2488" s="162">
        <f t="shared" si="403"/>
        <v>0.99979993648399268</v>
      </c>
      <c r="R2488" s="129">
        <f t="shared" si="404"/>
        <v>7.580671914287103E-4</v>
      </c>
      <c r="S2488" s="129" t="str">
        <f t="shared" si="405"/>
        <v/>
      </c>
      <c r="T2488" s="129" t="str">
        <f t="shared" si="406"/>
        <v/>
      </c>
      <c r="V2488" s="156">
        <f t="shared" si="400"/>
        <v>12.108799999999711</v>
      </c>
      <c r="W2488" s="159">
        <f t="shared" si="396"/>
        <v>9.7037214777804595E-2</v>
      </c>
      <c r="X2488" s="160">
        <f t="shared" si="397"/>
        <v>2.0368127503973821E-4</v>
      </c>
      <c r="Y2488" s="160" t="str">
        <f t="shared" si="398"/>
        <v/>
      </c>
      <c r="Z2488" s="160" t="str">
        <f t="shared" si="399"/>
        <v/>
      </c>
    </row>
    <row r="2489" spans="14:26" ht="20.100000000000001" customHeight="1" x14ac:dyDescent="0.25">
      <c r="N2489" s="137">
        <v>1886</v>
      </c>
      <c r="O2489" s="129">
        <f t="shared" si="401"/>
        <v>3.5440000000000005</v>
      </c>
      <c r="P2489" s="162">
        <f t="shared" si="402"/>
        <v>7.4740262166571856E-4</v>
      </c>
      <c r="Q2489" s="162">
        <f t="shared" si="403"/>
        <v>0.99980294737726838</v>
      </c>
      <c r="R2489" s="129">
        <f t="shared" si="404"/>
        <v>7.4740262166571856E-4</v>
      </c>
      <c r="S2489" s="129" t="str">
        <f t="shared" si="405"/>
        <v/>
      </c>
      <c r="T2489" s="129" t="str">
        <f t="shared" si="406"/>
        <v/>
      </c>
      <c r="V2489" s="156">
        <f t="shared" si="400"/>
        <v>12.11519999999971</v>
      </c>
      <c r="W2489" s="159">
        <f t="shared" si="396"/>
        <v>9.6833533502764857E-2</v>
      </c>
      <c r="X2489" s="160">
        <f t="shared" si="397"/>
        <v>2.0329884716721591E-4</v>
      </c>
      <c r="Y2489" s="160" t="str">
        <f t="shared" si="398"/>
        <v/>
      </c>
      <c r="Z2489" s="160" t="str">
        <f t="shared" si="399"/>
        <v/>
      </c>
    </row>
    <row r="2490" spans="14:26" ht="20.100000000000001" customHeight="1" x14ac:dyDescent="0.25">
      <c r="N2490" s="137">
        <v>1887</v>
      </c>
      <c r="O2490" s="129">
        <f t="shared" si="401"/>
        <v>3.548</v>
      </c>
      <c r="P2490" s="162">
        <f t="shared" si="402"/>
        <v>7.3687629208784005E-4</v>
      </c>
      <c r="Q2490" s="162">
        <f t="shared" si="403"/>
        <v>0.99980591588928558</v>
      </c>
      <c r="R2490" s="129">
        <f t="shared" si="404"/>
        <v>7.3687629208784005E-4</v>
      </c>
      <c r="S2490" s="129" t="str">
        <f t="shared" si="405"/>
        <v/>
      </c>
      <c r="T2490" s="129" t="str">
        <f t="shared" si="406"/>
        <v/>
      </c>
      <c r="V2490" s="156">
        <f t="shared" si="400"/>
        <v>12.121599999999709</v>
      </c>
      <c r="W2490" s="159">
        <f t="shared" si="396"/>
        <v>9.6630234655597641E-2</v>
      </c>
      <c r="X2490" s="160">
        <f t="shared" si="397"/>
        <v>2.0291699584297496E-4</v>
      </c>
      <c r="Y2490" s="160" t="str">
        <f t="shared" si="398"/>
        <v/>
      </c>
      <c r="Z2490" s="160" t="str">
        <f t="shared" si="399"/>
        <v/>
      </c>
    </row>
    <row r="2491" spans="14:26" ht="20.100000000000001" customHeight="1" x14ac:dyDescent="0.25">
      <c r="N2491" s="137">
        <v>1888</v>
      </c>
      <c r="O2491" s="129">
        <f t="shared" si="401"/>
        <v>3.5520000000000005</v>
      </c>
      <c r="P2491" s="162">
        <f t="shared" si="402"/>
        <v>7.2648659020459975E-4</v>
      </c>
      <c r="Q2491" s="162">
        <f t="shared" si="403"/>
        <v>0.99980884256977454</v>
      </c>
      <c r="R2491" s="129">
        <f t="shared" si="404"/>
        <v>7.2648659020459975E-4</v>
      </c>
      <c r="S2491" s="129" t="str">
        <f t="shared" si="405"/>
        <v/>
      </c>
      <c r="T2491" s="129" t="str">
        <f t="shared" si="406"/>
        <v/>
      </c>
      <c r="V2491" s="156">
        <f t="shared" si="400"/>
        <v>12.127999999999709</v>
      </c>
      <c r="W2491" s="159">
        <f t="shared" si="396"/>
        <v>9.6427317659754666E-2</v>
      </c>
      <c r="X2491" s="160">
        <f t="shared" si="397"/>
        <v>2.0253572066482317E-4</v>
      </c>
      <c r="Y2491" s="160" t="str">
        <f t="shared" si="398"/>
        <v/>
      </c>
      <c r="Z2491" s="160" t="str">
        <f t="shared" si="399"/>
        <v/>
      </c>
    </row>
    <row r="2492" spans="14:26" ht="20.100000000000001" customHeight="1" x14ac:dyDescent="0.25">
      <c r="N2492" s="137">
        <v>1889</v>
      </c>
      <c r="O2492" s="129">
        <f t="shared" si="401"/>
        <v>3.556</v>
      </c>
      <c r="P2492" s="162">
        <f t="shared" si="402"/>
        <v>7.1623191973653271E-4</v>
      </c>
      <c r="Q2492" s="162">
        <f t="shared" si="403"/>
        <v>0.99981172796204831</v>
      </c>
      <c r="R2492" s="129">
        <f t="shared" si="404"/>
        <v>7.1623191973653271E-4</v>
      </c>
      <c r="S2492" s="129" t="str">
        <f t="shared" si="405"/>
        <v/>
      </c>
      <c r="T2492" s="129" t="str">
        <f t="shared" si="406"/>
        <v/>
      </c>
      <c r="V2492" s="156">
        <f t="shared" si="400"/>
        <v>12.134399999999708</v>
      </c>
      <c r="W2492" s="159">
        <f t="shared" si="396"/>
        <v>9.6224781939089843E-2</v>
      </c>
      <c r="X2492" s="160">
        <f t="shared" si="397"/>
        <v>2.0215502122979123E-4</v>
      </c>
      <c r="Y2492" s="160" t="str">
        <f t="shared" si="398"/>
        <v/>
      </c>
      <c r="Z2492" s="160" t="str">
        <f t="shared" si="399"/>
        <v/>
      </c>
    </row>
    <row r="2493" spans="14:26" ht="20.100000000000001" customHeight="1" x14ac:dyDescent="0.25">
      <c r="N2493" s="137">
        <v>1890</v>
      </c>
      <c r="O2493" s="129">
        <f t="shared" si="401"/>
        <v>3.5600000000000005</v>
      </c>
      <c r="P2493" s="162">
        <f t="shared" si="402"/>
        <v>7.0611070048803501E-4</v>
      </c>
      <c r="Q2493" s="162">
        <f t="shared" si="403"/>
        <v>0.99981457260306672</v>
      </c>
      <c r="R2493" s="129">
        <f t="shared" si="404"/>
        <v>7.0611070048803501E-4</v>
      </c>
      <c r="S2493" s="129" t="str">
        <f t="shared" si="405"/>
        <v/>
      </c>
      <c r="T2493" s="129" t="str">
        <f t="shared" si="406"/>
        <v/>
      </c>
      <c r="V2493" s="156">
        <f t="shared" si="400"/>
        <v>12.140799999999707</v>
      </c>
      <c r="W2493" s="159">
        <f t="shared" si="396"/>
        <v>9.6022626917860052E-2</v>
      </c>
      <c r="X2493" s="160">
        <f t="shared" si="397"/>
        <v>2.0177489713259222E-4</v>
      </c>
      <c r="Y2493" s="160" t="str">
        <f t="shared" si="398"/>
        <v/>
      </c>
      <c r="Z2493" s="160" t="str">
        <f t="shared" si="399"/>
        <v/>
      </c>
    </row>
    <row r="2494" spans="14:26" ht="20.100000000000001" customHeight="1" x14ac:dyDescent="0.25">
      <c r="N2494" s="137">
        <v>1891</v>
      </c>
      <c r="O2494" s="129">
        <f t="shared" si="401"/>
        <v>3.5640000000000001</v>
      </c>
      <c r="P2494" s="162">
        <f t="shared" si="402"/>
        <v>6.9612136822076872E-4</v>
      </c>
      <c r="Q2494" s="162">
        <f t="shared" si="403"/>
        <v>0.99981737702350082</v>
      </c>
      <c r="R2494" s="129">
        <f t="shared" si="404"/>
        <v>6.9612136822076872E-4</v>
      </c>
      <c r="S2494" s="129" t="str">
        <f t="shared" si="405"/>
        <v/>
      </c>
      <c r="T2494" s="129" t="str">
        <f t="shared" si="406"/>
        <v/>
      </c>
      <c r="V2494" s="156">
        <f t="shared" si="400"/>
        <v>12.147199999999707</v>
      </c>
      <c r="W2494" s="159">
        <f t="shared" si="396"/>
        <v>9.5820852020727459E-2</v>
      </c>
      <c r="X2494" s="160">
        <f t="shared" si="397"/>
        <v>2.0139534796707881E-4</v>
      </c>
      <c r="Y2494" s="160" t="str">
        <f t="shared" si="398"/>
        <v/>
      </c>
      <c r="Z2494" s="160" t="str">
        <f t="shared" si="399"/>
        <v/>
      </c>
    </row>
    <row r="2495" spans="14:26" ht="20.100000000000001" customHeight="1" x14ac:dyDescent="0.25">
      <c r="N2495" s="137">
        <v>1892</v>
      </c>
      <c r="O2495" s="129">
        <f t="shared" si="401"/>
        <v>3.5680000000000005</v>
      </c>
      <c r="P2495" s="162">
        <f t="shared" si="402"/>
        <v>6.8626237452755121E-4</v>
      </c>
      <c r="Q2495" s="162">
        <f t="shared" si="403"/>
        <v>0.99982014174779654</v>
      </c>
      <c r="R2495" s="129">
        <f t="shared" si="404"/>
        <v>6.8626237452755121E-4</v>
      </c>
      <c r="S2495" s="129" t="str">
        <f t="shared" si="405"/>
        <v/>
      </c>
      <c r="T2495" s="129" t="str">
        <f t="shared" si="406"/>
        <v/>
      </c>
      <c r="V2495" s="156">
        <f t="shared" si="400"/>
        <v>12.153599999999706</v>
      </c>
      <c r="W2495" s="159">
        <f t="shared" si="396"/>
        <v>9.5619456672760381E-2</v>
      </c>
      <c r="X2495" s="160">
        <f t="shared" si="397"/>
        <v>2.0101637332531341E-4</v>
      </c>
      <c r="Y2495" s="160" t="str">
        <f t="shared" si="398"/>
        <v/>
      </c>
      <c r="Z2495" s="160" t="str">
        <f t="shared" si="399"/>
        <v/>
      </c>
    </row>
    <row r="2496" spans="14:26" ht="20.100000000000001" customHeight="1" x14ac:dyDescent="0.25">
      <c r="N2496" s="137">
        <v>1893</v>
      </c>
      <c r="O2496" s="129">
        <f t="shared" si="401"/>
        <v>3.5720000000000001</v>
      </c>
      <c r="P2496" s="162">
        <f t="shared" si="402"/>
        <v>6.7653218670680473E-4</v>
      </c>
      <c r="Q2496" s="162">
        <f t="shared" si="403"/>
        <v>0.99982286729423753</v>
      </c>
      <c r="R2496" s="129">
        <f t="shared" si="404"/>
        <v>6.7653218670680473E-4</v>
      </c>
      <c r="S2496" s="129" t="str">
        <f t="shared" si="405"/>
        <v/>
      </c>
      <c r="T2496" s="129" t="str">
        <f t="shared" si="406"/>
        <v/>
      </c>
      <c r="V2496" s="156">
        <f t="shared" si="400"/>
        <v>12.159999999999705</v>
      </c>
      <c r="W2496" s="159">
        <f t="shared" si="396"/>
        <v>9.5418440299435067E-2</v>
      </c>
      <c r="X2496" s="160">
        <f t="shared" si="397"/>
        <v>2.0063797279776252E-4</v>
      </c>
      <c r="Y2496" s="160" t="str">
        <f t="shared" si="398"/>
        <v/>
      </c>
      <c r="Z2496" s="160" t="str">
        <f t="shared" si="399"/>
        <v/>
      </c>
    </row>
    <row r="2497" spans="14:26" ht="20.100000000000001" customHeight="1" x14ac:dyDescent="0.25">
      <c r="N2497" s="137">
        <v>1894</v>
      </c>
      <c r="O2497" s="129">
        <f t="shared" si="401"/>
        <v>3.5760000000000005</v>
      </c>
      <c r="P2497" s="162">
        <f t="shared" si="402"/>
        <v>6.6692928763750108E-4</v>
      </c>
      <c r="Q2497" s="162">
        <f t="shared" si="403"/>
        <v>0.99982555417500785</v>
      </c>
      <c r="R2497" s="129">
        <f t="shared" si="404"/>
        <v>6.6692928763750108E-4</v>
      </c>
      <c r="S2497" s="129" t="str">
        <f t="shared" si="405"/>
        <v/>
      </c>
      <c r="T2497" s="129" t="str">
        <f t="shared" si="406"/>
        <v/>
      </c>
      <c r="V2497" s="156">
        <f t="shared" si="400"/>
        <v>12.166399999999705</v>
      </c>
      <c r="W2497" s="159">
        <f t="shared" si="396"/>
        <v>9.5217802326637305E-2</v>
      </c>
      <c r="X2497" s="160">
        <f t="shared" si="397"/>
        <v>2.002601459738379E-4</v>
      </c>
      <c r="Y2497" s="160" t="str">
        <f t="shared" si="398"/>
        <v/>
      </c>
      <c r="Z2497" s="160" t="str">
        <f t="shared" si="399"/>
        <v/>
      </c>
    </row>
    <row r="2498" spans="14:26" ht="20.100000000000001" customHeight="1" x14ac:dyDescent="0.25">
      <c r="N2498" s="137">
        <v>1895</v>
      </c>
      <c r="O2498" s="129">
        <f t="shared" si="401"/>
        <v>3.58</v>
      </c>
      <c r="P2498" s="162">
        <f t="shared" si="402"/>
        <v>6.5745217565467645E-4</v>
      </c>
      <c r="Q2498" s="162">
        <f t="shared" si="403"/>
        <v>0.99982820289625407</v>
      </c>
      <c r="R2498" s="129">
        <f t="shared" si="404"/>
        <v>6.5745217565467645E-4</v>
      </c>
      <c r="S2498" s="129" t="str">
        <f t="shared" si="405"/>
        <v/>
      </c>
      <c r="T2498" s="129" t="str">
        <f t="shared" si="406"/>
        <v/>
      </c>
      <c r="V2498" s="156">
        <f t="shared" si="400"/>
        <v>12.172799999999704</v>
      </c>
      <c r="W2498" s="159">
        <f t="shared" si="396"/>
        <v>9.5017542180663467E-2</v>
      </c>
      <c r="X2498" s="160">
        <f t="shared" si="397"/>
        <v>1.9988289244098068E-4</v>
      </c>
      <c r="Y2498" s="160" t="str">
        <f t="shared" si="398"/>
        <v/>
      </c>
      <c r="Z2498" s="160" t="str">
        <f t="shared" si="399"/>
        <v/>
      </c>
    </row>
    <row r="2499" spans="14:26" ht="20.100000000000001" customHeight="1" x14ac:dyDescent="0.25">
      <c r="N2499" s="137">
        <v>1896</v>
      </c>
      <c r="O2499" s="129">
        <f t="shared" si="401"/>
        <v>3.5840000000000005</v>
      </c>
      <c r="P2499" s="162">
        <f t="shared" si="402"/>
        <v>6.480993644254466E-4</v>
      </c>
      <c r="Q2499" s="162">
        <f t="shared" si="403"/>
        <v>0.99983081395814677</v>
      </c>
      <c r="R2499" s="129">
        <f t="shared" si="404"/>
        <v>6.480993644254466E-4</v>
      </c>
      <c r="S2499" s="129" t="str">
        <f t="shared" si="405"/>
        <v/>
      </c>
      <c r="T2499" s="129" t="str">
        <f t="shared" si="406"/>
        <v/>
      </c>
      <c r="V2499" s="156">
        <f t="shared" si="400"/>
        <v>12.179199999999703</v>
      </c>
      <c r="W2499" s="159">
        <f t="shared" si="396"/>
        <v>9.4817659288222486E-2</v>
      </c>
      <c r="X2499" s="160">
        <f t="shared" si="397"/>
        <v>1.9950621178538297E-4</v>
      </c>
      <c r="Y2499" s="160" t="str">
        <f t="shared" si="398"/>
        <v/>
      </c>
      <c r="Z2499" s="160" t="str">
        <f t="shared" si="399"/>
        <v/>
      </c>
    </row>
    <row r="2500" spans="14:26" ht="20.100000000000001" customHeight="1" x14ac:dyDescent="0.25">
      <c r="N2500" s="137">
        <v>1897</v>
      </c>
      <c r="O2500" s="129">
        <f t="shared" si="401"/>
        <v>3.5880000000000001</v>
      </c>
      <c r="P2500" s="162">
        <f t="shared" si="402"/>
        <v>6.388693828256049E-4</v>
      </c>
      <c r="Q2500" s="162">
        <f t="shared" si="403"/>
        <v>0.99983338785494169</v>
      </c>
      <c r="R2500" s="129">
        <f t="shared" si="404"/>
        <v>6.388693828256049E-4</v>
      </c>
      <c r="S2500" s="129" t="str">
        <f t="shared" si="405"/>
        <v/>
      </c>
      <c r="T2500" s="129" t="str">
        <f t="shared" si="406"/>
        <v/>
      </c>
      <c r="V2500" s="156">
        <f t="shared" si="400"/>
        <v>12.185599999999702</v>
      </c>
      <c r="W2500" s="159">
        <f t="shared" si="396"/>
        <v>9.4618153076437103E-2</v>
      </c>
      <c r="X2500" s="160">
        <f t="shared" si="397"/>
        <v>1.9913010359187688E-4</v>
      </c>
      <c r="Y2500" s="160" t="str">
        <f t="shared" si="398"/>
        <v/>
      </c>
      <c r="Z2500" s="160" t="str">
        <f t="shared" si="399"/>
        <v/>
      </c>
    </row>
    <row r="2501" spans="14:26" ht="20.100000000000001" customHeight="1" x14ac:dyDescent="0.25">
      <c r="N2501" s="137">
        <v>1898</v>
      </c>
      <c r="O2501" s="129">
        <f t="shared" si="401"/>
        <v>3.5920000000000005</v>
      </c>
      <c r="P2501" s="162">
        <f t="shared" si="402"/>
        <v>6.297607748167284E-4</v>
      </c>
      <c r="Q2501" s="162">
        <f t="shared" si="403"/>
        <v>0.99983592507504016</v>
      </c>
      <c r="R2501" s="129">
        <f t="shared" si="404"/>
        <v>6.297607748167284E-4</v>
      </c>
      <c r="S2501" s="129" t="str">
        <f t="shared" si="405"/>
        <v/>
      </c>
      <c r="T2501" s="129" t="str">
        <f t="shared" si="406"/>
        <v/>
      </c>
      <c r="V2501" s="156">
        <f t="shared" si="400"/>
        <v>12.191999999999702</v>
      </c>
      <c r="W2501" s="159">
        <f t="shared" si="396"/>
        <v>9.4419022972845226E-2</v>
      </c>
      <c r="X2501" s="160">
        <f t="shared" si="397"/>
        <v>1.9875456744379572E-4</v>
      </c>
      <c r="Y2501" s="160" t="str">
        <f t="shared" si="398"/>
        <v/>
      </c>
      <c r="Z2501" s="160" t="str">
        <f t="shared" si="399"/>
        <v/>
      </c>
    </row>
    <row r="2502" spans="14:26" ht="20.100000000000001" customHeight="1" x14ac:dyDescent="0.25">
      <c r="N2502" s="137">
        <v>1899</v>
      </c>
      <c r="O2502" s="129">
        <f t="shared" si="401"/>
        <v>3.5960000000000001</v>
      </c>
      <c r="P2502" s="162">
        <f t="shared" si="402"/>
        <v>6.2077209932386967E-4</v>
      </c>
      <c r="Q2502" s="162">
        <f t="shared" si="403"/>
        <v>0.99983842610104956</v>
      </c>
      <c r="R2502" s="129">
        <f t="shared" si="404"/>
        <v>6.2077209932386967E-4</v>
      </c>
      <c r="S2502" s="129" t="str">
        <f t="shared" si="405"/>
        <v/>
      </c>
      <c r="T2502" s="129" t="str">
        <f t="shared" si="406"/>
        <v/>
      </c>
      <c r="V2502" s="156">
        <f t="shared" si="400"/>
        <v>12.198399999999701</v>
      </c>
      <c r="W2502" s="159">
        <f t="shared" si="396"/>
        <v>9.4220268405401431E-2</v>
      </c>
      <c r="X2502" s="160">
        <f t="shared" si="397"/>
        <v>1.9837960292290457E-4</v>
      </c>
      <c r="Y2502" s="160" t="str">
        <f t="shared" si="398"/>
        <v/>
      </c>
      <c r="Z2502" s="160" t="str">
        <f t="shared" si="399"/>
        <v/>
      </c>
    </row>
    <row r="2503" spans="14:26" ht="20.100000000000001" customHeight="1" x14ac:dyDescent="0.25">
      <c r="N2503" s="137">
        <v>1900</v>
      </c>
      <c r="O2503" s="129">
        <f t="shared" si="401"/>
        <v>3.6000000000000005</v>
      </c>
      <c r="P2503" s="162">
        <f t="shared" si="402"/>
        <v>6.1190193011377092E-4</v>
      </c>
      <c r="Q2503" s="162">
        <f t="shared" si="403"/>
        <v>0.99984089140984245</v>
      </c>
      <c r="R2503" s="129">
        <f t="shared" si="404"/>
        <v>6.1190193011377092E-4</v>
      </c>
      <c r="S2503" s="129" t="str">
        <f t="shared" si="405"/>
        <v/>
      </c>
      <c r="T2503" s="129" t="str">
        <f t="shared" si="406"/>
        <v/>
      </c>
      <c r="V2503" s="156">
        <f t="shared" si="400"/>
        <v>12.2047999999997</v>
      </c>
      <c r="W2503" s="159">
        <f t="shared" si="396"/>
        <v>9.4021888802478526E-2</v>
      </c>
      <c r="X2503" s="160">
        <f t="shared" si="397"/>
        <v>1.980052096096363E-4</v>
      </c>
      <c r="Y2503" s="160" t="str">
        <f t="shared" si="398"/>
        <v/>
      </c>
      <c r="Z2503" s="160" t="str">
        <f t="shared" si="399"/>
        <v/>
      </c>
    </row>
    <row r="2504" spans="14:26" ht="20.100000000000001" customHeight="1" x14ac:dyDescent="0.25">
      <c r="N2504" s="137">
        <v>1901</v>
      </c>
      <c r="O2504" s="129">
        <f t="shared" si="401"/>
        <v>3.6040000000000001</v>
      </c>
      <c r="P2504" s="162">
        <f t="shared" si="402"/>
        <v>6.0314885567366774E-4</v>
      </c>
      <c r="Q2504" s="162">
        <f t="shared" si="403"/>
        <v>0.99984332147261612</v>
      </c>
      <c r="R2504" s="129">
        <f t="shared" si="404"/>
        <v>6.0314885567366774E-4</v>
      </c>
      <c r="S2504" s="129" t="str">
        <f t="shared" si="405"/>
        <v/>
      </c>
      <c r="T2504" s="129" t="str">
        <f t="shared" si="406"/>
        <v/>
      </c>
      <c r="V2504" s="156">
        <f t="shared" si="400"/>
        <v>12.2111999999997</v>
      </c>
      <c r="W2504" s="159">
        <f t="shared" si="396"/>
        <v>9.382388359286889E-2</v>
      </c>
      <c r="X2504" s="160">
        <f t="shared" si="397"/>
        <v>1.9763138708292494E-4</v>
      </c>
      <c r="Y2504" s="160" t="str">
        <f t="shared" si="398"/>
        <v/>
      </c>
      <c r="Z2504" s="160" t="str">
        <f t="shared" si="399"/>
        <v/>
      </c>
    </row>
    <row r="2505" spans="14:26" ht="20.100000000000001" customHeight="1" x14ac:dyDescent="0.25">
      <c r="N2505" s="137">
        <v>1902</v>
      </c>
      <c r="O2505" s="129">
        <f t="shared" si="401"/>
        <v>3.6080000000000005</v>
      </c>
      <c r="P2505" s="162">
        <f t="shared" si="402"/>
        <v>5.9451147909062214E-4</v>
      </c>
      <c r="Q2505" s="162">
        <f t="shared" si="403"/>
        <v>0.99984571675495104</v>
      </c>
      <c r="R2505" s="129">
        <f t="shared" si="404"/>
        <v>5.9451147909062214E-4</v>
      </c>
      <c r="S2505" s="129" t="str">
        <f t="shared" si="405"/>
        <v/>
      </c>
      <c r="T2505" s="129" t="str">
        <f t="shared" si="406"/>
        <v/>
      </c>
      <c r="V2505" s="156">
        <f t="shared" si="400"/>
        <v>12.217599999999699</v>
      </c>
      <c r="W2505" s="159">
        <f t="shared" si="396"/>
        <v>9.3626252205785965E-2</v>
      </c>
      <c r="X2505" s="160">
        <f t="shared" si="397"/>
        <v>1.9725813492062205E-4</v>
      </c>
      <c r="Y2505" s="160" t="str">
        <f t="shared" si="398"/>
        <v/>
      </c>
      <c r="Z2505" s="160" t="str">
        <f t="shared" si="399"/>
        <v/>
      </c>
    </row>
    <row r="2506" spans="14:26" ht="20.100000000000001" customHeight="1" x14ac:dyDescent="0.25">
      <c r="N2506" s="137">
        <v>1903</v>
      </c>
      <c r="O2506" s="129">
        <f t="shared" si="401"/>
        <v>3.6120000000000001</v>
      </c>
      <c r="P2506" s="162">
        <f t="shared" si="402"/>
        <v>5.859884179314559E-4</v>
      </c>
      <c r="Q2506" s="162">
        <f t="shared" si="403"/>
        <v>0.99984807771686879</v>
      </c>
      <c r="R2506" s="129">
        <f t="shared" si="404"/>
        <v>5.859884179314559E-4</v>
      </c>
      <c r="S2506" s="129" t="str">
        <f t="shared" si="405"/>
        <v/>
      </c>
      <c r="T2506" s="129" t="str">
        <f t="shared" si="406"/>
        <v/>
      </c>
      <c r="V2506" s="156">
        <f t="shared" si="400"/>
        <v>12.223999999999698</v>
      </c>
      <c r="W2506" s="159">
        <f t="shared" si="396"/>
        <v>9.3428994070865343E-2</v>
      </c>
      <c r="X2506" s="160">
        <f t="shared" si="397"/>
        <v>1.9688545269865021E-4</v>
      </c>
      <c r="Y2506" s="160" t="str">
        <f t="shared" si="398"/>
        <v/>
      </c>
      <c r="Z2506" s="160" t="str">
        <f t="shared" si="399"/>
        <v/>
      </c>
    </row>
    <row r="2507" spans="14:26" ht="20.100000000000001" customHeight="1" x14ac:dyDescent="0.25">
      <c r="N2507" s="137">
        <v>1904</v>
      </c>
      <c r="O2507" s="129">
        <f t="shared" si="401"/>
        <v>3.6160000000000005</v>
      </c>
      <c r="P2507" s="162">
        <f t="shared" si="402"/>
        <v>5.7757830412321731E-4</v>
      </c>
      <c r="Q2507" s="162">
        <f t="shared" si="403"/>
        <v>0.99985040481289034</v>
      </c>
      <c r="R2507" s="129">
        <f t="shared" si="404"/>
        <v>5.7757830412321731E-4</v>
      </c>
      <c r="S2507" s="129" t="str">
        <f t="shared" si="405"/>
        <v/>
      </c>
      <c r="T2507" s="129" t="str">
        <f t="shared" si="406"/>
        <v/>
      </c>
      <c r="V2507" s="156">
        <f t="shared" si="400"/>
        <v>12.230399999999698</v>
      </c>
      <c r="W2507" s="159">
        <f t="shared" si="396"/>
        <v>9.3232108618166692E-2</v>
      </c>
      <c r="X2507" s="160">
        <f t="shared" si="397"/>
        <v>1.9651333999186338E-4</v>
      </c>
      <c r="Y2507" s="160" t="str">
        <f t="shared" si="398"/>
        <v/>
      </c>
      <c r="Z2507" s="160" t="str">
        <f t="shared" si="399"/>
        <v/>
      </c>
    </row>
    <row r="2508" spans="14:26" ht="20.100000000000001" customHeight="1" x14ac:dyDescent="0.25">
      <c r="N2508" s="137">
        <v>1905</v>
      </c>
      <c r="O2508" s="129">
        <f t="shared" si="401"/>
        <v>3.62</v>
      </c>
      <c r="P2508" s="162">
        <f t="shared" si="402"/>
        <v>5.6927978383425261E-4</v>
      </c>
      <c r="Q2508" s="162">
        <f t="shared" si="403"/>
        <v>0.99985269849209257</v>
      </c>
      <c r="R2508" s="129">
        <f t="shared" si="404"/>
        <v>5.6927978383425261E-4</v>
      </c>
      <c r="S2508" s="129" t="str">
        <f t="shared" si="405"/>
        <v/>
      </c>
      <c r="T2508" s="129" t="str">
        <f t="shared" si="406"/>
        <v/>
      </c>
      <c r="V2508" s="156">
        <f t="shared" si="400"/>
        <v>12.236799999999697</v>
      </c>
      <c r="W2508" s="159">
        <f t="shared" si="396"/>
        <v>9.3035595278174829E-2</v>
      </c>
      <c r="X2508" s="160">
        <f t="shared" si="397"/>
        <v>1.9614179637379714E-4</v>
      </c>
      <c r="Y2508" s="160" t="str">
        <f t="shared" si="398"/>
        <v/>
      </c>
      <c r="Z2508" s="160" t="str">
        <f t="shared" si="399"/>
        <v/>
      </c>
    </row>
    <row r="2509" spans="14:26" ht="20.100000000000001" customHeight="1" x14ac:dyDescent="0.25">
      <c r="N2509" s="137">
        <v>1906</v>
      </c>
      <c r="O2509" s="129">
        <f t="shared" si="401"/>
        <v>3.6240000000000006</v>
      </c>
      <c r="P2509" s="162">
        <f t="shared" si="402"/>
        <v>5.610915173558204E-4</v>
      </c>
      <c r="Q2509" s="162">
        <f t="shared" si="403"/>
        <v>0.99985495919816547</v>
      </c>
      <c r="R2509" s="129">
        <f t="shared" si="404"/>
        <v>5.610915173558204E-4</v>
      </c>
      <c r="S2509" s="129" t="str">
        <f t="shared" si="405"/>
        <v/>
      </c>
      <c r="T2509" s="129" t="str">
        <f t="shared" si="406"/>
        <v/>
      </c>
      <c r="V2509" s="156">
        <f t="shared" si="400"/>
        <v>12.243199999999696</v>
      </c>
      <c r="W2509" s="159">
        <f t="shared" si="396"/>
        <v>9.2839453481801032E-2</v>
      </c>
      <c r="X2509" s="160">
        <f t="shared" si="397"/>
        <v>1.9577082141629398E-4</v>
      </c>
      <c r="Y2509" s="160" t="str">
        <f t="shared" si="398"/>
        <v/>
      </c>
      <c r="Z2509" s="160" t="str">
        <f t="shared" si="399"/>
        <v/>
      </c>
    </row>
    <row r="2510" spans="14:26" ht="20.100000000000001" customHeight="1" x14ac:dyDescent="0.25">
      <c r="N2510" s="137">
        <v>1907</v>
      </c>
      <c r="O2510" s="129">
        <f t="shared" si="401"/>
        <v>3.6280000000000001</v>
      </c>
      <c r="P2510" s="162">
        <f t="shared" si="402"/>
        <v>5.530121789843179E-4</v>
      </c>
      <c r="Q2510" s="162">
        <f t="shared" si="403"/>
        <v>0.99985718736946827</v>
      </c>
      <c r="R2510" s="129">
        <f t="shared" si="404"/>
        <v>5.530121789843179E-4</v>
      </c>
      <c r="S2510" s="129" t="str">
        <f t="shared" si="405"/>
        <v/>
      </c>
      <c r="T2510" s="129" t="str">
        <f t="shared" si="406"/>
        <v/>
      </c>
      <c r="V2510" s="156">
        <f t="shared" si="400"/>
        <v>12.249599999999695</v>
      </c>
      <c r="W2510" s="159">
        <f t="shared" si="396"/>
        <v>9.2643682660384738E-2</v>
      </c>
      <c r="X2510" s="160">
        <f t="shared" si="397"/>
        <v>1.9540041469014169E-4</v>
      </c>
      <c r="Y2510" s="160" t="str">
        <f t="shared" si="398"/>
        <v/>
      </c>
      <c r="Z2510" s="160" t="str">
        <f t="shared" si="399"/>
        <v/>
      </c>
    </row>
    <row r="2511" spans="14:26" ht="20.100000000000001" customHeight="1" x14ac:dyDescent="0.25">
      <c r="N2511" s="137">
        <v>1908</v>
      </c>
      <c r="O2511" s="129">
        <f t="shared" si="401"/>
        <v>3.6320000000000006</v>
      </c>
      <c r="P2511" s="162">
        <f t="shared" si="402"/>
        <v>5.4504045690405474E-4</v>
      </c>
      <c r="Q2511" s="162">
        <f t="shared" si="403"/>
        <v>0.99985938343908509</v>
      </c>
      <c r="R2511" s="129">
        <f t="shared" si="404"/>
        <v>5.4504045690405474E-4</v>
      </c>
      <c r="S2511" s="129" t="str">
        <f t="shared" si="405"/>
        <v/>
      </c>
      <c r="T2511" s="129" t="str">
        <f t="shared" si="406"/>
        <v/>
      </c>
      <c r="V2511" s="156">
        <f t="shared" si="400"/>
        <v>12.255999999999695</v>
      </c>
      <c r="W2511" s="159">
        <f t="shared" si="396"/>
        <v>9.2448282245694596E-2</v>
      </c>
      <c r="X2511" s="160">
        <f t="shared" si="397"/>
        <v>1.9503057576461535E-4</v>
      </c>
      <c r="Y2511" s="160" t="str">
        <f t="shared" si="398"/>
        <v/>
      </c>
      <c r="Z2511" s="160" t="str">
        <f t="shared" si="399"/>
        <v/>
      </c>
    </row>
    <row r="2512" spans="14:26" ht="20.100000000000001" customHeight="1" x14ac:dyDescent="0.25">
      <c r="N2512" s="137">
        <v>1909</v>
      </c>
      <c r="O2512" s="129">
        <f t="shared" si="401"/>
        <v>3.6360000000000001</v>
      </c>
      <c r="P2512" s="162">
        <f t="shared" si="402"/>
        <v>5.3717505307064139E-4</v>
      </c>
      <c r="Q2512" s="162">
        <f t="shared" si="403"/>
        <v>0.99986154783488057</v>
      </c>
      <c r="R2512" s="129">
        <f t="shared" si="404"/>
        <v>5.3717505307064139E-4</v>
      </c>
      <c r="S2512" s="129" t="str">
        <f t="shared" si="405"/>
        <v/>
      </c>
      <c r="T2512" s="129" t="str">
        <f t="shared" si="406"/>
        <v/>
      </c>
      <c r="V2512" s="156">
        <f t="shared" si="400"/>
        <v>12.262399999999694</v>
      </c>
      <c r="W2512" s="159">
        <f t="shared" si="396"/>
        <v>9.2253251669929981E-2</v>
      </c>
      <c r="X2512" s="160">
        <f t="shared" si="397"/>
        <v>1.9466130420767169E-4</v>
      </c>
      <c r="Y2512" s="160" t="str">
        <f t="shared" si="398"/>
        <v/>
      </c>
      <c r="Z2512" s="160" t="str">
        <f t="shared" si="399"/>
        <v/>
      </c>
    </row>
    <row r="2513" spans="14:26" ht="20.100000000000001" customHeight="1" x14ac:dyDescent="0.25">
      <c r="N2513" s="137">
        <v>1910</v>
      </c>
      <c r="O2513" s="129">
        <f t="shared" si="401"/>
        <v>3.6400000000000006</v>
      </c>
      <c r="P2513" s="162">
        <f t="shared" si="402"/>
        <v>5.2941468309493378E-4</v>
      </c>
      <c r="Q2513" s="162">
        <f t="shared" si="403"/>
        <v>0.99986368097955425</v>
      </c>
      <c r="R2513" s="129">
        <f t="shared" si="404"/>
        <v>5.2941468309493378E-4</v>
      </c>
      <c r="S2513" s="129" t="str">
        <f t="shared" si="405"/>
        <v/>
      </c>
      <c r="T2513" s="129" t="str">
        <f t="shared" si="406"/>
        <v/>
      </c>
      <c r="V2513" s="156">
        <f t="shared" si="400"/>
        <v>12.268799999999693</v>
      </c>
      <c r="W2513" s="159">
        <f t="shared" si="396"/>
        <v>9.2058590365722309E-2</v>
      </c>
      <c r="X2513" s="160">
        <f t="shared" si="397"/>
        <v>1.9429259958562983E-4</v>
      </c>
      <c r="Y2513" s="160" t="str">
        <f t="shared" si="398"/>
        <v/>
      </c>
      <c r="Z2513" s="160" t="str">
        <f t="shared" si="399"/>
        <v/>
      </c>
    </row>
    <row r="2514" spans="14:26" ht="20.100000000000001" customHeight="1" x14ac:dyDescent="0.25">
      <c r="N2514" s="137">
        <v>1911</v>
      </c>
      <c r="O2514" s="129">
        <f t="shared" si="401"/>
        <v>3.6440000000000001</v>
      </c>
      <c r="P2514" s="162">
        <f t="shared" si="402"/>
        <v>5.2175807612759965E-4</v>
      </c>
      <c r="Q2514" s="162">
        <f t="shared" si="403"/>
        <v>0.99986578329069531</v>
      </c>
      <c r="R2514" s="129">
        <f t="shared" si="404"/>
        <v>5.2175807612759965E-4</v>
      </c>
      <c r="S2514" s="129" t="str">
        <f t="shared" si="405"/>
        <v/>
      </c>
      <c r="T2514" s="129" t="str">
        <f t="shared" si="406"/>
        <v/>
      </c>
      <c r="V2514" s="156">
        <f t="shared" si="400"/>
        <v>12.275199999999693</v>
      </c>
      <c r="W2514" s="159">
        <f t="shared" si="396"/>
        <v>9.1864297766136679E-2</v>
      </c>
      <c r="X2514" s="160">
        <f t="shared" si="397"/>
        <v>1.9392446146429543E-4</v>
      </c>
      <c r="Y2514" s="160" t="str">
        <f t="shared" si="398"/>
        <v/>
      </c>
      <c r="Z2514" s="160" t="str">
        <f t="shared" si="399"/>
        <v/>
      </c>
    </row>
    <row r="2515" spans="14:26" ht="20.100000000000001" customHeight="1" x14ac:dyDescent="0.25">
      <c r="N2515" s="137">
        <v>1912</v>
      </c>
      <c r="O2515" s="129">
        <f t="shared" si="401"/>
        <v>3.6480000000000006</v>
      </c>
      <c r="P2515" s="162">
        <f t="shared" si="402"/>
        <v>5.1420397474424221E-4</v>
      </c>
      <c r="Q2515" s="162">
        <f t="shared" si="403"/>
        <v>0.99986785518083676</v>
      </c>
      <c r="R2515" s="129">
        <f t="shared" si="404"/>
        <v>5.1420397474424221E-4</v>
      </c>
      <c r="S2515" s="129" t="str">
        <f t="shared" si="405"/>
        <v/>
      </c>
      <c r="T2515" s="129" t="str">
        <f t="shared" si="406"/>
        <v/>
      </c>
      <c r="V2515" s="156">
        <f t="shared" si="400"/>
        <v>12.281599999999692</v>
      </c>
      <c r="W2515" s="159">
        <f t="shared" si="396"/>
        <v>9.1670373304672384E-2</v>
      </c>
      <c r="X2515" s="160">
        <f t="shared" si="397"/>
        <v>1.9355688940704552E-4</v>
      </c>
      <c r="Y2515" s="160" t="str">
        <f t="shared" si="398"/>
        <v/>
      </c>
      <c r="Z2515" s="160" t="str">
        <f t="shared" si="399"/>
        <v/>
      </c>
    </row>
    <row r="2516" spans="14:26" ht="20.100000000000001" customHeight="1" x14ac:dyDescent="0.25">
      <c r="N2516" s="137">
        <v>1913</v>
      </c>
      <c r="O2516" s="129">
        <f t="shared" si="401"/>
        <v>3.6520000000000001</v>
      </c>
      <c r="P2516" s="162">
        <f t="shared" si="402"/>
        <v>5.0675113483115172E-4</v>
      </c>
      <c r="Q2516" s="162">
        <f t="shared" si="403"/>
        <v>0.99986989705750806</v>
      </c>
      <c r="R2516" s="129">
        <f t="shared" si="404"/>
        <v>5.0675113483115172E-4</v>
      </c>
      <c r="S2516" s="129" t="str">
        <f t="shared" si="405"/>
        <v/>
      </c>
      <c r="T2516" s="129" t="str">
        <f t="shared" si="406"/>
        <v/>
      </c>
      <c r="V2516" s="156">
        <f t="shared" si="400"/>
        <v>12.287999999999691</v>
      </c>
      <c r="W2516" s="159">
        <f t="shared" ref="W2516:W2579" si="407">_xlfn.CHISQ.DIST.RT(V2516,$U$593)</f>
        <v>9.1476816415265338E-2</v>
      </c>
      <c r="X2516" s="160">
        <f t="shared" ref="X2516:X2579" si="408">W2516-W2517</f>
        <v>1.9318988297674367E-4</v>
      </c>
      <c r="Y2516" s="160" t="str">
        <f t="shared" ref="Y2516:Y2579" si="409">IF(W2516&lt;(1-$U$600),X2516,"")</f>
        <v/>
      </c>
      <c r="Z2516" s="160" t="str">
        <f t="shared" ref="Z2516:Z2579" si="410">IF(X2516&lt;(1-$U$606),Y2516,"")</f>
        <v/>
      </c>
    </row>
    <row r="2517" spans="14:26" ht="20.100000000000001" customHeight="1" x14ac:dyDescent="0.25">
      <c r="N2517" s="137">
        <v>1914</v>
      </c>
      <c r="O2517" s="129">
        <f t="shared" si="401"/>
        <v>3.6560000000000006</v>
      </c>
      <c r="P2517" s="162">
        <f t="shared" si="402"/>
        <v>4.9939832547162227E-4</v>
      </c>
      <c r="Q2517" s="162">
        <f t="shared" si="403"/>
        <v>0.99987190932328884</v>
      </c>
      <c r="R2517" s="129">
        <f t="shared" si="404"/>
        <v>4.9939832547162227E-4</v>
      </c>
      <c r="S2517" s="129" t="str">
        <f t="shared" si="405"/>
        <v/>
      </c>
      <c r="T2517" s="129" t="str">
        <f t="shared" si="406"/>
        <v/>
      </c>
      <c r="V2517" s="156">
        <f t="shared" ref="V2517:V2580" si="411">V2516+$Y$593</f>
        <v>12.29439999999969</v>
      </c>
      <c r="W2517" s="159">
        <f t="shared" si="407"/>
        <v>9.1283626532288595E-2</v>
      </c>
      <c r="X2517" s="160">
        <f t="shared" si="408"/>
        <v>1.9282344173479626E-4</v>
      </c>
      <c r="Y2517" s="160" t="str">
        <f t="shared" si="409"/>
        <v/>
      </c>
      <c r="Z2517" s="160" t="str">
        <f t="shared" si="410"/>
        <v/>
      </c>
    </row>
    <row r="2518" spans="14:26" ht="20.100000000000001" customHeight="1" x14ac:dyDescent="0.25">
      <c r="N2518" s="137">
        <v>1915</v>
      </c>
      <c r="O2518" s="129">
        <f t="shared" si="401"/>
        <v>3.66</v>
      </c>
      <c r="P2518" s="162">
        <f t="shared" si="402"/>
        <v>4.9214432883289312E-4</v>
      </c>
      <c r="Q2518" s="162">
        <f t="shared" si="403"/>
        <v>0.99987389237586155</v>
      </c>
      <c r="R2518" s="129">
        <f t="shared" si="404"/>
        <v>4.9214432883289312E-4</v>
      </c>
      <c r="S2518" s="129" t="str">
        <f t="shared" si="405"/>
        <v/>
      </c>
      <c r="T2518" s="129" t="str">
        <f t="shared" si="406"/>
        <v/>
      </c>
      <c r="V2518" s="156">
        <f t="shared" si="411"/>
        <v>12.30079999999969</v>
      </c>
      <c r="W2518" s="159">
        <f t="shared" si="407"/>
        <v>9.1090803090553799E-2</v>
      </c>
      <c r="X2518" s="160">
        <f t="shared" si="408"/>
        <v>1.9245756524091662E-4</v>
      </c>
      <c r="Y2518" s="160" t="str">
        <f t="shared" si="409"/>
        <v/>
      </c>
      <c r="Z2518" s="160" t="str">
        <f t="shared" si="410"/>
        <v/>
      </c>
    </row>
    <row r="2519" spans="14:26" ht="20.100000000000001" customHeight="1" x14ac:dyDescent="0.25">
      <c r="N2519" s="137">
        <v>1916</v>
      </c>
      <c r="O2519" s="129">
        <f t="shared" si="401"/>
        <v>3.6640000000000006</v>
      </c>
      <c r="P2519" s="162">
        <f t="shared" si="402"/>
        <v>4.8498794005366944E-4</v>
      </c>
      <c r="Q2519" s="162">
        <f t="shared" si="403"/>
        <v>0.99987584660806283</v>
      </c>
      <c r="R2519" s="129">
        <f t="shared" si="404"/>
        <v>4.8498794005366944E-4</v>
      </c>
      <c r="S2519" s="129" t="str">
        <f t="shared" si="405"/>
        <v/>
      </c>
      <c r="T2519" s="129" t="str">
        <f t="shared" si="406"/>
        <v/>
      </c>
      <c r="V2519" s="156">
        <f t="shared" si="411"/>
        <v>12.307199999999689</v>
      </c>
      <c r="W2519" s="159">
        <f t="shared" si="407"/>
        <v>9.0898345525312882E-2</v>
      </c>
      <c r="X2519" s="160">
        <f t="shared" si="408"/>
        <v>1.9209225305392985E-4</v>
      </c>
      <c r="Y2519" s="160" t="str">
        <f t="shared" si="409"/>
        <v/>
      </c>
      <c r="Z2519" s="160" t="str">
        <f t="shared" si="410"/>
        <v/>
      </c>
    </row>
    <row r="2520" spans="14:26" ht="20.100000000000001" customHeight="1" x14ac:dyDescent="0.25">
      <c r="N2520" s="137">
        <v>1917</v>
      </c>
      <c r="O2520" s="129">
        <f t="shared" si="401"/>
        <v>3.6680000000000001</v>
      </c>
      <c r="P2520" s="162">
        <f t="shared" si="402"/>
        <v>4.7792796713226453E-4</v>
      </c>
      <c r="Q2520" s="162">
        <f t="shared" si="403"/>
        <v>0.99987777240793585</v>
      </c>
      <c r="R2520" s="129">
        <f t="shared" si="404"/>
        <v>4.7792796713226453E-4</v>
      </c>
      <c r="S2520" s="129" t="str">
        <f t="shared" si="405"/>
        <v/>
      </c>
      <c r="T2520" s="129" t="str">
        <f t="shared" si="406"/>
        <v/>
      </c>
      <c r="V2520" s="156">
        <f t="shared" si="411"/>
        <v>12.313599999999688</v>
      </c>
      <c r="W2520" s="159">
        <f t="shared" si="407"/>
        <v>9.0706253272258952E-2</v>
      </c>
      <c r="X2520" s="160">
        <f t="shared" si="408"/>
        <v>1.9172750473138434E-4</v>
      </c>
      <c r="Y2520" s="160" t="str">
        <f t="shared" si="409"/>
        <v/>
      </c>
      <c r="Z2520" s="160" t="str">
        <f t="shared" si="410"/>
        <v/>
      </c>
    </row>
    <row r="2521" spans="14:26" ht="20.100000000000001" customHeight="1" x14ac:dyDescent="0.25">
      <c r="N2521" s="137">
        <v>1918</v>
      </c>
      <c r="O2521" s="129">
        <f t="shared" si="401"/>
        <v>3.6720000000000006</v>
      </c>
      <c r="P2521" s="162">
        <f t="shared" si="402"/>
        <v>4.7096323081532873E-4</v>
      </c>
      <c r="Q2521" s="162">
        <f t="shared" si="403"/>
        <v>0.99987967015878143</v>
      </c>
      <c r="R2521" s="129">
        <f t="shared" si="404"/>
        <v>4.7096323081532873E-4</v>
      </c>
      <c r="S2521" s="129" t="str">
        <f t="shared" si="405"/>
        <v/>
      </c>
      <c r="T2521" s="129" t="str">
        <f t="shared" si="406"/>
        <v/>
      </c>
      <c r="V2521" s="156">
        <f t="shared" si="411"/>
        <v>12.319999999999688</v>
      </c>
      <c r="W2521" s="159">
        <f t="shared" si="407"/>
        <v>9.0514525767527568E-2</v>
      </c>
      <c r="X2521" s="160">
        <f t="shared" si="408"/>
        <v>1.913633198290382E-4</v>
      </c>
      <c r="Y2521" s="160" t="str">
        <f t="shared" si="409"/>
        <v/>
      </c>
      <c r="Z2521" s="160" t="str">
        <f t="shared" si="410"/>
        <v/>
      </c>
    </row>
    <row r="2522" spans="14:26" ht="20.100000000000001" customHeight="1" x14ac:dyDescent="0.25">
      <c r="N2522" s="137">
        <v>1919</v>
      </c>
      <c r="O2522" s="129">
        <f t="shared" si="401"/>
        <v>3.6760000000000002</v>
      </c>
      <c r="P2522" s="162">
        <f t="shared" si="402"/>
        <v>4.6409256448720165E-4</v>
      </c>
      <c r="Q2522" s="162">
        <f t="shared" si="403"/>
        <v>0.9998815402392085</v>
      </c>
      <c r="R2522" s="129">
        <f t="shared" si="404"/>
        <v>4.6409256448720165E-4</v>
      </c>
      <c r="S2522" s="129" t="str">
        <f t="shared" si="405"/>
        <v/>
      </c>
      <c r="T2522" s="129" t="str">
        <f t="shared" si="406"/>
        <v/>
      </c>
      <c r="V2522" s="156">
        <f t="shared" si="411"/>
        <v>12.326399999999687</v>
      </c>
      <c r="W2522" s="159">
        <f t="shared" si="407"/>
        <v>9.032316244769853E-2</v>
      </c>
      <c r="X2522" s="160">
        <f t="shared" si="408"/>
        <v>1.9099969790216387E-4</v>
      </c>
      <c r="Y2522" s="160" t="str">
        <f t="shared" si="409"/>
        <v/>
      </c>
      <c r="Z2522" s="160" t="str">
        <f t="shared" si="410"/>
        <v/>
      </c>
    </row>
    <row r="2523" spans="14:26" ht="20.100000000000001" customHeight="1" x14ac:dyDescent="0.25">
      <c r="N2523" s="137">
        <v>1920</v>
      </c>
      <c r="O2523" s="129">
        <f t="shared" ref="O2523:O2586" si="412">O$597+(N2523*O$600)</f>
        <v>3.6799999999999997</v>
      </c>
      <c r="P2523" s="162">
        <f t="shared" ref="P2523:P2586" si="413">_xlfn.NORM.DIST(O2523,O$594,O$595,0)</f>
        <v>4.5731481405985762E-4</v>
      </c>
      <c r="Q2523" s="162">
        <f t="shared" ref="Q2523:Q2586" si="414">_xlfn.NORM.DIST(O2523,O$594,O$595,1)</f>
        <v>0.99988338302318458</v>
      </c>
      <c r="R2523" s="129">
        <f t="shared" ref="R2523:R2586" si="415">IF(OR(Q2523&lt;$S$599,Q2523&gt;$S$600),P2523,"")</f>
        <v>4.5731481405985762E-4</v>
      </c>
      <c r="S2523" s="129" t="str">
        <f t="shared" ref="S2523:S2586" si="416">IF(AND(Q2523&gt;$S$599,Q2523&lt;$S$600),P2523,"")</f>
        <v/>
      </c>
      <c r="T2523" s="129" t="str">
        <f t="shared" ref="T2523:T2586" si="417">IF(P2523=MAX(P$603:P$2603),P2523,"")</f>
        <v/>
      </c>
      <c r="V2523" s="156">
        <f t="shared" si="411"/>
        <v>12.332799999999686</v>
      </c>
      <c r="W2523" s="159">
        <f t="shared" si="407"/>
        <v>9.0132162749796366E-2</v>
      </c>
      <c r="X2523" s="160">
        <f t="shared" si="408"/>
        <v>1.9063663850400758E-4</v>
      </c>
      <c r="Y2523" s="160" t="str">
        <f t="shared" si="409"/>
        <v/>
      </c>
      <c r="Z2523" s="160" t="str">
        <f t="shared" si="410"/>
        <v/>
      </c>
    </row>
    <row r="2524" spans="14:26" ht="20.100000000000001" customHeight="1" x14ac:dyDescent="0.25">
      <c r="N2524" s="137">
        <v>1921</v>
      </c>
      <c r="O2524" s="129">
        <f t="shared" si="412"/>
        <v>3.6840000000000002</v>
      </c>
      <c r="P2524" s="162">
        <f t="shared" si="413"/>
        <v>4.5062883786346764E-4</v>
      </c>
      <c r="Q2524" s="162">
        <f t="shared" si="414"/>
        <v>0.99988519888008609</v>
      </c>
      <c r="R2524" s="129">
        <f t="shared" si="415"/>
        <v>4.5062883786346764E-4</v>
      </c>
      <c r="S2524" s="129" t="str">
        <f t="shared" si="416"/>
        <v/>
      </c>
      <c r="T2524" s="129" t="str">
        <f t="shared" si="417"/>
        <v/>
      </c>
      <c r="V2524" s="156">
        <f t="shared" si="411"/>
        <v>12.339199999999686</v>
      </c>
      <c r="W2524" s="159">
        <f t="shared" si="407"/>
        <v>8.9941526111292358E-2</v>
      </c>
      <c r="X2524" s="160">
        <f t="shared" si="408"/>
        <v>1.9027414118696906E-4</v>
      </c>
      <c r="Y2524" s="160" t="str">
        <f t="shared" si="409"/>
        <v/>
      </c>
      <c r="Z2524" s="160" t="str">
        <f t="shared" si="410"/>
        <v/>
      </c>
    </row>
    <row r="2525" spans="14:26" ht="20.100000000000001" customHeight="1" x14ac:dyDescent="0.25">
      <c r="N2525" s="137">
        <v>1922</v>
      </c>
      <c r="O2525" s="129">
        <f t="shared" si="412"/>
        <v>3.6879999999999997</v>
      </c>
      <c r="P2525" s="162">
        <f t="shared" si="413"/>
        <v>4.4403350653758058E-4</v>
      </c>
      <c r="Q2525" s="162">
        <f t="shared" si="414"/>
        <v>0.99988698817474686</v>
      </c>
      <c r="R2525" s="129">
        <f t="shared" si="415"/>
        <v>4.4403350653758058E-4</v>
      </c>
      <c r="S2525" s="129" t="str">
        <f t="shared" si="416"/>
        <v/>
      </c>
      <c r="T2525" s="129" t="str">
        <f t="shared" si="417"/>
        <v/>
      </c>
      <c r="V2525" s="156">
        <f t="shared" si="411"/>
        <v>12.345599999999685</v>
      </c>
      <c r="W2525" s="159">
        <f t="shared" si="407"/>
        <v>8.9751251970105389E-2</v>
      </c>
      <c r="X2525" s="160">
        <f t="shared" si="408"/>
        <v>1.8991220550237942E-4</v>
      </c>
      <c r="Y2525" s="160" t="str">
        <f t="shared" si="409"/>
        <v/>
      </c>
      <c r="Z2525" s="160" t="str">
        <f t="shared" si="410"/>
        <v/>
      </c>
    </row>
    <row r="2526" spans="14:26" ht="20.100000000000001" customHeight="1" x14ac:dyDescent="0.25">
      <c r="N2526" s="137">
        <v>1923</v>
      </c>
      <c r="O2526" s="129">
        <f t="shared" si="412"/>
        <v>3.6920000000000002</v>
      </c>
      <c r="P2526" s="162">
        <f t="shared" si="413"/>
        <v>4.3752770292289616E-4</v>
      </c>
      <c r="Q2526" s="162">
        <f t="shared" si="414"/>
        <v>0.99988875126750809</v>
      </c>
      <c r="R2526" s="129">
        <f t="shared" si="415"/>
        <v>4.3752770292289616E-4</v>
      </c>
      <c r="S2526" s="129" t="str">
        <f t="shared" si="416"/>
        <v/>
      </c>
      <c r="T2526" s="129" t="str">
        <f t="shared" si="417"/>
        <v/>
      </c>
      <c r="V2526" s="156">
        <f t="shared" si="411"/>
        <v>12.351999999999684</v>
      </c>
      <c r="W2526" s="159">
        <f t="shared" si="407"/>
        <v>8.956133976460301E-2</v>
      </c>
      <c r="X2526" s="160">
        <f t="shared" si="408"/>
        <v>1.8955083099977954E-4</v>
      </c>
      <c r="Y2526" s="160" t="str">
        <f t="shared" si="409"/>
        <v/>
      </c>
      <c r="Z2526" s="160" t="str">
        <f t="shared" si="410"/>
        <v/>
      </c>
    </row>
    <row r="2527" spans="14:26" ht="20.100000000000001" customHeight="1" x14ac:dyDescent="0.25">
      <c r="N2527" s="137">
        <v>1924</v>
      </c>
      <c r="O2527" s="129">
        <f t="shared" si="412"/>
        <v>3.6959999999999997</v>
      </c>
      <c r="P2527" s="162">
        <f t="shared" si="413"/>
        <v>4.3111032195367678E-4</v>
      </c>
      <c r="Q2527" s="162">
        <f t="shared" si="414"/>
        <v>0.99989048851426654</v>
      </c>
      <c r="R2527" s="129">
        <f t="shared" si="415"/>
        <v>4.3111032195367678E-4</v>
      </c>
      <c r="S2527" s="129" t="str">
        <f t="shared" si="416"/>
        <v/>
      </c>
      <c r="T2527" s="129" t="str">
        <f t="shared" si="417"/>
        <v/>
      </c>
      <c r="V2527" s="156">
        <f t="shared" si="411"/>
        <v>12.358399999999683</v>
      </c>
      <c r="W2527" s="159">
        <f t="shared" si="407"/>
        <v>8.937178893360323E-2</v>
      </c>
      <c r="X2527" s="160">
        <f t="shared" si="408"/>
        <v>1.8919001722787765E-4</v>
      </c>
      <c r="Y2527" s="160" t="str">
        <f t="shared" si="409"/>
        <v/>
      </c>
      <c r="Z2527" s="160" t="str">
        <f t="shared" si="410"/>
        <v/>
      </c>
    </row>
    <row r="2528" spans="14:26" ht="20.100000000000001" customHeight="1" x14ac:dyDescent="0.25">
      <c r="N2528" s="137">
        <v>1925</v>
      </c>
      <c r="O2528" s="129">
        <f t="shared" si="412"/>
        <v>3.7</v>
      </c>
      <c r="P2528" s="162">
        <f t="shared" si="413"/>
        <v>4.2478027055075143E-4</v>
      </c>
      <c r="Q2528" s="162">
        <f t="shared" si="414"/>
        <v>0.99989220026652259</v>
      </c>
      <c r="R2528" s="129">
        <f t="shared" si="415"/>
        <v>4.2478027055075143E-4</v>
      </c>
      <c r="S2528" s="129" t="str">
        <f t="shared" si="416"/>
        <v/>
      </c>
      <c r="T2528" s="129" t="str">
        <f t="shared" si="417"/>
        <v/>
      </c>
      <c r="V2528" s="156">
        <f t="shared" si="411"/>
        <v>12.364799999999683</v>
      </c>
      <c r="W2528" s="159">
        <f t="shared" si="407"/>
        <v>8.9182598916375352E-2</v>
      </c>
      <c r="X2528" s="160">
        <f t="shared" si="408"/>
        <v>1.8882976373407745E-4</v>
      </c>
      <c r="Y2528" s="160" t="str">
        <f t="shared" si="409"/>
        <v/>
      </c>
      <c r="Z2528" s="160" t="str">
        <f t="shared" si="410"/>
        <v/>
      </c>
    </row>
    <row r="2529" spans="14:26" ht="20.100000000000001" customHeight="1" x14ac:dyDescent="0.25">
      <c r="N2529" s="137">
        <v>1926</v>
      </c>
      <c r="O2529" s="129">
        <f t="shared" si="412"/>
        <v>3.7039999999999997</v>
      </c>
      <c r="P2529" s="162">
        <f t="shared" si="413"/>
        <v>4.1853646751515751E-4</v>
      </c>
      <c r="Q2529" s="162">
        <f t="shared" si="414"/>
        <v>0.99989388687142822</v>
      </c>
      <c r="R2529" s="129">
        <f t="shared" si="415"/>
        <v>4.1853646751515751E-4</v>
      </c>
      <c r="S2529" s="129" t="str">
        <f t="shared" si="416"/>
        <v/>
      </c>
      <c r="T2529" s="129" t="str">
        <f t="shared" si="417"/>
        <v/>
      </c>
      <c r="V2529" s="156">
        <f t="shared" si="411"/>
        <v>12.371199999999682</v>
      </c>
      <c r="W2529" s="159">
        <f t="shared" si="407"/>
        <v>8.8993769152641275E-2</v>
      </c>
      <c r="X2529" s="160">
        <f t="shared" si="408"/>
        <v>1.8847007006445038E-4</v>
      </c>
      <c r="Y2529" s="160" t="str">
        <f t="shared" si="409"/>
        <v/>
      </c>
      <c r="Z2529" s="160" t="str">
        <f t="shared" si="410"/>
        <v/>
      </c>
    </row>
    <row r="2530" spans="14:26" ht="20.100000000000001" customHeight="1" x14ac:dyDescent="0.25">
      <c r="N2530" s="137">
        <v>1927</v>
      </c>
      <c r="O2530" s="129">
        <f t="shared" si="412"/>
        <v>3.7080000000000002</v>
      </c>
      <c r="P2530" s="162">
        <f t="shared" si="413"/>
        <v>4.1237784342237931E-4</v>
      </c>
      <c r="Q2530" s="162">
        <f t="shared" si="414"/>
        <v>0.99989554867183417</v>
      </c>
      <c r="R2530" s="129">
        <f t="shared" si="415"/>
        <v>4.1237784342237931E-4</v>
      </c>
      <c r="S2530" s="129" t="str">
        <f t="shared" si="416"/>
        <v/>
      </c>
      <c r="T2530" s="129" t="str">
        <f t="shared" si="417"/>
        <v/>
      </c>
      <c r="V2530" s="156">
        <f t="shared" si="411"/>
        <v>12.377599999999681</v>
      </c>
      <c r="W2530" s="159">
        <f t="shared" si="407"/>
        <v>8.8805299082576825E-2</v>
      </c>
      <c r="X2530" s="160">
        <f t="shared" si="408"/>
        <v>1.8811093576409643E-4</v>
      </c>
      <c r="Y2530" s="160" t="str">
        <f t="shared" si="409"/>
        <v/>
      </c>
      <c r="Z2530" s="160" t="str">
        <f t="shared" si="410"/>
        <v/>
      </c>
    </row>
    <row r="2531" spans="14:26" ht="20.100000000000001" customHeight="1" x14ac:dyDescent="0.25">
      <c r="N2531" s="137">
        <v>1928</v>
      </c>
      <c r="O2531" s="129">
        <f t="shared" si="412"/>
        <v>3.7119999999999997</v>
      </c>
      <c r="P2531" s="162">
        <f t="shared" si="413"/>
        <v>4.063033405172264E-4</v>
      </c>
      <c r="Q2531" s="162">
        <f t="shared" si="414"/>
        <v>0.9998971860063367</v>
      </c>
      <c r="R2531" s="129">
        <f t="shared" si="415"/>
        <v>4.063033405172264E-4</v>
      </c>
      <c r="S2531" s="129" t="str">
        <f t="shared" si="416"/>
        <v/>
      </c>
      <c r="T2531" s="129" t="str">
        <f t="shared" si="417"/>
        <v/>
      </c>
      <c r="V2531" s="156">
        <f t="shared" si="411"/>
        <v>12.383999999999681</v>
      </c>
      <c r="W2531" s="159">
        <f t="shared" si="407"/>
        <v>8.8617188146812728E-2</v>
      </c>
      <c r="X2531" s="160">
        <f t="shared" si="408"/>
        <v>1.8775236037664456E-4</v>
      </c>
      <c r="Y2531" s="160" t="str">
        <f t="shared" si="409"/>
        <v/>
      </c>
      <c r="Z2531" s="160" t="str">
        <f t="shared" si="410"/>
        <v/>
      </c>
    </row>
    <row r="2532" spans="14:26" ht="20.100000000000001" customHeight="1" x14ac:dyDescent="0.25">
      <c r="N2532" s="137">
        <v>1929</v>
      </c>
      <c r="O2532" s="129">
        <f t="shared" si="412"/>
        <v>3.7160000000000002</v>
      </c>
      <c r="P2532" s="162">
        <f t="shared" si="413"/>
        <v>4.0031191260930891E-4</v>
      </c>
      <c r="Q2532" s="162">
        <f t="shared" si="414"/>
        <v>0.99989879920932445</v>
      </c>
      <c r="R2532" s="129">
        <f t="shared" si="415"/>
        <v>4.0031191260930891E-4</v>
      </c>
      <c r="S2532" s="129" t="str">
        <f t="shared" si="416"/>
        <v/>
      </c>
      <c r="T2532" s="129" t="str">
        <f t="shared" si="417"/>
        <v/>
      </c>
      <c r="V2532" s="156">
        <f t="shared" si="411"/>
        <v>12.39039999999968</v>
      </c>
      <c r="W2532" s="159">
        <f t="shared" si="407"/>
        <v>8.8429435786436084E-2</v>
      </c>
      <c r="X2532" s="160">
        <f t="shared" si="408"/>
        <v>1.8739434344478001E-4</v>
      </c>
      <c r="Y2532" s="160" t="str">
        <f t="shared" si="409"/>
        <v/>
      </c>
      <c r="Z2532" s="160" t="str">
        <f t="shared" si="410"/>
        <v/>
      </c>
    </row>
    <row r="2533" spans="14:26" ht="20.100000000000001" customHeight="1" x14ac:dyDescent="0.25">
      <c r="N2533" s="137">
        <v>1930</v>
      </c>
      <c r="O2533" s="129">
        <f t="shared" si="412"/>
        <v>3.7199999999999998</v>
      </c>
      <c r="P2533" s="162">
        <f t="shared" si="413"/>
        <v>3.9440252496915693E-4</v>
      </c>
      <c r="Q2533" s="162">
        <f t="shared" si="414"/>
        <v>0.99990038861102404</v>
      </c>
      <c r="R2533" s="129">
        <f t="shared" si="415"/>
        <v>3.9440252496915693E-4</v>
      </c>
      <c r="S2533" s="129" t="str">
        <f t="shared" si="416"/>
        <v/>
      </c>
      <c r="T2533" s="129" t="str">
        <f t="shared" si="417"/>
        <v/>
      </c>
      <c r="V2533" s="156">
        <f t="shared" si="411"/>
        <v>12.396799999999679</v>
      </c>
      <c r="W2533" s="159">
        <f t="shared" si="407"/>
        <v>8.8242041442991304E-2</v>
      </c>
      <c r="X2533" s="160">
        <f t="shared" si="408"/>
        <v>1.8703688450974476E-4</v>
      </c>
      <c r="Y2533" s="160" t="str">
        <f t="shared" si="409"/>
        <v/>
      </c>
      <c r="Z2533" s="160" t="str">
        <f t="shared" si="410"/>
        <v/>
      </c>
    </row>
    <row r="2534" spans="14:26" ht="20.100000000000001" customHeight="1" x14ac:dyDescent="0.25">
      <c r="N2534" s="137">
        <v>1931</v>
      </c>
      <c r="O2534" s="129">
        <f t="shared" si="412"/>
        <v>3.7240000000000002</v>
      </c>
      <c r="P2534" s="162">
        <f t="shared" si="413"/>
        <v>3.8857415422493793E-4</v>
      </c>
      <c r="Q2534" s="162">
        <f t="shared" si="414"/>
        <v>0.99990195453754616</v>
      </c>
      <c r="R2534" s="129">
        <f t="shared" si="415"/>
        <v>3.8857415422493793E-4</v>
      </c>
      <c r="S2534" s="129" t="str">
        <f t="shared" si="416"/>
        <v/>
      </c>
      <c r="T2534" s="129" t="str">
        <f t="shared" si="417"/>
        <v/>
      </c>
      <c r="V2534" s="156">
        <f t="shared" si="411"/>
        <v>12.403199999999678</v>
      </c>
      <c r="W2534" s="159">
        <f t="shared" si="407"/>
        <v>8.8055004558481559E-2</v>
      </c>
      <c r="X2534" s="160">
        <f t="shared" si="408"/>
        <v>1.8667998311180933E-4</v>
      </c>
      <c r="Y2534" s="160" t="str">
        <f t="shared" si="409"/>
        <v/>
      </c>
      <c r="Z2534" s="160" t="str">
        <f t="shared" si="410"/>
        <v/>
      </c>
    </row>
    <row r="2535" spans="14:26" ht="20.100000000000001" customHeight="1" x14ac:dyDescent="0.25">
      <c r="N2535" s="137">
        <v>1932</v>
      </c>
      <c r="O2535" s="129">
        <f t="shared" si="412"/>
        <v>3.7279999999999998</v>
      </c>
      <c r="P2535" s="162">
        <f t="shared" si="413"/>
        <v>3.8282578825981722E-4</v>
      </c>
      <c r="Q2535" s="162">
        <f t="shared" si="414"/>
        <v>0.99990349731093042</v>
      </c>
      <c r="R2535" s="129">
        <f t="shared" si="415"/>
        <v>3.8282578825981722E-4</v>
      </c>
      <c r="S2535" s="129" t="str">
        <f t="shared" si="416"/>
        <v/>
      </c>
      <c r="T2535" s="129" t="str">
        <f t="shared" si="417"/>
        <v/>
      </c>
      <c r="V2535" s="156">
        <f t="shared" si="411"/>
        <v>12.409599999999678</v>
      </c>
      <c r="W2535" s="159">
        <f t="shared" si="407"/>
        <v>8.7868324575369749E-2</v>
      </c>
      <c r="X2535" s="160">
        <f t="shared" si="408"/>
        <v>1.8632363878998137E-4</v>
      </c>
      <c r="Y2535" s="160" t="str">
        <f t="shared" si="409"/>
        <v/>
      </c>
      <c r="Z2535" s="160" t="str">
        <f t="shared" si="410"/>
        <v/>
      </c>
    </row>
    <row r="2536" spans="14:26" ht="20.100000000000001" customHeight="1" x14ac:dyDescent="0.25">
      <c r="N2536" s="137">
        <v>1933</v>
      </c>
      <c r="O2536" s="129">
        <f t="shared" si="412"/>
        <v>3.7320000000000002</v>
      </c>
      <c r="P2536" s="162">
        <f t="shared" si="413"/>
        <v>3.7715642610991967E-4</v>
      </c>
      <c r="Q2536" s="162">
        <f t="shared" si="414"/>
        <v>0.99990501724919023</v>
      </c>
      <c r="R2536" s="129">
        <f t="shared" si="415"/>
        <v>3.7715642610991967E-4</v>
      </c>
      <c r="S2536" s="129" t="str">
        <f t="shared" si="416"/>
        <v/>
      </c>
      <c r="T2536" s="129" t="str">
        <f t="shared" si="417"/>
        <v/>
      </c>
      <c r="V2536" s="156">
        <f t="shared" si="411"/>
        <v>12.415999999999677</v>
      </c>
      <c r="W2536" s="159">
        <f t="shared" si="407"/>
        <v>8.7682000936579768E-2</v>
      </c>
      <c r="X2536" s="160">
        <f t="shared" si="408"/>
        <v>1.8596785108206115E-4</v>
      </c>
      <c r="Y2536" s="160" t="str">
        <f t="shared" si="409"/>
        <v/>
      </c>
      <c r="Z2536" s="160" t="str">
        <f t="shared" si="410"/>
        <v/>
      </c>
    </row>
    <row r="2537" spans="14:26" ht="20.100000000000001" customHeight="1" x14ac:dyDescent="0.25">
      <c r="N2537" s="137">
        <v>1934</v>
      </c>
      <c r="O2537" s="129">
        <f t="shared" si="412"/>
        <v>3.7359999999999998</v>
      </c>
      <c r="P2537" s="162">
        <f t="shared" si="413"/>
        <v>3.7156507786293677E-4</v>
      </c>
      <c r="Q2537" s="162">
        <f t="shared" si="414"/>
        <v>0.99990651466635738</v>
      </c>
      <c r="R2537" s="129">
        <f t="shared" si="415"/>
        <v>3.7156507786293677E-4</v>
      </c>
      <c r="S2537" s="129" t="str">
        <f t="shared" si="416"/>
        <v/>
      </c>
      <c r="T2537" s="129" t="str">
        <f t="shared" si="417"/>
        <v/>
      </c>
      <c r="V2537" s="156">
        <f t="shared" si="411"/>
        <v>12.422399999999676</v>
      </c>
      <c r="W2537" s="159">
        <f t="shared" si="407"/>
        <v>8.7496033085497707E-2</v>
      </c>
      <c r="X2537" s="160">
        <f t="shared" si="408"/>
        <v>1.8561261952487751E-4</v>
      </c>
      <c r="Y2537" s="160" t="str">
        <f t="shared" si="409"/>
        <v/>
      </c>
      <c r="Z2537" s="160" t="str">
        <f t="shared" si="410"/>
        <v/>
      </c>
    </row>
    <row r="2538" spans="14:26" ht="20.100000000000001" customHeight="1" x14ac:dyDescent="0.25">
      <c r="N2538" s="137">
        <v>1935</v>
      </c>
      <c r="O2538" s="129">
        <f t="shared" si="412"/>
        <v>3.74</v>
      </c>
      <c r="P2538" s="162">
        <f t="shared" si="413"/>
        <v>3.6605076455733496E-4</v>
      </c>
      <c r="Q2538" s="162">
        <f t="shared" si="414"/>
        <v>0.99990798987252594</v>
      </c>
      <c r="R2538" s="129">
        <f t="shared" si="415"/>
        <v>3.6605076455733496E-4</v>
      </c>
      <c r="S2538" s="129" t="str">
        <f t="shared" si="416"/>
        <v/>
      </c>
      <c r="T2538" s="129" t="str">
        <f t="shared" si="417"/>
        <v/>
      </c>
      <c r="V2538" s="156">
        <f t="shared" si="411"/>
        <v>12.428799999999676</v>
      </c>
      <c r="W2538" s="159">
        <f t="shared" si="407"/>
        <v>8.7310420465972829E-2</v>
      </c>
      <c r="X2538" s="160">
        <f t="shared" si="408"/>
        <v>1.8525794365394088E-4</v>
      </c>
      <c r="Y2538" s="160" t="str">
        <f t="shared" si="409"/>
        <v/>
      </c>
      <c r="Z2538" s="160" t="str">
        <f t="shared" si="410"/>
        <v/>
      </c>
    </row>
    <row r="2539" spans="14:26" ht="20.100000000000001" customHeight="1" x14ac:dyDescent="0.25">
      <c r="N2539" s="137">
        <v>1936</v>
      </c>
      <c r="O2539" s="129">
        <f t="shared" si="412"/>
        <v>3.7439999999999998</v>
      </c>
      <c r="P2539" s="162">
        <f t="shared" si="413"/>
        <v>3.6061251808220806E-4</v>
      </c>
      <c r="Q2539" s="162">
        <f t="shared" si="414"/>
        <v>0.99990944317389574</v>
      </c>
      <c r="R2539" s="129">
        <f t="shared" si="415"/>
        <v>3.6061251808220806E-4</v>
      </c>
      <c r="S2539" s="129" t="str">
        <f t="shared" si="416"/>
        <v/>
      </c>
      <c r="T2539" s="129" t="str">
        <f t="shared" si="417"/>
        <v/>
      </c>
      <c r="V2539" s="156">
        <f t="shared" si="411"/>
        <v>12.435199999999675</v>
      </c>
      <c r="W2539" s="159">
        <f t="shared" si="407"/>
        <v>8.7125162522318889E-2</v>
      </c>
      <c r="X2539" s="160">
        <f t="shared" si="408"/>
        <v>1.8490382300355435E-4</v>
      </c>
      <c r="Y2539" s="160" t="str">
        <f t="shared" si="409"/>
        <v/>
      </c>
      <c r="Z2539" s="160" t="str">
        <f t="shared" si="410"/>
        <v/>
      </c>
    </row>
    <row r="2540" spans="14:26" ht="20.100000000000001" customHeight="1" x14ac:dyDescent="0.25">
      <c r="N2540" s="137">
        <v>1937</v>
      </c>
      <c r="O2540" s="129">
        <f t="shared" si="412"/>
        <v>3.7480000000000002</v>
      </c>
      <c r="P2540" s="162">
        <f t="shared" si="413"/>
        <v>3.5524938107773336E-4</v>
      </c>
      <c r="Q2540" s="162">
        <f t="shared" si="414"/>
        <v>0.99991087487281605</v>
      </c>
      <c r="R2540" s="129">
        <f t="shared" si="415"/>
        <v>3.5524938107773336E-4</v>
      </c>
      <c r="S2540" s="129" t="str">
        <f t="shared" si="416"/>
        <v/>
      </c>
      <c r="T2540" s="129" t="str">
        <f t="shared" si="417"/>
        <v/>
      </c>
      <c r="V2540" s="156">
        <f t="shared" si="411"/>
        <v>12.441599999999674</v>
      </c>
      <c r="W2540" s="159">
        <f t="shared" si="407"/>
        <v>8.6940258699315334E-2</v>
      </c>
      <c r="X2540" s="160">
        <f t="shared" si="408"/>
        <v>1.8455025710727158E-4</v>
      </c>
      <c r="Y2540" s="160" t="str">
        <f t="shared" si="409"/>
        <v/>
      </c>
      <c r="Z2540" s="160" t="str">
        <f t="shared" si="410"/>
        <v/>
      </c>
    </row>
    <row r="2541" spans="14:26" ht="20.100000000000001" customHeight="1" x14ac:dyDescent="0.25">
      <c r="N2541" s="137">
        <v>1938</v>
      </c>
      <c r="O2541" s="129">
        <f t="shared" si="412"/>
        <v>3.7519999999999998</v>
      </c>
      <c r="P2541" s="162">
        <f t="shared" si="413"/>
        <v>3.4996040683627421E-4</v>
      </c>
      <c r="Q2541" s="162">
        <f t="shared" si="414"/>
        <v>0.99991228526782761</v>
      </c>
      <c r="R2541" s="129">
        <f t="shared" si="415"/>
        <v>3.4996040683627421E-4</v>
      </c>
      <c r="S2541" s="129" t="str">
        <f t="shared" si="416"/>
        <v/>
      </c>
      <c r="T2541" s="129" t="str">
        <f t="shared" si="417"/>
        <v/>
      </c>
      <c r="V2541" s="156">
        <f t="shared" si="411"/>
        <v>12.447999999999674</v>
      </c>
      <c r="W2541" s="159">
        <f t="shared" si="407"/>
        <v>8.6755708442208063E-2</v>
      </c>
      <c r="X2541" s="160">
        <f t="shared" si="408"/>
        <v>1.8419724549696703E-4</v>
      </c>
      <c r="Y2541" s="160" t="str">
        <f t="shared" si="409"/>
        <v/>
      </c>
      <c r="Z2541" s="160" t="str">
        <f t="shared" si="410"/>
        <v/>
      </c>
    </row>
    <row r="2542" spans="14:26" ht="20.100000000000001" customHeight="1" x14ac:dyDescent="0.25">
      <c r="N2542" s="137">
        <v>1939</v>
      </c>
      <c r="O2542" s="129">
        <f t="shared" si="412"/>
        <v>3.7560000000000002</v>
      </c>
      <c r="P2542" s="162">
        <f t="shared" si="413"/>
        <v>3.4474465920408354E-4</v>
      </c>
      <c r="Q2542" s="162">
        <f t="shared" si="414"/>
        <v>0.99991367465370573</v>
      </c>
      <c r="R2542" s="129">
        <f t="shared" si="415"/>
        <v>3.4474465920408354E-4</v>
      </c>
      <c r="S2542" s="129" t="str">
        <f t="shared" si="416"/>
        <v/>
      </c>
      <c r="T2542" s="129" t="str">
        <f t="shared" si="417"/>
        <v/>
      </c>
      <c r="V2542" s="156">
        <f t="shared" si="411"/>
        <v>12.454399999999673</v>
      </c>
      <c r="W2542" s="159">
        <f t="shared" si="407"/>
        <v>8.6571511196711096E-2</v>
      </c>
      <c r="X2542" s="160">
        <f t="shared" si="408"/>
        <v>1.8384478770379353E-4</v>
      </c>
      <c r="Y2542" s="160" t="str">
        <f t="shared" si="409"/>
        <v/>
      </c>
      <c r="Z2542" s="160" t="str">
        <f t="shared" si="410"/>
        <v/>
      </c>
    </row>
    <row r="2543" spans="14:26" ht="20.100000000000001" customHeight="1" x14ac:dyDescent="0.25">
      <c r="N2543" s="137">
        <v>1940</v>
      </c>
      <c r="O2543" s="129">
        <f t="shared" si="412"/>
        <v>3.76</v>
      </c>
      <c r="P2543" s="162">
        <f t="shared" si="413"/>
        <v>3.3960121248365478E-4</v>
      </c>
      <c r="Q2543" s="162">
        <f t="shared" si="414"/>
        <v>0.99991504332150205</v>
      </c>
      <c r="R2543" s="129">
        <f t="shared" si="415"/>
        <v>3.3960121248365478E-4</v>
      </c>
      <c r="S2543" s="129" t="str">
        <f t="shared" si="416"/>
        <v/>
      </c>
      <c r="T2543" s="129" t="str">
        <f t="shared" si="417"/>
        <v/>
      </c>
      <c r="V2543" s="156">
        <f t="shared" si="411"/>
        <v>12.460799999999672</v>
      </c>
      <c r="W2543" s="159">
        <f t="shared" si="407"/>
        <v>8.6387666409007302E-2</v>
      </c>
      <c r="X2543" s="160">
        <f t="shared" si="408"/>
        <v>1.8349288325776592E-4</v>
      </c>
      <c r="Y2543" s="160" t="str">
        <f t="shared" si="409"/>
        <v/>
      </c>
      <c r="Z2543" s="160" t="str">
        <f t="shared" si="410"/>
        <v/>
      </c>
    </row>
    <row r="2544" spans="14:26" ht="20.100000000000001" customHeight="1" x14ac:dyDescent="0.25">
      <c r="N2544" s="137">
        <v>1941</v>
      </c>
      <c r="O2544" s="129">
        <f t="shared" si="412"/>
        <v>3.7640000000000002</v>
      </c>
      <c r="P2544" s="162">
        <f t="shared" si="413"/>
        <v>3.3452915133667672E-4</v>
      </c>
      <c r="Q2544" s="162">
        <f t="shared" si="414"/>
        <v>0.99991639155858592</v>
      </c>
      <c r="R2544" s="129">
        <f t="shared" si="415"/>
        <v>3.3452915133667672E-4</v>
      </c>
      <c r="S2544" s="129" t="str">
        <f t="shared" si="416"/>
        <v/>
      </c>
      <c r="T2544" s="129" t="str">
        <f t="shared" si="417"/>
        <v/>
      </c>
      <c r="V2544" s="156">
        <f t="shared" si="411"/>
        <v>12.467199999999671</v>
      </c>
      <c r="W2544" s="159">
        <f t="shared" si="407"/>
        <v>8.6204173525749536E-2</v>
      </c>
      <c r="X2544" s="160">
        <f t="shared" si="408"/>
        <v>1.8314153168766389E-4</v>
      </c>
      <c r="Y2544" s="160" t="str">
        <f t="shared" si="409"/>
        <v/>
      </c>
      <c r="Z2544" s="160" t="str">
        <f t="shared" si="410"/>
        <v/>
      </c>
    </row>
    <row r="2545" spans="14:26" ht="20.100000000000001" customHeight="1" x14ac:dyDescent="0.25">
      <c r="N2545" s="137">
        <v>1942</v>
      </c>
      <c r="O2545" s="129">
        <f t="shared" si="412"/>
        <v>3.7679999999999998</v>
      </c>
      <c r="P2545" s="162">
        <f t="shared" si="413"/>
        <v>3.2952757068762962E-4</v>
      </c>
      <c r="Q2545" s="162">
        <f t="shared" si="414"/>
        <v>0.99991771964868625</v>
      </c>
      <c r="R2545" s="129">
        <f t="shared" si="415"/>
        <v>3.2952757068762962E-4</v>
      </c>
      <c r="S2545" s="129" t="str">
        <f t="shared" si="416"/>
        <v/>
      </c>
      <c r="T2545" s="129" t="str">
        <f t="shared" si="417"/>
        <v/>
      </c>
      <c r="V2545" s="156">
        <f t="shared" si="411"/>
        <v>12.473599999999671</v>
      </c>
      <c r="W2545" s="159">
        <f t="shared" si="407"/>
        <v>8.6021031994061872E-2</v>
      </c>
      <c r="X2545" s="160">
        <f t="shared" si="408"/>
        <v>1.8279073252125411E-4</v>
      </c>
      <c r="Y2545" s="160" t="str">
        <f t="shared" si="409"/>
        <v/>
      </c>
      <c r="Z2545" s="160" t="str">
        <f t="shared" si="410"/>
        <v/>
      </c>
    </row>
    <row r="2546" spans="14:26" ht="20.100000000000001" customHeight="1" x14ac:dyDescent="0.25">
      <c r="N2546" s="137">
        <v>1943</v>
      </c>
      <c r="O2546" s="129">
        <f t="shared" si="412"/>
        <v>3.7720000000000002</v>
      </c>
      <c r="P2546" s="162">
        <f t="shared" si="413"/>
        <v>3.24595575627992E-4</v>
      </c>
      <c r="Q2546" s="162">
        <f t="shared" si="414"/>
        <v>0.99991902787193176</v>
      </c>
      <c r="R2546" s="129">
        <f t="shared" si="415"/>
        <v>3.24595575627992E-4</v>
      </c>
      <c r="S2546" s="129" t="str">
        <f t="shared" si="416"/>
        <v/>
      </c>
      <c r="T2546" s="129" t="str">
        <f t="shared" si="417"/>
        <v/>
      </c>
      <c r="V2546" s="156">
        <f t="shared" si="411"/>
        <v>12.47999999999967</v>
      </c>
      <c r="W2546" s="159">
        <f t="shared" si="407"/>
        <v>8.5838241261540618E-2</v>
      </c>
      <c r="X2546" s="160">
        <f t="shared" si="408"/>
        <v>1.824404852849848E-4</v>
      </c>
      <c r="Y2546" s="160" t="str">
        <f t="shared" si="409"/>
        <v/>
      </c>
      <c r="Z2546" s="160" t="str">
        <f t="shared" si="410"/>
        <v/>
      </c>
    </row>
    <row r="2547" spans="14:26" ht="20.100000000000001" customHeight="1" x14ac:dyDescent="0.25">
      <c r="N2547" s="137">
        <v>1944</v>
      </c>
      <c r="O2547" s="129">
        <f t="shared" si="412"/>
        <v>3.7759999999999998</v>
      </c>
      <c r="P2547" s="162">
        <f t="shared" si="413"/>
        <v>3.1973228132108387E-4</v>
      </c>
      <c r="Q2547" s="162">
        <f t="shared" si="414"/>
        <v>0.99992031650489177</v>
      </c>
      <c r="R2547" s="129">
        <f t="shared" si="415"/>
        <v>3.1973228132108387E-4</v>
      </c>
      <c r="S2547" s="129" t="str">
        <f t="shared" si="416"/>
        <v/>
      </c>
      <c r="T2547" s="129" t="str">
        <f t="shared" si="417"/>
        <v/>
      </c>
      <c r="V2547" s="156">
        <f t="shared" si="411"/>
        <v>12.486399999999669</v>
      </c>
      <c r="W2547" s="159">
        <f t="shared" si="407"/>
        <v>8.5655800776255633E-2</v>
      </c>
      <c r="X2547" s="160">
        <f t="shared" si="408"/>
        <v>1.8209078950486013E-4</v>
      </c>
      <c r="Y2547" s="160" t="str">
        <f t="shared" si="409"/>
        <v/>
      </c>
      <c r="Z2547" s="160" t="str">
        <f t="shared" si="410"/>
        <v/>
      </c>
    </row>
    <row r="2548" spans="14:26" ht="20.100000000000001" customHeight="1" x14ac:dyDescent="0.25">
      <c r="N2548" s="137">
        <v>1945</v>
      </c>
      <c r="O2548" s="129">
        <f t="shared" si="412"/>
        <v>3.7800000000000002</v>
      </c>
      <c r="P2548" s="162">
        <f t="shared" si="413"/>
        <v>3.1493681290752155E-4</v>
      </c>
      <c r="Q2548" s="162">
        <f t="shared" si="414"/>
        <v>0.99992158582061641</v>
      </c>
      <c r="R2548" s="129">
        <f t="shared" si="415"/>
        <v>3.1493681290752155E-4</v>
      </c>
      <c r="S2548" s="129" t="str">
        <f t="shared" si="416"/>
        <v/>
      </c>
      <c r="T2548" s="129" t="str">
        <f t="shared" si="417"/>
        <v/>
      </c>
      <c r="V2548" s="156">
        <f t="shared" si="411"/>
        <v>12.492799999999669</v>
      </c>
      <c r="W2548" s="159">
        <f t="shared" si="407"/>
        <v>8.5473709986750773E-2</v>
      </c>
      <c r="X2548" s="160">
        <f t="shared" si="408"/>
        <v>1.8174164470483034E-4</v>
      </c>
      <c r="Y2548" s="160" t="str">
        <f t="shared" si="409"/>
        <v/>
      </c>
      <c r="Z2548" s="160" t="str">
        <f t="shared" si="410"/>
        <v/>
      </c>
    </row>
    <row r="2549" spans="14:26" ht="20.100000000000001" customHeight="1" x14ac:dyDescent="0.25">
      <c r="N2549" s="137">
        <v>1946</v>
      </c>
      <c r="O2549" s="129">
        <f t="shared" si="412"/>
        <v>3.7839999999999998</v>
      </c>
      <c r="P2549" s="162">
        <f t="shared" si="413"/>
        <v>3.1020830541130824E-4</v>
      </c>
      <c r="Q2549" s="162">
        <f t="shared" si="414"/>
        <v>0.99992283608867583</v>
      </c>
      <c r="R2549" s="129">
        <f t="shared" si="415"/>
        <v>3.1020830541130824E-4</v>
      </c>
      <c r="S2549" s="129" t="str">
        <f t="shared" si="416"/>
        <v/>
      </c>
      <c r="T2549" s="129" t="str">
        <f t="shared" si="417"/>
        <v/>
      </c>
      <c r="V2549" s="156">
        <f t="shared" si="411"/>
        <v>12.499199999999668</v>
      </c>
      <c r="W2549" s="159">
        <f t="shared" si="407"/>
        <v>8.5291968342045943E-2</v>
      </c>
      <c r="X2549" s="160">
        <f t="shared" si="408"/>
        <v>1.8139305040880405E-4</v>
      </c>
      <c r="Y2549" s="160" t="str">
        <f t="shared" si="409"/>
        <v/>
      </c>
      <c r="Z2549" s="160" t="str">
        <f t="shared" si="410"/>
        <v/>
      </c>
    </row>
    <row r="2550" spans="14:26" ht="20.100000000000001" customHeight="1" x14ac:dyDescent="0.25">
      <c r="N2550" s="137">
        <v>1947</v>
      </c>
      <c r="O2550" s="129">
        <f t="shared" si="412"/>
        <v>3.7880000000000003</v>
      </c>
      <c r="P2550" s="162">
        <f t="shared" si="413"/>
        <v>3.0554590364653564E-4</v>
      </c>
      <c r="Q2550" s="162">
        <f t="shared" si="414"/>
        <v>0.99992406757520025</v>
      </c>
      <c r="R2550" s="129">
        <f t="shared" si="415"/>
        <v>3.0554590364653564E-4</v>
      </c>
      <c r="S2550" s="129" t="str">
        <f t="shared" si="416"/>
        <v/>
      </c>
      <c r="T2550" s="129" t="str">
        <f t="shared" si="417"/>
        <v/>
      </c>
      <c r="V2550" s="156">
        <f t="shared" si="411"/>
        <v>12.505599999999667</v>
      </c>
      <c r="W2550" s="159">
        <f t="shared" si="407"/>
        <v>8.5110575291637139E-2</v>
      </c>
      <c r="X2550" s="160">
        <f t="shared" si="408"/>
        <v>1.8104500613889962E-4</v>
      </c>
      <c r="Y2550" s="160" t="str">
        <f t="shared" si="409"/>
        <v/>
      </c>
      <c r="Z2550" s="160" t="str">
        <f t="shared" si="410"/>
        <v/>
      </c>
    </row>
    <row r="2551" spans="14:26" ht="20.100000000000001" customHeight="1" x14ac:dyDescent="0.25">
      <c r="N2551" s="137">
        <v>1948</v>
      </c>
      <c r="O2551" s="129">
        <f t="shared" si="412"/>
        <v>3.7919999999999998</v>
      </c>
      <c r="P2551" s="162">
        <f t="shared" si="413"/>
        <v>3.0094876212471999E-4</v>
      </c>
      <c r="Q2551" s="162">
        <f t="shared" si="414"/>
        <v>0.99992528054291829</v>
      </c>
      <c r="R2551" s="129">
        <f t="shared" si="415"/>
        <v>3.0094876212471999E-4</v>
      </c>
      <c r="S2551" s="129" t="str">
        <f t="shared" si="416"/>
        <v/>
      </c>
      <c r="T2551" s="129" t="str">
        <f t="shared" si="417"/>
        <v/>
      </c>
      <c r="V2551" s="156">
        <f t="shared" si="411"/>
        <v>12.511999999999666</v>
      </c>
      <c r="W2551" s="159">
        <f t="shared" si="407"/>
        <v>8.4929530285498239E-2</v>
      </c>
      <c r="X2551" s="160">
        <f t="shared" si="408"/>
        <v>1.8069751141652768E-4</v>
      </c>
      <c r="Y2551" s="160" t="str">
        <f t="shared" si="409"/>
        <v/>
      </c>
      <c r="Z2551" s="160" t="str">
        <f t="shared" si="410"/>
        <v/>
      </c>
    </row>
    <row r="2552" spans="14:26" ht="20.100000000000001" customHeight="1" x14ac:dyDescent="0.25">
      <c r="N2552" s="137">
        <v>1949</v>
      </c>
      <c r="O2552" s="129">
        <f t="shared" si="412"/>
        <v>3.7960000000000003</v>
      </c>
      <c r="P2552" s="162">
        <f t="shared" si="413"/>
        <v>2.9641604496274878E-4</v>
      </c>
      <c r="Q2552" s="162">
        <f t="shared" si="414"/>
        <v>0.99992647525119593</v>
      </c>
      <c r="R2552" s="129">
        <f t="shared" si="415"/>
        <v>2.9641604496274878E-4</v>
      </c>
      <c r="S2552" s="129" t="str">
        <f t="shared" si="416"/>
        <v/>
      </c>
      <c r="T2552" s="129" t="str">
        <f t="shared" si="417"/>
        <v/>
      </c>
      <c r="V2552" s="156">
        <f t="shared" si="411"/>
        <v>12.518399999999666</v>
      </c>
      <c r="W2552" s="159">
        <f t="shared" si="407"/>
        <v>8.4748832774081712E-2</v>
      </c>
      <c r="X2552" s="160">
        <f t="shared" si="408"/>
        <v>1.8035056576190533E-4</v>
      </c>
      <c r="Y2552" s="160" t="str">
        <f t="shared" si="409"/>
        <v/>
      </c>
      <c r="Z2552" s="160" t="str">
        <f t="shared" si="410"/>
        <v/>
      </c>
    </row>
    <row r="2553" spans="14:26" ht="20.100000000000001" customHeight="1" x14ac:dyDescent="0.25">
      <c r="N2553" s="137">
        <v>1950</v>
      </c>
      <c r="O2553" s="129">
        <f t="shared" si="412"/>
        <v>3.8</v>
      </c>
      <c r="P2553" s="162">
        <f t="shared" si="413"/>
        <v>2.9194692579146027E-4</v>
      </c>
      <c r="Q2553" s="162">
        <f t="shared" si="414"/>
        <v>0.99992765195607491</v>
      </c>
      <c r="R2553" s="129">
        <f t="shared" si="415"/>
        <v>2.9194692579146027E-4</v>
      </c>
      <c r="S2553" s="129" t="str">
        <f t="shared" si="416"/>
        <v/>
      </c>
      <c r="T2553" s="129" t="str">
        <f t="shared" si="417"/>
        <v/>
      </c>
      <c r="V2553" s="156">
        <f t="shared" si="411"/>
        <v>12.524799999999665</v>
      </c>
      <c r="W2553" s="159">
        <f t="shared" si="407"/>
        <v>8.4568482208319806E-2</v>
      </c>
      <c r="X2553" s="160">
        <f t="shared" si="408"/>
        <v>1.8000416869440317E-4</v>
      </c>
      <c r="Y2553" s="160" t="str">
        <f t="shared" si="409"/>
        <v/>
      </c>
      <c r="Z2553" s="160" t="str">
        <f t="shared" si="410"/>
        <v/>
      </c>
    </row>
    <row r="2554" spans="14:26" ht="20.100000000000001" customHeight="1" x14ac:dyDescent="0.25">
      <c r="N2554" s="137">
        <v>1951</v>
      </c>
      <c r="O2554" s="129">
        <f t="shared" si="412"/>
        <v>3.8040000000000003</v>
      </c>
      <c r="P2554" s="162">
        <f t="shared" si="413"/>
        <v>2.8754058766483295E-4</v>
      </c>
      <c r="Q2554" s="162">
        <f t="shared" si="414"/>
        <v>0.99992881091030994</v>
      </c>
      <c r="R2554" s="129">
        <f t="shared" si="415"/>
        <v>2.8754058766483295E-4</v>
      </c>
      <c r="S2554" s="129" t="str">
        <f t="shared" si="416"/>
        <v/>
      </c>
      <c r="T2554" s="129" t="str">
        <f t="shared" si="417"/>
        <v/>
      </c>
      <c r="V2554" s="156">
        <f t="shared" si="411"/>
        <v>12.531199999999664</v>
      </c>
      <c r="W2554" s="159">
        <f t="shared" si="407"/>
        <v>8.4388478039625403E-2</v>
      </c>
      <c r="X2554" s="160">
        <f t="shared" si="408"/>
        <v>1.7965831973212887E-4</v>
      </c>
      <c r="Y2554" s="160" t="str">
        <f t="shared" si="409"/>
        <v/>
      </c>
      <c r="Z2554" s="160" t="str">
        <f t="shared" si="410"/>
        <v/>
      </c>
    </row>
    <row r="2555" spans="14:26" ht="20.100000000000001" customHeight="1" x14ac:dyDescent="0.25">
      <c r="N2555" s="137">
        <v>1952</v>
      </c>
      <c r="O2555" s="129">
        <f t="shared" si="412"/>
        <v>3.8079999999999998</v>
      </c>
      <c r="P2555" s="162">
        <f t="shared" si="413"/>
        <v>2.8319622296980597E-4</v>
      </c>
      <c r="Q2555" s="162">
        <f t="shared" si="414"/>
        <v>0.99992995236340698</v>
      </c>
      <c r="R2555" s="129">
        <f t="shared" si="415"/>
        <v>2.8319622296980597E-4</v>
      </c>
      <c r="S2555" s="129" t="str">
        <f t="shared" si="416"/>
        <v/>
      </c>
      <c r="T2555" s="129" t="str">
        <f t="shared" si="417"/>
        <v/>
      </c>
      <c r="V2555" s="156">
        <f t="shared" si="411"/>
        <v>12.537599999999664</v>
      </c>
      <c r="W2555" s="159">
        <f t="shared" si="407"/>
        <v>8.4208819719893274E-2</v>
      </c>
      <c r="X2555" s="160">
        <f t="shared" si="408"/>
        <v>1.7931301839223257E-4</v>
      </c>
      <c r="Y2555" s="160" t="str">
        <f t="shared" si="409"/>
        <v/>
      </c>
      <c r="Z2555" s="160" t="str">
        <f t="shared" si="410"/>
        <v/>
      </c>
    </row>
    <row r="2556" spans="14:26" ht="20.100000000000001" customHeight="1" x14ac:dyDescent="0.25">
      <c r="N2556" s="137">
        <v>1953</v>
      </c>
      <c r="O2556" s="129">
        <f t="shared" si="412"/>
        <v>3.8120000000000003</v>
      </c>
      <c r="P2556" s="162">
        <f t="shared" si="413"/>
        <v>2.7891303333670752E-4</v>
      </c>
      <c r="Q2556" s="162">
        <f t="shared" si="414"/>
        <v>0.99993107656166003</v>
      </c>
      <c r="R2556" s="129">
        <f t="shared" si="415"/>
        <v>2.7891303333670752E-4</v>
      </c>
      <c r="S2556" s="129" t="str">
        <f t="shared" si="416"/>
        <v/>
      </c>
      <c r="T2556" s="129" t="str">
        <f t="shared" si="417"/>
        <v/>
      </c>
      <c r="V2556" s="156">
        <f t="shared" si="411"/>
        <v>12.543999999999663</v>
      </c>
      <c r="W2556" s="159">
        <f t="shared" si="407"/>
        <v>8.4029506701501042E-2</v>
      </c>
      <c r="X2556" s="160">
        <f t="shared" si="408"/>
        <v>1.7896826419112888E-4</v>
      </c>
      <c r="Y2556" s="160" t="str">
        <f t="shared" si="409"/>
        <v/>
      </c>
      <c r="Z2556" s="160" t="str">
        <f t="shared" si="410"/>
        <v/>
      </c>
    </row>
    <row r="2557" spans="14:26" ht="20.100000000000001" customHeight="1" x14ac:dyDescent="0.25">
      <c r="N2557" s="137">
        <v>1954</v>
      </c>
      <c r="O2557" s="129">
        <f t="shared" si="412"/>
        <v>3.8159999999999998</v>
      </c>
      <c r="P2557" s="162">
        <f t="shared" si="413"/>
        <v>2.7469022955031567E-4</v>
      </c>
      <c r="Q2557" s="162">
        <f t="shared" si="414"/>
        <v>0.99993218374818782</v>
      </c>
      <c r="R2557" s="129">
        <f t="shared" si="415"/>
        <v>2.7469022955031567E-4</v>
      </c>
      <c r="S2557" s="129" t="str">
        <f t="shared" si="416"/>
        <v/>
      </c>
      <c r="T2557" s="129" t="str">
        <f t="shared" si="417"/>
        <v/>
      </c>
      <c r="V2557" s="156">
        <f t="shared" si="411"/>
        <v>12.550399999999662</v>
      </c>
      <c r="W2557" s="159">
        <f t="shared" si="407"/>
        <v>8.3850538437309913E-2</v>
      </c>
      <c r="X2557" s="160">
        <f t="shared" si="408"/>
        <v>1.786240566437336E-4</v>
      </c>
      <c r="Y2557" s="160" t="str">
        <f t="shared" si="409"/>
        <v/>
      </c>
      <c r="Z2557" s="160" t="str">
        <f t="shared" si="410"/>
        <v/>
      </c>
    </row>
    <row r="2558" spans="14:26" ht="20.100000000000001" customHeight="1" x14ac:dyDescent="0.25">
      <c r="N2558" s="137">
        <v>1955</v>
      </c>
      <c r="O2558" s="129">
        <f t="shared" si="412"/>
        <v>3.8200000000000003</v>
      </c>
      <c r="P2558" s="162">
        <f t="shared" si="413"/>
        <v>2.7052703146152073E-4</v>
      </c>
      <c r="Q2558" s="162">
        <f t="shared" si="414"/>
        <v>0.99993327416297029</v>
      </c>
      <c r="R2558" s="129">
        <f t="shared" si="415"/>
        <v>2.7052703146152073E-4</v>
      </c>
      <c r="S2558" s="129" t="str">
        <f t="shared" si="416"/>
        <v/>
      </c>
      <c r="T2558" s="129" t="str">
        <f t="shared" si="417"/>
        <v/>
      </c>
      <c r="V2558" s="156">
        <f t="shared" si="411"/>
        <v>12.556799999999662</v>
      </c>
      <c r="W2558" s="159">
        <f t="shared" si="407"/>
        <v>8.3671914380666179E-2</v>
      </c>
      <c r="X2558" s="160">
        <f t="shared" si="408"/>
        <v>1.7828039526433803E-4</v>
      </c>
      <c r="Y2558" s="160" t="str">
        <f t="shared" si="409"/>
        <v/>
      </c>
      <c r="Z2558" s="160" t="str">
        <f t="shared" si="410"/>
        <v/>
      </c>
    </row>
    <row r="2559" spans="14:26" ht="20.100000000000001" customHeight="1" x14ac:dyDescent="0.25">
      <c r="N2559" s="137">
        <v>1956</v>
      </c>
      <c r="O2559" s="129">
        <f t="shared" si="412"/>
        <v>3.8239999999999998</v>
      </c>
      <c r="P2559" s="162">
        <f t="shared" si="413"/>
        <v>2.6642266789962096E-4</v>
      </c>
      <c r="Q2559" s="162">
        <f t="shared" si="414"/>
        <v>0.99993434804288517</v>
      </c>
      <c r="R2559" s="129">
        <f t="shared" si="415"/>
        <v>2.6642266789962096E-4</v>
      </c>
      <c r="S2559" s="129" t="str">
        <f t="shared" si="416"/>
        <v/>
      </c>
      <c r="T2559" s="129" t="str">
        <f t="shared" si="417"/>
        <v/>
      </c>
      <c r="V2559" s="156">
        <f t="shared" si="411"/>
        <v>12.563199999999661</v>
      </c>
      <c r="W2559" s="159">
        <f t="shared" si="407"/>
        <v>8.3493633985401841E-2</v>
      </c>
      <c r="X2559" s="160">
        <f t="shared" si="408"/>
        <v>1.7793727956612326E-4</v>
      </c>
      <c r="Y2559" s="160" t="str">
        <f t="shared" si="409"/>
        <v/>
      </c>
      <c r="Z2559" s="160" t="str">
        <f t="shared" si="410"/>
        <v/>
      </c>
    </row>
    <row r="2560" spans="14:26" ht="20.100000000000001" customHeight="1" x14ac:dyDescent="0.25">
      <c r="N2560" s="137">
        <v>1957</v>
      </c>
      <c r="O2560" s="129">
        <f t="shared" si="412"/>
        <v>3.8280000000000003</v>
      </c>
      <c r="P2560" s="162">
        <f t="shared" si="413"/>
        <v>2.6237637658521975E-4</v>
      </c>
      <c r="Q2560" s="162">
        <f t="shared" si="414"/>
        <v>0.99993540562174277</v>
      </c>
      <c r="R2560" s="129">
        <f t="shared" si="415"/>
        <v>2.6237637658521975E-4</v>
      </c>
      <c r="S2560" s="129" t="str">
        <f t="shared" si="416"/>
        <v/>
      </c>
      <c r="T2560" s="129" t="str">
        <f t="shared" si="417"/>
        <v/>
      </c>
      <c r="V2560" s="156">
        <f t="shared" si="411"/>
        <v>12.56959999999966</v>
      </c>
      <c r="W2560" s="159">
        <f t="shared" si="407"/>
        <v>8.3315696705835718E-2</v>
      </c>
      <c r="X2560" s="160">
        <f t="shared" si="408"/>
        <v>1.7759470906125729E-4</v>
      </c>
      <c r="Y2560" s="160" t="str">
        <f t="shared" si="409"/>
        <v/>
      </c>
      <c r="Z2560" s="160" t="str">
        <f t="shared" si="410"/>
        <v/>
      </c>
    </row>
    <row r="2561" spans="14:26" ht="20.100000000000001" customHeight="1" x14ac:dyDescent="0.25">
      <c r="N2561" s="137">
        <v>1958</v>
      </c>
      <c r="O2561" s="129">
        <f t="shared" si="412"/>
        <v>3.8319999999999999</v>
      </c>
      <c r="P2561" s="162">
        <f t="shared" si="413"/>
        <v>2.5838740404374953E-4</v>
      </c>
      <c r="Q2561" s="162">
        <f t="shared" si="414"/>
        <v>0.99993644713032248</v>
      </c>
      <c r="R2561" s="129">
        <f t="shared" si="415"/>
        <v>2.5838740404374953E-4</v>
      </c>
      <c r="S2561" s="129" t="str">
        <f t="shared" si="416"/>
        <v/>
      </c>
      <c r="T2561" s="129" t="str">
        <f t="shared" si="417"/>
        <v/>
      </c>
      <c r="V2561" s="156">
        <f t="shared" si="411"/>
        <v>12.575999999999659</v>
      </c>
      <c r="W2561" s="159">
        <f t="shared" si="407"/>
        <v>8.3138101996774461E-2</v>
      </c>
      <c r="X2561" s="160">
        <f t="shared" si="408"/>
        <v>1.7725268326103383E-4</v>
      </c>
      <c r="Y2561" s="160" t="str">
        <f t="shared" si="409"/>
        <v/>
      </c>
      <c r="Z2561" s="160" t="str">
        <f t="shared" si="410"/>
        <v/>
      </c>
    </row>
    <row r="2562" spans="14:26" ht="20.100000000000001" customHeight="1" x14ac:dyDescent="0.25">
      <c r="N2562" s="137">
        <v>1959</v>
      </c>
      <c r="O2562" s="129">
        <f t="shared" si="412"/>
        <v>3.8360000000000003</v>
      </c>
      <c r="P2562" s="162">
        <f t="shared" si="413"/>
        <v>2.5445500551959818E-4</v>
      </c>
      <c r="Q2562" s="162">
        <f t="shared" si="414"/>
        <v>0.99993747279640677</v>
      </c>
      <c r="R2562" s="129">
        <f t="shared" si="415"/>
        <v>2.5445500551959818E-4</v>
      </c>
      <c r="S2562" s="129" t="str">
        <f t="shared" si="416"/>
        <v/>
      </c>
      <c r="T2562" s="129" t="str">
        <f t="shared" si="417"/>
        <v/>
      </c>
      <c r="V2562" s="156">
        <f t="shared" si="411"/>
        <v>12.582399999999659</v>
      </c>
      <c r="W2562" s="159">
        <f t="shared" si="407"/>
        <v>8.2960849313513427E-2</v>
      </c>
      <c r="X2562" s="160">
        <f t="shared" si="408"/>
        <v>1.769112016755392E-4</v>
      </c>
      <c r="Y2562" s="160" t="str">
        <f t="shared" si="409"/>
        <v/>
      </c>
      <c r="Z2562" s="160" t="str">
        <f t="shared" si="410"/>
        <v/>
      </c>
    </row>
    <row r="2563" spans="14:26" ht="20.100000000000001" customHeight="1" x14ac:dyDescent="0.25">
      <c r="N2563" s="137">
        <v>1960</v>
      </c>
      <c r="O2563" s="129">
        <f t="shared" si="412"/>
        <v>3.84</v>
      </c>
      <c r="P2563" s="162">
        <f t="shared" si="413"/>
        <v>2.5057844489086075E-4</v>
      </c>
      <c r="Q2563" s="162">
        <f t="shared" si="414"/>
        <v>0.99993848284481679</v>
      </c>
      <c r="R2563" s="129">
        <f t="shared" si="415"/>
        <v>2.5057844489086075E-4</v>
      </c>
      <c r="S2563" s="129" t="str">
        <f t="shared" si="416"/>
        <v/>
      </c>
      <c r="T2563" s="129" t="str">
        <f t="shared" si="417"/>
        <v/>
      </c>
      <c r="V2563" s="156">
        <f t="shared" si="411"/>
        <v>12.588799999999658</v>
      </c>
      <c r="W2563" s="159">
        <f t="shared" si="407"/>
        <v>8.2783938111837888E-2</v>
      </c>
      <c r="X2563" s="160">
        <f t="shared" si="408"/>
        <v>1.7657026381424912E-4</v>
      </c>
      <c r="Y2563" s="160" t="str">
        <f t="shared" si="409"/>
        <v/>
      </c>
      <c r="Z2563" s="160" t="str">
        <f t="shared" si="410"/>
        <v/>
      </c>
    </row>
    <row r="2564" spans="14:26" ht="20.100000000000001" customHeight="1" x14ac:dyDescent="0.25">
      <c r="N2564" s="137">
        <v>1961</v>
      </c>
      <c r="O2564" s="129">
        <f t="shared" si="412"/>
        <v>3.8440000000000003</v>
      </c>
      <c r="P2564" s="162">
        <f t="shared" si="413"/>
        <v>2.4675699458468815E-4</v>
      </c>
      <c r="Q2564" s="162">
        <f t="shared" si="414"/>
        <v>0.99993947749744594</v>
      </c>
      <c r="R2564" s="129">
        <f t="shared" si="415"/>
        <v>2.4675699458468815E-4</v>
      </c>
      <c r="S2564" s="129" t="str">
        <f t="shared" si="416"/>
        <v/>
      </c>
      <c r="T2564" s="129" t="str">
        <f t="shared" si="417"/>
        <v/>
      </c>
      <c r="V2564" s="156">
        <f t="shared" si="411"/>
        <v>12.595199999999657</v>
      </c>
      <c r="W2564" s="159">
        <f t="shared" si="407"/>
        <v>8.2607367848023638E-2</v>
      </c>
      <c r="X2564" s="160">
        <f t="shared" si="408"/>
        <v>1.762298691853903E-4</v>
      </c>
      <c r="Y2564" s="160" t="str">
        <f t="shared" si="409"/>
        <v/>
      </c>
      <c r="Z2564" s="160" t="str">
        <f t="shared" si="410"/>
        <v/>
      </c>
    </row>
    <row r="2565" spans="14:26" ht="20.100000000000001" customHeight="1" x14ac:dyDescent="0.25">
      <c r="N2565" s="137">
        <v>1962</v>
      </c>
      <c r="O2565" s="129">
        <f t="shared" si="412"/>
        <v>3.8479999999999999</v>
      </c>
      <c r="P2565" s="162">
        <f t="shared" si="413"/>
        <v>2.4298993549326024E-4</v>
      </c>
      <c r="Q2565" s="162">
        <f t="shared" si="414"/>
        <v>0.9999404569732947</v>
      </c>
      <c r="R2565" s="129">
        <f t="shared" si="415"/>
        <v>2.4298993549326024E-4</v>
      </c>
      <c r="S2565" s="129" t="str">
        <f t="shared" si="416"/>
        <v/>
      </c>
      <c r="T2565" s="129" t="str">
        <f t="shared" si="417"/>
        <v/>
      </c>
      <c r="V2565" s="156">
        <f t="shared" si="411"/>
        <v>12.601599999999657</v>
      </c>
      <c r="W2565" s="159">
        <f t="shared" si="407"/>
        <v>8.2431137978838248E-2</v>
      </c>
      <c r="X2565" s="160">
        <f t="shared" si="408"/>
        <v>1.7589001729628739E-4</v>
      </c>
      <c r="Y2565" s="160" t="str">
        <f t="shared" si="409"/>
        <v/>
      </c>
      <c r="Z2565" s="160" t="str">
        <f t="shared" si="410"/>
        <v/>
      </c>
    </row>
    <row r="2566" spans="14:26" ht="20.100000000000001" customHeight="1" x14ac:dyDescent="0.25">
      <c r="N2566" s="137">
        <v>1963</v>
      </c>
      <c r="O2566" s="129">
        <f t="shared" si="412"/>
        <v>3.8520000000000003</v>
      </c>
      <c r="P2566" s="162">
        <f t="shared" si="413"/>
        <v>2.3927655689035511E-4</v>
      </c>
      <c r="Q2566" s="162">
        <f t="shared" si="414"/>
        <v>0.99994142148850351</v>
      </c>
      <c r="R2566" s="129">
        <f t="shared" si="415"/>
        <v>2.3927655689035511E-4</v>
      </c>
      <c r="S2566" s="129" t="str">
        <f t="shared" si="416"/>
        <v/>
      </c>
      <c r="T2566" s="129" t="str">
        <f t="shared" si="417"/>
        <v/>
      </c>
      <c r="V2566" s="156">
        <f t="shared" si="411"/>
        <v>12.607999999999656</v>
      </c>
      <c r="W2566" s="159">
        <f t="shared" si="407"/>
        <v>8.2255247961541961E-2</v>
      </c>
      <c r="X2566" s="160">
        <f t="shared" si="408"/>
        <v>1.7555070765340464E-4</v>
      </c>
      <c r="Y2566" s="160" t="str">
        <f t="shared" si="409"/>
        <v/>
      </c>
      <c r="Z2566" s="160" t="str">
        <f t="shared" si="410"/>
        <v/>
      </c>
    </row>
    <row r="2567" spans="14:26" ht="20.100000000000001" customHeight="1" x14ac:dyDescent="0.25">
      <c r="N2567" s="137">
        <v>1964</v>
      </c>
      <c r="O2567" s="129">
        <f t="shared" si="412"/>
        <v>3.8559999999999999</v>
      </c>
      <c r="P2567" s="162">
        <f t="shared" si="413"/>
        <v>2.3561615634853757E-4</v>
      </c>
      <c r="Q2567" s="162">
        <f t="shared" si="414"/>
        <v>0.99994237125638685</v>
      </c>
      <c r="R2567" s="129">
        <f t="shared" si="415"/>
        <v>2.3561615634853757E-4</v>
      </c>
      <c r="S2567" s="129" t="str">
        <f t="shared" si="416"/>
        <v/>
      </c>
      <c r="T2567" s="129" t="str">
        <f t="shared" si="417"/>
        <v/>
      </c>
      <c r="V2567" s="156">
        <f t="shared" si="411"/>
        <v>12.614399999999655</v>
      </c>
      <c r="W2567" s="159">
        <f t="shared" si="407"/>
        <v>8.2079697253888556E-2</v>
      </c>
      <c r="X2567" s="160">
        <f t="shared" si="408"/>
        <v>1.7521193976231808E-4</v>
      </c>
      <c r="Y2567" s="160" t="str">
        <f t="shared" si="409"/>
        <v/>
      </c>
      <c r="Z2567" s="160" t="str">
        <f t="shared" si="410"/>
        <v/>
      </c>
    </row>
    <row r="2568" spans="14:26" ht="20.100000000000001" customHeight="1" x14ac:dyDescent="0.25">
      <c r="N2568" s="137">
        <v>1965</v>
      </c>
      <c r="O2568" s="129">
        <f t="shared" si="412"/>
        <v>3.8600000000000003</v>
      </c>
      <c r="P2568" s="162">
        <f t="shared" si="413"/>
        <v>2.3200803965694195E-4</v>
      </c>
      <c r="Q2568" s="162">
        <f t="shared" si="414"/>
        <v>0.99994330648746577</v>
      </c>
      <c r="R2568" s="129">
        <f t="shared" si="415"/>
        <v>2.3200803965694195E-4</v>
      </c>
      <c r="S2568" s="129" t="str">
        <f t="shared" si="416"/>
        <v/>
      </c>
      <c r="T2568" s="129" t="str">
        <f t="shared" si="417"/>
        <v/>
      </c>
      <c r="V2568" s="156">
        <f t="shared" si="411"/>
        <v>12.620799999999655</v>
      </c>
      <c r="W2568" s="159">
        <f t="shared" si="407"/>
        <v>8.1904485314126238E-2</v>
      </c>
      <c r="X2568" s="160">
        <f t="shared" si="408"/>
        <v>1.7487371312745192E-4</v>
      </c>
      <c r="Y2568" s="160" t="str">
        <f t="shared" si="409"/>
        <v/>
      </c>
      <c r="Z2568" s="160" t="str">
        <f t="shared" si="410"/>
        <v/>
      </c>
    </row>
    <row r="2569" spans="14:26" ht="20.100000000000001" customHeight="1" x14ac:dyDescent="0.25">
      <c r="N2569" s="137">
        <v>1966</v>
      </c>
      <c r="O2569" s="129">
        <f t="shared" si="412"/>
        <v>3.8639999999999999</v>
      </c>
      <c r="P2569" s="162">
        <f t="shared" si="413"/>
        <v>2.2845152073967242E-4</v>
      </c>
      <c r="Q2569" s="162">
        <f t="shared" si="414"/>
        <v>0.99994422738950073</v>
      </c>
      <c r="R2569" s="129">
        <f t="shared" si="415"/>
        <v>2.2845152073967242E-4</v>
      </c>
      <c r="S2569" s="129" t="str">
        <f t="shared" si="416"/>
        <v/>
      </c>
      <c r="T2569" s="129" t="str">
        <f t="shared" si="417"/>
        <v/>
      </c>
      <c r="V2569" s="156">
        <f t="shared" si="411"/>
        <v>12.627199999999654</v>
      </c>
      <c r="W2569" s="159">
        <f t="shared" si="407"/>
        <v>8.1729611600998786E-2</v>
      </c>
      <c r="X2569" s="160">
        <f t="shared" si="408"/>
        <v>1.7453602725257811E-4</v>
      </c>
      <c r="Y2569" s="160" t="str">
        <f t="shared" si="409"/>
        <v/>
      </c>
      <c r="Z2569" s="160" t="str">
        <f t="shared" si="410"/>
        <v/>
      </c>
    </row>
    <row r="2570" spans="14:26" ht="20.100000000000001" customHeight="1" x14ac:dyDescent="0.25">
      <c r="N2570" s="137">
        <v>1967</v>
      </c>
      <c r="O2570" s="129">
        <f t="shared" si="412"/>
        <v>3.8680000000000003</v>
      </c>
      <c r="P2570" s="162">
        <f t="shared" si="413"/>
        <v>2.2494592157479274E-4</v>
      </c>
      <c r="Q2570" s="162">
        <f t="shared" si="414"/>
        <v>0.99994513416752429</v>
      </c>
      <c r="R2570" s="129">
        <f t="shared" si="415"/>
        <v>2.2494592157479274E-4</v>
      </c>
      <c r="S2570" s="129" t="str">
        <f t="shared" si="416"/>
        <v/>
      </c>
      <c r="T2570" s="129" t="str">
        <f t="shared" si="417"/>
        <v/>
      </c>
      <c r="V2570" s="156">
        <f t="shared" si="411"/>
        <v>12.633599999999653</v>
      </c>
      <c r="W2570" s="159">
        <f t="shared" si="407"/>
        <v>8.1555075573746208E-2</v>
      </c>
      <c r="X2570" s="160">
        <f t="shared" si="408"/>
        <v>1.7419888164037223E-4</v>
      </c>
      <c r="Y2570" s="160" t="str">
        <f t="shared" si="409"/>
        <v/>
      </c>
      <c r="Z2570" s="160" t="str">
        <f t="shared" si="410"/>
        <v/>
      </c>
    </row>
    <row r="2571" spans="14:26" ht="20.100000000000001" customHeight="1" x14ac:dyDescent="0.25">
      <c r="N2571" s="137">
        <v>1968</v>
      </c>
      <c r="O2571" s="129">
        <f t="shared" si="412"/>
        <v>3.8719999999999999</v>
      </c>
      <c r="P2571" s="162">
        <f t="shared" si="413"/>
        <v>2.2149057211393126E-4</v>
      </c>
      <c r="Q2571" s="162">
        <f t="shared" si="414"/>
        <v>0.99994602702387259</v>
      </c>
      <c r="R2571" s="129">
        <f t="shared" si="415"/>
        <v>2.2149057211393126E-4</v>
      </c>
      <c r="S2571" s="129" t="str">
        <f t="shared" si="416"/>
        <v/>
      </c>
      <c r="T2571" s="129" t="str">
        <f t="shared" si="417"/>
        <v/>
      </c>
      <c r="V2571" s="156">
        <f t="shared" si="411"/>
        <v>12.639999999999652</v>
      </c>
      <c r="W2571" s="159">
        <f t="shared" si="407"/>
        <v>8.1380876692105836E-2</v>
      </c>
      <c r="X2571" s="160">
        <f t="shared" si="408"/>
        <v>1.7386227579259395E-4</v>
      </c>
      <c r="Y2571" s="160" t="str">
        <f t="shared" si="409"/>
        <v/>
      </c>
      <c r="Z2571" s="160" t="str">
        <f t="shared" si="410"/>
        <v/>
      </c>
    </row>
    <row r="2572" spans="14:26" ht="20.100000000000001" customHeight="1" x14ac:dyDescent="0.25">
      <c r="N2572" s="137">
        <v>1969</v>
      </c>
      <c r="O2572" s="129">
        <f t="shared" si="412"/>
        <v>3.8760000000000003</v>
      </c>
      <c r="P2572" s="162">
        <f t="shared" si="413"/>
        <v>2.1808481020247391E-4</v>
      </c>
      <c r="Q2572" s="162">
        <f t="shared" si="414"/>
        <v>0.99994690615821757</v>
      </c>
      <c r="R2572" s="129">
        <f t="shared" si="415"/>
        <v>2.1808481020247391E-4</v>
      </c>
      <c r="S2572" s="129" t="str">
        <f t="shared" si="416"/>
        <v/>
      </c>
      <c r="T2572" s="129" t="str">
        <f t="shared" si="417"/>
        <v/>
      </c>
      <c r="V2572" s="156">
        <f t="shared" si="411"/>
        <v>12.646399999999652</v>
      </c>
      <c r="W2572" s="159">
        <f t="shared" si="407"/>
        <v>8.1207014416313242E-2</v>
      </c>
      <c r="X2572" s="160">
        <f t="shared" si="408"/>
        <v>1.7352620921019801E-4</v>
      </c>
      <c r="Y2572" s="160" t="str">
        <f t="shared" si="409"/>
        <v/>
      </c>
      <c r="Z2572" s="160" t="str">
        <f t="shared" si="410"/>
        <v/>
      </c>
    </row>
    <row r="2573" spans="14:26" ht="20.100000000000001" customHeight="1" x14ac:dyDescent="0.25">
      <c r="N2573" s="137">
        <v>1970</v>
      </c>
      <c r="O2573" s="129">
        <f t="shared" si="412"/>
        <v>3.88</v>
      </c>
      <c r="P2573" s="162">
        <f t="shared" si="413"/>
        <v>2.1472798150036704E-4</v>
      </c>
      <c r="Q2573" s="162">
        <f t="shared" si="414"/>
        <v>0.99994777176759819</v>
      </c>
      <c r="R2573" s="129">
        <f t="shared" si="415"/>
        <v>2.1472798150036704E-4</v>
      </c>
      <c r="S2573" s="129" t="str">
        <f t="shared" si="416"/>
        <v/>
      </c>
      <c r="T2573" s="129" t="str">
        <f t="shared" si="417"/>
        <v/>
      </c>
      <c r="V2573" s="156">
        <f t="shared" si="411"/>
        <v>12.652799999999651</v>
      </c>
      <c r="W2573" s="159">
        <f t="shared" si="407"/>
        <v>8.1033488207103044E-2</v>
      </c>
      <c r="X2573" s="160">
        <f t="shared" si="408"/>
        <v>1.7319068139322324E-4</v>
      </c>
      <c r="Y2573" s="160" t="str">
        <f t="shared" si="409"/>
        <v/>
      </c>
      <c r="Z2573" s="160" t="str">
        <f t="shared" si="410"/>
        <v/>
      </c>
    </row>
    <row r="2574" spans="14:26" ht="20.100000000000001" customHeight="1" x14ac:dyDescent="0.25">
      <c r="N2574" s="137">
        <v>1971</v>
      </c>
      <c r="O2574" s="129">
        <f t="shared" si="412"/>
        <v>3.8840000000000003</v>
      </c>
      <c r="P2574" s="162">
        <f t="shared" si="413"/>
        <v>2.1141943940350584E-4</v>
      </c>
      <c r="Q2574" s="162">
        <f t="shared" si="414"/>
        <v>0.99994862404645146</v>
      </c>
      <c r="R2574" s="129">
        <f t="shared" si="415"/>
        <v>2.1141943940350584E-4</v>
      </c>
      <c r="S2574" s="129" t="str">
        <f t="shared" si="416"/>
        <v/>
      </c>
      <c r="T2574" s="129" t="str">
        <f t="shared" si="417"/>
        <v/>
      </c>
      <c r="V2574" s="156">
        <f t="shared" si="411"/>
        <v>12.65919999999965</v>
      </c>
      <c r="W2574" s="159">
        <f t="shared" si="407"/>
        <v>8.0860297525709821E-2</v>
      </c>
      <c r="X2574" s="160">
        <f t="shared" si="408"/>
        <v>1.7285569184070926E-4</v>
      </c>
      <c r="Y2574" s="160" t="str">
        <f t="shared" si="409"/>
        <v/>
      </c>
      <c r="Z2574" s="160" t="str">
        <f t="shared" si="410"/>
        <v/>
      </c>
    </row>
    <row r="2575" spans="14:26" ht="20.100000000000001" customHeight="1" x14ac:dyDescent="0.25">
      <c r="N2575" s="137">
        <v>1972</v>
      </c>
      <c r="O2575" s="129">
        <f t="shared" si="412"/>
        <v>3.8879999999999999</v>
      </c>
      <c r="P2575" s="162">
        <f t="shared" si="413"/>
        <v>2.0815854496572918E-4</v>
      </c>
      <c r="Q2575" s="162">
        <f t="shared" si="414"/>
        <v>0.99994946318664324</v>
      </c>
      <c r="R2575" s="129">
        <f t="shared" si="415"/>
        <v>2.0815854496572918E-4</v>
      </c>
      <c r="S2575" s="129" t="str">
        <f t="shared" si="416"/>
        <v/>
      </c>
      <c r="T2575" s="129" t="str">
        <f t="shared" si="417"/>
        <v/>
      </c>
      <c r="V2575" s="156">
        <f t="shared" si="411"/>
        <v>12.66559999999965</v>
      </c>
      <c r="W2575" s="159">
        <f t="shared" si="407"/>
        <v>8.0687441833869111E-2</v>
      </c>
      <c r="X2575" s="160">
        <f t="shared" si="408"/>
        <v>1.7252124005104341E-4</v>
      </c>
      <c r="Y2575" s="160" t="str">
        <f t="shared" si="409"/>
        <v/>
      </c>
      <c r="Z2575" s="160" t="str">
        <f t="shared" si="410"/>
        <v/>
      </c>
    </row>
    <row r="2576" spans="14:26" ht="20.100000000000001" customHeight="1" x14ac:dyDescent="0.25">
      <c r="N2576" s="137">
        <v>1973</v>
      </c>
      <c r="O2576" s="129">
        <f t="shared" si="412"/>
        <v>3.8920000000000003</v>
      </c>
      <c r="P2576" s="162">
        <f t="shared" si="413"/>
        <v>2.0494466682139734E-4</v>
      </c>
      <c r="Q2576" s="162">
        <f t="shared" si="414"/>
        <v>0.99995028937749919</v>
      </c>
      <c r="R2576" s="129">
        <f t="shared" si="415"/>
        <v>2.0494466682139734E-4</v>
      </c>
      <c r="S2576" s="129" t="str">
        <f t="shared" si="416"/>
        <v/>
      </c>
      <c r="T2576" s="129" t="str">
        <f t="shared" si="417"/>
        <v/>
      </c>
      <c r="V2576" s="156">
        <f t="shared" si="411"/>
        <v>12.671999999999649</v>
      </c>
      <c r="W2576" s="159">
        <f t="shared" si="407"/>
        <v>8.0514920593818068E-2</v>
      </c>
      <c r="X2576" s="160">
        <f t="shared" si="408"/>
        <v>1.7218732552150284E-4</v>
      </c>
      <c r="Y2576" s="160" t="str">
        <f t="shared" si="409"/>
        <v/>
      </c>
      <c r="Z2576" s="160" t="str">
        <f t="shared" si="410"/>
        <v/>
      </c>
    </row>
    <row r="2577" spans="14:26" ht="20.100000000000001" customHeight="1" x14ac:dyDescent="0.25">
      <c r="N2577" s="137">
        <v>1974</v>
      </c>
      <c r="O2577" s="129">
        <f t="shared" si="412"/>
        <v>3.8959999999999999</v>
      </c>
      <c r="P2577" s="162">
        <f t="shared" si="413"/>
        <v>2.0177718110857127E-4</v>
      </c>
      <c r="Q2577" s="162">
        <f t="shared" si="414"/>
        <v>0.9999511028058341</v>
      </c>
      <c r="R2577" s="129">
        <f t="shared" si="415"/>
        <v>2.0177718110857127E-4</v>
      </c>
      <c r="S2577" s="129" t="str">
        <f t="shared" si="416"/>
        <v/>
      </c>
      <c r="T2577" s="129" t="str">
        <f t="shared" si="417"/>
        <v/>
      </c>
      <c r="V2577" s="156">
        <f t="shared" si="411"/>
        <v>12.678399999999648</v>
      </c>
      <c r="W2577" s="159">
        <f t="shared" si="407"/>
        <v>8.0342733268296565E-2</v>
      </c>
      <c r="X2577" s="160">
        <f t="shared" si="408"/>
        <v>1.7185394774850427E-4</v>
      </c>
      <c r="Y2577" s="160" t="str">
        <f t="shared" si="409"/>
        <v/>
      </c>
      <c r="Z2577" s="160" t="str">
        <f t="shared" si="410"/>
        <v/>
      </c>
    </row>
    <row r="2578" spans="14:26" ht="20.100000000000001" customHeight="1" x14ac:dyDescent="0.25">
      <c r="N2578" s="137">
        <v>1975</v>
      </c>
      <c r="O2578" s="129">
        <f t="shared" si="412"/>
        <v>3.9000000000000004</v>
      </c>
      <c r="P2578" s="162">
        <f t="shared" si="413"/>
        <v>1.9865547139277237E-4</v>
      </c>
      <c r="Q2578" s="162">
        <f t="shared" si="414"/>
        <v>0.99995190365598241</v>
      </c>
      <c r="R2578" s="129">
        <f t="shared" si="415"/>
        <v>1.9865547139277237E-4</v>
      </c>
      <c r="S2578" s="129" t="str">
        <f t="shared" si="416"/>
        <v/>
      </c>
      <c r="T2578" s="129" t="str">
        <f t="shared" si="417"/>
        <v/>
      </c>
      <c r="V2578" s="156">
        <f t="shared" si="411"/>
        <v>12.684799999999647</v>
      </c>
      <c r="W2578" s="159">
        <f t="shared" si="407"/>
        <v>8.0170879320548061E-2</v>
      </c>
      <c r="X2578" s="160">
        <f t="shared" si="408"/>
        <v>1.7152110622800643E-4</v>
      </c>
      <c r="Y2578" s="160" t="str">
        <f t="shared" si="409"/>
        <v/>
      </c>
      <c r="Z2578" s="160" t="str">
        <f t="shared" si="410"/>
        <v/>
      </c>
    </row>
    <row r="2579" spans="14:26" ht="20.100000000000001" customHeight="1" x14ac:dyDescent="0.25">
      <c r="N2579" s="137">
        <v>1976</v>
      </c>
      <c r="O2579" s="129">
        <f t="shared" si="412"/>
        <v>3.9039999999999999</v>
      </c>
      <c r="P2579" s="162">
        <f t="shared" si="413"/>
        <v>1.9557892859133955E-4</v>
      </c>
      <c r="Q2579" s="162">
        <f t="shared" si="414"/>
        <v>0.99995269210982751</v>
      </c>
      <c r="R2579" s="129">
        <f t="shared" si="415"/>
        <v>1.9557892859133955E-4</v>
      </c>
      <c r="S2579" s="129" t="str">
        <f t="shared" si="416"/>
        <v/>
      </c>
      <c r="T2579" s="129" t="str">
        <f t="shared" si="417"/>
        <v/>
      </c>
      <c r="V2579" s="156">
        <f t="shared" si="411"/>
        <v>12.691199999999647</v>
      </c>
      <c r="W2579" s="159">
        <f t="shared" si="407"/>
        <v>7.9999358214320054E-2</v>
      </c>
      <c r="X2579" s="160">
        <f t="shared" si="408"/>
        <v>1.7118880045435825E-4</v>
      </c>
      <c r="Y2579" s="160" t="str">
        <f t="shared" si="409"/>
        <v/>
      </c>
      <c r="Z2579" s="160" t="str">
        <f t="shared" si="410"/>
        <v/>
      </c>
    </row>
    <row r="2580" spans="14:26" ht="20.100000000000001" customHeight="1" x14ac:dyDescent="0.25">
      <c r="N2580" s="137">
        <v>1977</v>
      </c>
      <c r="O2580" s="129">
        <f t="shared" si="412"/>
        <v>3.9080000000000004</v>
      </c>
      <c r="P2580" s="162">
        <f t="shared" si="413"/>
        <v>1.9254695089836331E-4</v>
      </c>
      <c r="Q2580" s="162">
        <f t="shared" si="414"/>
        <v>0.99995346834683096</v>
      </c>
      <c r="R2580" s="129">
        <f t="shared" si="415"/>
        <v>1.9254695089836331E-4</v>
      </c>
      <c r="S2580" s="129" t="str">
        <f t="shared" si="416"/>
        <v/>
      </c>
      <c r="T2580" s="129" t="str">
        <f t="shared" si="417"/>
        <v/>
      </c>
      <c r="V2580" s="156">
        <f t="shared" si="411"/>
        <v>12.697599999999646</v>
      </c>
      <c r="W2580" s="159">
        <f t="shared" ref="W2580:W2643" si="418">_xlfn.CHISQ.DIST.RT(V2580,$U$593)</f>
        <v>7.9828169413865696E-2</v>
      </c>
      <c r="X2580" s="160">
        <f t="shared" ref="X2580:X2643" si="419">W2580-W2581</f>
        <v>1.7085702992181151E-4</v>
      </c>
      <c r="Y2580" s="160" t="str">
        <f t="shared" ref="Y2580:Y2643" si="420">IF(W2580&lt;(1-$U$600),X2580,"")</f>
        <v/>
      </c>
      <c r="Z2580" s="160" t="str">
        <f t="shared" ref="Z2580:Z2643" si="421">IF(X2580&lt;(1-$U$606),Y2580,"")</f>
        <v/>
      </c>
    </row>
    <row r="2581" spans="14:26" ht="20.100000000000001" customHeight="1" x14ac:dyDescent="0.25">
      <c r="N2581" s="137">
        <v>1978</v>
      </c>
      <c r="O2581" s="129">
        <f t="shared" si="412"/>
        <v>3.9119999999999999</v>
      </c>
      <c r="P2581" s="162">
        <f t="shared" si="413"/>
        <v>1.8955894371021315E-4</v>
      </c>
      <c r="Q2581" s="162">
        <f t="shared" si="414"/>
        <v>0.99995423254406168</v>
      </c>
      <c r="R2581" s="129">
        <f t="shared" si="415"/>
        <v>1.8955894371021315E-4</v>
      </c>
      <c r="S2581" s="129" t="str">
        <f t="shared" si="416"/>
        <v/>
      </c>
      <c r="T2581" s="129" t="str">
        <f t="shared" si="417"/>
        <v/>
      </c>
      <c r="V2581" s="156">
        <f t="shared" ref="V2581:V2644" si="422">V2580+$Y$593</f>
        <v>12.703999999999645</v>
      </c>
      <c r="W2581" s="159">
        <f t="shared" si="418"/>
        <v>7.9657312383943885E-2</v>
      </c>
      <c r="X2581" s="160">
        <f t="shared" si="419"/>
        <v>1.7052579412335511E-4</v>
      </c>
      <c r="Y2581" s="160" t="str">
        <f t="shared" si="420"/>
        <v/>
      </c>
      <c r="Z2581" s="160" t="str">
        <f t="shared" si="421"/>
        <v/>
      </c>
    </row>
    <row r="2582" spans="14:26" ht="20.100000000000001" customHeight="1" x14ac:dyDescent="0.25">
      <c r="N2582" s="137">
        <v>1979</v>
      </c>
      <c r="O2582" s="129">
        <f t="shared" si="412"/>
        <v>3.9160000000000004</v>
      </c>
      <c r="P2582" s="162">
        <f t="shared" si="413"/>
        <v>1.8661431955163809E-4</v>
      </c>
      <c r="Q2582" s="162">
        <f t="shared" si="414"/>
        <v>0.99995498487622436</v>
      </c>
      <c r="R2582" s="129">
        <f t="shared" si="415"/>
        <v>1.8661431955163809E-4</v>
      </c>
      <c r="S2582" s="129" t="str">
        <f t="shared" si="416"/>
        <v/>
      </c>
      <c r="T2582" s="129" t="str">
        <f t="shared" si="417"/>
        <v/>
      </c>
      <c r="V2582" s="156">
        <f t="shared" si="422"/>
        <v>12.710399999999645</v>
      </c>
      <c r="W2582" s="159">
        <f t="shared" si="418"/>
        <v>7.9486786589820529E-2</v>
      </c>
      <c r="X2582" s="160">
        <f t="shared" si="419"/>
        <v>1.7019509255114529E-4</v>
      </c>
      <c r="Y2582" s="160" t="str">
        <f t="shared" si="420"/>
        <v/>
      </c>
      <c r="Z2582" s="160" t="str">
        <f t="shared" si="421"/>
        <v/>
      </c>
    </row>
    <row r="2583" spans="14:26" ht="20.100000000000001" customHeight="1" x14ac:dyDescent="0.25">
      <c r="N2583" s="137">
        <v>1980</v>
      </c>
      <c r="O2583" s="129">
        <f t="shared" si="412"/>
        <v>3.92</v>
      </c>
      <c r="P2583" s="162">
        <f t="shared" si="413"/>
        <v>1.8371249800245711E-4</v>
      </c>
      <c r="Q2583" s="162">
        <f t="shared" si="414"/>
        <v>0.9999557255156879</v>
      </c>
      <c r="R2583" s="129">
        <f t="shared" si="415"/>
        <v>1.8371249800245711E-4</v>
      </c>
      <c r="S2583" s="129" t="str">
        <f t="shared" si="416"/>
        <v/>
      </c>
      <c r="T2583" s="129" t="str">
        <f t="shared" si="417"/>
        <v/>
      </c>
      <c r="V2583" s="156">
        <f t="shared" si="422"/>
        <v>12.716799999999644</v>
      </c>
      <c r="W2583" s="159">
        <f t="shared" si="418"/>
        <v>7.9316591497269384E-2</v>
      </c>
      <c r="X2583" s="160">
        <f t="shared" si="419"/>
        <v>1.6986492469694969E-4</v>
      </c>
      <c r="Y2583" s="160" t="str">
        <f t="shared" si="420"/>
        <v/>
      </c>
      <c r="Z2583" s="160" t="str">
        <f t="shared" si="421"/>
        <v/>
      </c>
    </row>
    <row r="2584" spans="14:26" ht="20.100000000000001" customHeight="1" x14ac:dyDescent="0.25">
      <c r="N2584" s="137">
        <v>1981</v>
      </c>
      <c r="O2584" s="129">
        <f t="shared" si="412"/>
        <v>3.9240000000000004</v>
      </c>
      <c r="P2584" s="162">
        <f t="shared" si="413"/>
        <v>1.8085290562481744E-4</v>
      </c>
      <c r="Q2584" s="162">
        <f t="shared" si="414"/>
        <v>0.99995645463251359</v>
      </c>
      <c r="R2584" s="129">
        <f t="shared" si="415"/>
        <v>1.8085290562481744E-4</v>
      </c>
      <c r="S2584" s="129" t="str">
        <f t="shared" si="416"/>
        <v/>
      </c>
      <c r="T2584" s="129" t="str">
        <f t="shared" si="417"/>
        <v/>
      </c>
      <c r="V2584" s="156">
        <f t="shared" si="422"/>
        <v>12.723199999999643</v>
      </c>
      <c r="W2584" s="159">
        <f t="shared" si="418"/>
        <v>7.9146726572572434E-2</v>
      </c>
      <c r="X2584" s="160">
        <f t="shared" si="419"/>
        <v>1.6953529005092616E-4</v>
      </c>
      <c r="Y2584" s="160" t="str">
        <f t="shared" si="420"/>
        <v/>
      </c>
      <c r="Z2584" s="160" t="str">
        <f t="shared" si="421"/>
        <v/>
      </c>
    </row>
    <row r="2585" spans="14:26" ht="20.100000000000001" customHeight="1" x14ac:dyDescent="0.25">
      <c r="N2585" s="137">
        <v>1982</v>
      </c>
      <c r="O2585" s="129">
        <f t="shared" si="412"/>
        <v>3.9279999999999999</v>
      </c>
      <c r="P2585" s="162">
        <f t="shared" si="413"/>
        <v>1.7803497589104022E-4</v>
      </c>
      <c r="Q2585" s="162">
        <f t="shared" si="414"/>
        <v>0.99995717239448279</v>
      </c>
      <c r="R2585" s="129">
        <f t="shared" si="415"/>
        <v>1.7803497589104022E-4</v>
      </c>
      <c r="S2585" s="129" t="str">
        <f t="shared" si="416"/>
        <v/>
      </c>
      <c r="T2585" s="129" t="str">
        <f t="shared" si="417"/>
        <v/>
      </c>
      <c r="V2585" s="156">
        <f t="shared" si="422"/>
        <v>12.729599999999643</v>
      </c>
      <c r="W2585" s="159">
        <f t="shared" si="418"/>
        <v>7.8977191282521508E-2</v>
      </c>
      <c r="X2585" s="160">
        <f t="shared" si="419"/>
        <v>1.6920618810312149E-4</v>
      </c>
      <c r="Y2585" s="160" t="str">
        <f t="shared" si="420"/>
        <v/>
      </c>
      <c r="Z2585" s="160" t="str">
        <f t="shared" si="421"/>
        <v/>
      </c>
    </row>
    <row r="2586" spans="14:26" ht="20.100000000000001" customHeight="1" x14ac:dyDescent="0.25">
      <c r="N2586" s="137">
        <v>1983</v>
      </c>
      <c r="O2586" s="129">
        <f t="shared" si="412"/>
        <v>3.9320000000000004</v>
      </c>
      <c r="P2586" s="162">
        <f t="shared" si="413"/>
        <v>1.7525814911202952E-4</v>
      </c>
      <c r="Q2586" s="162">
        <f t="shared" si="414"/>
        <v>0.9999578789671244</v>
      </c>
      <c r="R2586" s="129">
        <f t="shared" si="415"/>
        <v>1.7525814911202952E-4</v>
      </c>
      <c r="S2586" s="129" t="str">
        <f t="shared" si="416"/>
        <v/>
      </c>
      <c r="T2586" s="129" t="str">
        <f t="shared" si="417"/>
        <v/>
      </c>
      <c r="V2586" s="156">
        <f t="shared" si="422"/>
        <v>12.735999999999642</v>
      </c>
      <c r="W2586" s="159">
        <f t="shared" si="418"/>
        <v>7.8807985094418387E-2</v>
      </c>
      <c r="X2586" s="160">
        <f t="shared" si="419"/>
        <v>1.6887761834256942E-4</v>
      </c>
      <c r="Y2586" s="160" t="str">
        <f t="shared" si="420"/>
        <v/>
      </c>
      <c r="Z2586" s="160" t="str">
        <f t="shared" si="421"/>
        <v/>
      </c>
    </row>
    <row r="2587" spans="14:26" ht="20.100000000000001" customHeight="1" x14ac:dyDescent="0.25">
      <c r="N2587" s="137">
        <v>1984</v>
      </c>
      <c r="O2587" s="129">
        <f t="shared" ref="O2587:O2603" si="423">O$597+(N2587*O$600)</f>
        <v>3.9359999999999999</v>
      </c>
      <c r="P2587" s="162">
        <f t="shared" ref="P2587:P2603" si="424">_xlfn.NORM.DIST(O2587,O$594,O$595,0)</f>
        <v>1.7252187236626288E-4</v>
      </c>
      <c r="Q2587" s="162">
        <f t="shared" ref="Q2587:Q2603" si="425">_xlfn.NORM.DIST(O2587,O$594,O$595,1)</f>
        <v>0.99995857451374215</v>
      </c>
      <c r="R2587" s="129">
        <f t="shared" ref="R2587:R2603" si="426">IF(OR(Q2587&lt;$S$599,Q2587&gt;$S$600),P2587,"")</f>
        <v>1.7252187236626288E-4</v>
      </c>
      <c r="S2587" s="129" t="str">
        <f t="shared" ref="S2587:S2603" si="427">IF(AND(Q2587&gt;$S$599,Q2587&lt;$S$600),P2587,"")</f>
        <v/>
      </c>
      <c r="T2587" s="129" t="str">
        <f t="shared" ref="T2587:T2603" si="428">IF(P2587=MAX(P$603:P$2603),P2587,"")</f>
        <v/>
      </c>
      <c r="V2587" s="156">
        <f t="shared" si="422"/>
        <v>12.742399999999641</v>
      </c>
      <c r="W2587" s="159">
        <f t="shared" si="418"/>
        <v>7.8639107476075817E-2</v>
      </c>
      <c r="X2587" s="160">
        <f t="shared" si="419"/>
        <v>1.685495802572351E-4</v>
      </c>
      <c r="Y2587" s="160" t="str">
        <f t="shared" si="420"/>
        <v/>
      </c>
      <c r="Z2587" s="160" t="str">
        <f t="shared" si="421"/>
        <v/>
      </c>
    </row>
    <row r="2588" spans="14:26" ht="20.100000000000001" customHeight="1" x14ac:dyDescent="0.25">
      <c r="N2588" s="137">
        <v>1985</v>
      </c>
      <c r="O2588" s="129">
        <f t="shared" si="423"/>
        <v>3.9400000000000004</v>
      </c>
      <c r="P2588" s="162">
        <f t="shared" si="424"/>
        <v>1.6982559942934329E-4</v>
      </c>
      <c r="Q2588" s="162">
        <f t="shared" si="425"/>
        <v>0.99995925919544149</v>
      </c>
      <c r="R2588" s="129">
        <f t="shared" si="426"/>
        <v>1.6982559942934329E-4</v>
      </c>
      <c r="S2588" s="129" t="str">
        <f t="shared" si="427"/>
        <v/>
      </c>
      <c r="T2588" s="129" t="str">
        <f t="shared" si="428"/>
        <v/>
      </c>
      <c r="V2588" s="156">
        <f t="shared" si="422"/>
        <v>12.74879999999964</v>
      </c>
      <c r="W2588" s="159">
        <f t="shared" si="418"/>
        <v>7.8470557895818582E-2</v>
      </c>
      <c r="X2588" s="160">
        <f t="shared" si="419"/>
        <v>1.6822207333469508E-4</v>
      </c>
      <c r="Y2588" s="160" t="str">
        <f t="shared" si="420"/>
        <v/>
      </c>
      <c r="Z2588" s="160" t="str">
        <f t="shared" si="421"/>
        <v/>
      </c>
    </row>
    <row r="2589" spans="14:26" ht="20.100000000000001" customHeight="1" x14ac:dyDescent="0.25">
      <c r="N2589" s="137">
        <v>1986</v>
      </c>
      <c r="O2589" s="129">
        <f t="shared" si="423"/>
        <v>3.944</v>
      </c>
      <c r="P2589" s="162">
        <f t="shared" si="424"/>
        <v>1.671687907041271E-4</v>
      </c>
      <c r="Q2589" s="162">
        <f t="shared" si="425"/>
        <v>0.99995993317115617</v>
      </c>
      <c r="R2589" s="129">
        <f t="shared" si="426"/>
        <v>1.671687907041271E-4</v>
      </c>
      <c r="S2589" s="129" t="str">
        <f t="shared" si="427"/>
        <v/>
      </c>
      <c r="T2589" s="129" t="str">
        <f t="shared" si="428"/>
        <v/>
      </c>
      <c r="V2589" s="156">
        <f t="shared" si="422"/>
        <v>12.75519999999964</v>
      </c>
      <c r="W2589" s="159">
        <f t="shared" si="418"/>
        <v>7.8302335822483887E-2</v>
      </c>
      <c r="X2589" s="160">
        <f t="shared" si="419"/>
        <v>1.6789509706144345E-4</v>
      </c>
      <c r="Y2589" s="160" t="str">
        <f t="shared" si="420"/>
        <v/>
      </c>
      <c r="Z2589" s="160" t="str">
        <f t="shared" si="421"/>
        <v/>
      </c>
    </row>
    <row r="2590" spans="14:26" ht="20.100000000000001" customHeight="1" x14ac:dyDescent="0.25">
      <c r="N2590" s="137">
        <v>1987</v>
      </c>
      <c r="O2590" s="129">
        <f t="shared" si="423"/>
        <v>3.9480000000000004</v>
      </c>
      <c r="P2590" s="162">
        <f t="shared" si="424"/>
        <v>1.6455091315140853E-4</v>
      </c>
      <c r="Q2590" s="162">
        <f t="shared" si="425"/>
        <v>0.999960596597675</v>
      </c>
      <c r="R2590" s="129">
        <f t="shared" si="426"/>
        <v>1.6455091315140853E-4</v>
      </c>
      <c r="S2590" s="129" t="str">
        <f t="shared" si="427"/>
        <v/>
      </c>
      <c r="T2590" s="129" t="str">
        <f t="shared" si="428"/>
        <v/>
      </c>
      <c r="V2590" s="156">
        <f t="shared" si="422"/>
        <v>12.761599999999639</v>
      </c>
      <c r="W2590" s="159">
        <f t="shared" si="418"/>
        <v>7.8134440725422444E-2</v>
      </c>
      <c r="X2590" s="160">
        <f t="shared" si="419"/>
        <v>1.6756865092334983E-4</v>
      </c>
      <c r="Y2590" s="160" t="str">
        <f t="shared" si="420"/>
        <v/>
      </c>
      <c r="Z2590" s="160" t="str">
        <f t="shared" si="421"/>
        <v/>
      </c>
    </row>
    <row r="2591" spans="14:26" ht="20.100000000000001" customHeight="1" x14ac:dyDescent="0.25">
      <c r="N2591" s="137">
        <v>1988</v>
      </c>
      <c r="O2591" s="129">
        <f t="shared" si="423"/>
        <v>3.952</v>
      </c>
      <c r="P2591" s="162">
        <f t="shared" si="424"/>
        <v>1.6197144022117723E-4</v>
      </c>
      <c r="Q2591" s="162">
        <f t="shared" si="425"/>
        <v>0.99996124962966726</v>
      </c>
      <c r="R2591" s="129">
        <f t="shared" si="426"/>
        <v>1.6197144022117723E-4</v>
      </c>
      <c r="S2591" s="129" t="str">
        <f t="shared" si="427"/>
        <v/>
      </c>
      <c r="T2591" s="129" t="str">
        <f t="shared" si="428"/>
        <v/>
      </c>
      <c r="V2591" s="156">
        <f t="shared" si="422"/>
        <v>12.767999999999638</v>
      </c>
      <c r="W2591" s="159">
        <f t="shared" si="418"/>
        <v>7.7966872074499094E-2</v>
      </c>
      <c r="X2591" s="160">
        <f t="shared" si="419"/>
        <v>1.6724273440536785E-4</v>
      </c>
      <c r="Y2591" s="160" t="str">
        <f t="shared" si="420"/>
        <v/>
      </c>
      <c r="Z2591" s="160" t="str">
        <f t="shared" si="421"/>
        <v/>
      </c>
    </row>
    <row r="2592" spans="14:26" ht="20.100000000000001" customHeight="1" x14ac:dyDescent="0.25">
      <c r="N2592" s="137">
        <v>1989</v>
      </c>
      <c r="O2592" s="129">
        <f t="shared" si="423"/>
        <v>3.9560000000000004</v>
      </c>
      <c r="P2592" s="162">
        <f t="shared" si="424"/>
        <v>1.59429851784427E-4</v>
      </c>
      <c r="Q2592" s="162">
        <f t="shared" si="425"/>
        <v>0.99996189241970912</v>
      </c>
      <c r="R2592" s="129">
        <f t="shared" si="426"/>
        <v>1.59429851784427E-4</v>
      </c>
      <c r="S2592" s="129" t="str">
        <f t="shared" si="427"/>
        <v/>
      </c>
      <c r="T2592" s="129" t="str">
        <f t="shared" si="428"/>
        <v/>
      </c>
      <c r="V2592" s="156">
        <f t="shared" si="422"/>
        <v>12.774399999999638</v>
      </c>
      <c r="W2592" s="159">
        <f t="shared" si="418"/>
        <v>7.7799629340093726E-2</v>
      </c>
      <c r="X2592" s="160">
        <f t="shared" si="419"/>
        <v>1.6691734699175731E-4</v>
      </c>
      <c r="Y2592" s="160" t="str">
        <f t="shared" si="420"/>
        <v/>
      </c>
      <c r="Z2592" s="160" t="str">
        <f t="shared" si="421"/>
        <v/>
      </c>
    </row>
    <row r="2593" spans="14:26" ht="20.100000000000001" customHeight="1" x14ac:dyDescent="0.25">
      <c r="N2593" s="137">
        <v>1990</v>
      </c>
      <c r="O2593" s="129">
        <f t="shared" si="423"/>
        <v>3.96</v>
      </c>
      <c r="P2593" s="162">
        <f t="shared" si="424"/>
        <v>1.5692563406553226E-4</v>
      </c>
      <c r="Q2593" s="162">
        <f t="shared" si="425"/>
        <v>0.99996252511830896</v>
      </c>
      <c r="R2593" s="129">
        <f t="shared" si="426"/>
        <v>1.5692563406553226E-4</v>
      </c>
      <c r="S2593" s="129" t="str">
        <f t="shared" si="427"/>
        <v/>
      </c>
      <c r="T2593" s="129" t="str">
        <f t="shared" si="428"/>
        <v/>
      </c>
      <c r="V2593" s="156">
        <f t="shared" si="422"/>
        <v>12.780799999999637</v>
      </c>
      <c r="W2593" s="159">
        <f t="shared" si="418"/>
        <v>7.7632711993101969E-2</v>
      </c>
      <c r="X2593" s="160">
        <f t="shared" si="419"/>
        <v>1.6659248816613959E-4</v>
      </c>
      <c r="Y2593" s="160" t="str">
        <f t="shared" si="420"/>
        <v/>
      </c>
      <c r="Z2593" s="160" t="str">
        <f t="shared" si="421"/>
        <v/>
      </c>
    </row>
    <row r="2594" spans="14:26" ht="20.100000000000001" customHeight="1" x14ac:dyDescent="0.25">
      <c r="N2594" s="137">
        <v>1991</v>
      </c>
      <c r="O2594" s="129">
        <f t="shared" si="423"/>
        <v>3.9640000000000004</v>
      </c>
      <c r="P2594" s="162">
        <f t="shared" si="424"/>
        <v>1.5445827957517213E-4</v>
      </c>
      <c r="Q2594" s="162">
        <f t="shared" si="425"/>
        <v>0.99996314787393237</v>
      </c>
      <c r="R2594" s="129">
        <f t="shared" si="426"/>
        <v>1.5445827957517213E-4</v>
      </c>
      <c r="S2594" s="129" t="str">
        <f t="shared" si="427"/>
        <v/>
      </c>
      <c r="T2594" s="129" t="str">
        <f t="shared" si="428"/>
        <v/>
      </c>
      <c r="V2594" s="156">
        <f t="shared" si="422"/>
        <v>12.787199999999636</v>
      </c>
      <c r="W2594" s="159">
        <f t="shared" si="418"/>
        <v>7.7466119504935829E-2</v>
      </c>
      <c r="X2594" s="160">
        <f t="shared" si="419"/>
        <v>1.6626815741097034E-4</v>
      </c>
      <c r="Y2594" s="160" t="str">
        <f t="shared" si="420"/>
        <v/>
      </c>
      <c r="Z2594" s="160" t="str">
        <f t="shared" si="421"/>
        <v/>
      </c>
    </row>
    <row r="2595" spans="14:26" ht="20.100000000000001" customHeight="1" x14ac:dyDescent="0.25">
      <c r="N2595" s="137">
        <v>1992</v>
      </c>
      <c r="O2595" s="129">
        <f t="shared" si="423"/>
        <v>3.968</v>
      </c>
      <c r="P2595" s="162">
        <f t="shared" si="424"/>
        <v>1.5202728704381778E-4</v>
      </c>
      <c r="Q2595" s="162">
        <f t="shared" si="425"/>
        <v>0.99996376083302785</v>
      </c>
      <c r="R2595" s="129">
        <f t="shared" si="426"/>
        <v>1.5202728704381778E-4</v>
      </c>
      <c r="S2595" s="129" t="str">
        <f t="shared" si="427"/>
        <v/>
      </c>
      <c r="T2595" s="129" t="str">
        <f t="shared" si="428"/>
        <v/>
      </c>
      <c r="V2595" s="156">
        <f t="shared" si="422"/>
        <v>12.793599999999635</v>
      </c>
      <c r="W2595" s="159">
        <f t="shared" si="418"/>
        <v>7.7299851347524859E-2</v>
      </c>
      <c r="X2595" s="160">
        <f t="shared" si="419"/>
        <v>1.6594435420867748E-4</v>
      </c>
      <c r="Y2595" s="160" t="str">
        <f t="shared" si="420"/>
        <v/>
      </c>
      <c r="Z2595" s="160" t="str">
        <f t="shared" si="421"/>
        <v/>
      </c>
    </row>
    <row r="2596" spans="14:26" ht="20.100000000000001" customHeight="1" x14ac:dyDescent="0.25">
      <c r="N2596" s="137">
        <v>1993</v>
      </c>
      <c r="O2596" s="129">
        <f t="shared" si="423"/>
        <v>3.9720000000000004</v>
      </c>
      <c r="P2596" s="162">
        <f t="shared" si="424"/>
        <v>1.4963216135576192E-4</v>
      </c>
      <c r="Q2596" s="162">
        <f t="shared" si="425"/>
        <v>0.99996436414005097</v>
      </c>
      <c r="R2596" s="129">
        <f t="shared" si="426"/>
        <v>1.4963216135576192E-4</v>
      </c>
      <c r="S2596" s="129" t="str">
        <f t="shared" si="427"/>
        <v/>
      </c>
      <c r="T2596" s="129" t="str">
        <f t="shared" si="428"/>
        <v/>
      </c>
      <c r="V2596" s="156">
        <f t="shared" si="422"/>
        <v>12.799999999999635</v>
      </c>
      <c r="W2596" s="159">
        <f t="shared" si="418"/>
        <v>7.7133906993316181E-2</v>
      </c>
      <c r="X2596" s="160">
        <f t="shared" si="419"/>
        <v>1.6562107804013459E-4</v>
      </c>
      <c r="Y2596" s="160" t="str">
        <f t="shared" si="420"/>
        <v/>
      </c>
      <c r="Z2596" s="160" t="str">
        <f t="shared" si="421"/>
        <v/>
      </c>
    </row>
    <row r="2597" spans="14:26" ht="20.100000000000001" customHeight="1" x14ac:dyDescent="0.25">
      <c r="N2597" s="137">
        <v>1994</v>
      </c>
      <c r="O2597" s="129">
        <f t="shared" si="423"/>
        <v>3.976</v>
      </c>
      <c r="P2597" s="162">
        <f t="shared" si="424"/>
        <v>1.4727241348370685E-4</v>
      </c>
      <c r="Q2597" s="162">
        <f t="shared" si="425"/>
        <v>0.99996495793748885</v>
      </c>
      <c r="R2597" s="129">
        <f t="shared" si="426"/>
        <v>1.4727241348370685E-4</v>
      </c>
      <c r="S2597" s="129" t="str">
        <f t="shared" si="427"/>
        <v/>
      </c>
      <c r="T2597" s="129" t="str">
        <f t="shared" si="428"/>
        <v/>
      </c>
      <c r="V2597" s="156">
        <f t="shared" si="422"/>
        <v>12.806399999999634</v>
      </c>
      <c r="W2597" s="159">
        <f t="shared" si="418"/>
        <v>7.6968285915276047E-2</v>
      </c>
      <c r="X2597" s="160">
        <f t="shared" si="419"/>
        <v>1.6529832838599323E-4</v>
      </c>
      <c r="Y2597" s="160" t="str">
        <f t="shared" si="420"/>
        <v/>
      </c>
      <c r="Z2597" s="160" t="str">
        <f t="shared" si="421"/>
        <v/>
      </c>
    </row>
    <row r="2598" spans="14:26" ht="20.100000000000001" customHeight="1" x14ac:dyDescent="0.25">
      <c r="N2598" s="137">
        <v>1995</v>
      </c>
      <c r="O2598" s="129">
        <f t="shared" si="423"/>
        <v>3.9800000000000004</v>
      </c>
      <c r="P2598" s="162">
        <f t="shared" si="424"/>
        <v>1.4494756042389079E-4</v>
      </c>
      <c r="Q2598" s="162">
        <f t="shared" si="425"/>
        <v>0.99996554236588497</v>
      </c>
      <c r="R2598" s="129">
        <f t="shared" si="426"/>
        <v>1.4494756042389079E-4</v>
      </c>
      <c r="S2598" s="129" t="str">
        <f t="shared" si="427"/>
        <v/>
      </c>
      <c r="T2598" s="129" t="str">
        <f t="shared" si="428"/>
        <v/>
      </c>
      <c r="V2598" s="156">
        <f t="shared" si="422"/>
        <v>12.812799999999633</v>
      </c>
      <c r="W2598" s="159">
        <f t="shared" si="418"/>
        <v>7.6802987586890054E-2</v>
      </c>
      <c r="X2598" s="160">
        <f t="shared" si="419"/>
        <v>1.6497610472597513E-4</v>
      </c>
      <c r="Y2598" s="160" t="str">
        <f t="shared" si="420"/>
        <v/>
      </c>
      <c r="Z2598" s="160" t="str">
        <f t="shared" si="421"/>
        <v/>
      </c>
    </row>
    <row r="2599" spans="14:26" ht="20.100000000000001" customHeight="1" x14ac:dyDescent="0.25">
      <c r="N2599" s="137">
        <v>1996</v>
      </c>
      <c r="O2599" s="129">
        <f t="shared" si="423"/>
        <v>3.984</v>
      </c>
      <c r="P2599" s="162">
        <f t="shared" si="424"/>
        <v>1.4265712513176652E-4</v>
      </c>
      <c r="Q2599" s="162">
        <f t="shared" si="425"/>
        <v>0.99996611756386233</v>
      </c>
      <c r="R2599" s="129">
        <f t="shared" si="426"/>
        <v>1.4265712513176652E-4</v>
      </c>
      <c r="S2599" s="129" t="str">
        <f t="shared" si="427"/>
        <v/>
      </c>
      <c r="T2599" s="129" t="str">
        <f t="shared" si="428"/>
        <v/>
      </c>
      <c r="V2599" s="156">
        <f t="shared" si="422"/>
        <v>12.819199999999633</v>
      </c>
      <c r="W2599" s="159">
        <f t="shared" si="418"/>
        <v>7.6638011482164078E-2</v>
      </c>
      <c r="X2599" s="160">
        <f t="shared" si="419"/>
        <v>1.6465440653908037E-4</v>
      </c>
      <c r="Y2599" s="160" t="str">
        <f t="shared" si="420"/>
        <v/>
      </c>
      <c r="Z2599" s="160" t="str">
        <f t="shared" si="421"/>
        <v/>
      </c>
    </row>
    <row r="2600" spans="14:26" ht="20.100000000000001" customHeight="1" x14ac:dyDescent="0.25">
      <c r="N2600" s="137">
        <v>1997</v>
      </c>
      <c r="O2600" s="129">
        <f t="shared" si="423"/>
        <v>3.9880000000000004</v>
      </c>
      <c r="P2600" s="162">
        <f t="shared" si="424"/>
        <v>1.4040063645821415E-4</v>
      </c>
      <c r="Q2600" s="162">
        <f t="shared" si="425"/>
        <v>0.99996668366814789</v>
      </c>
      <c r="R2600" s="129">
        <f t="shared" si="426"/>
        <v>1.4040063645821415E-4</v>
      </c>
      <c r="S2600" s="129" t="str">
        <f t="shared" si="427"/>
        <v/>
      </c>
      <c r="T2600" s="129" t="str">
        <f t="shared" si="428"/>
        <v/>
      </c>
      <c r="V2600" s="156">
        <f t="shared" si="422"/>
        <v>12.825599999999632</v>
      </c>
      <c r="W2600" s="159">
        <f t="shared" si="418"/>
        <v>7.6473357075624998E-2</v>
      </c>
      <c r="X2600" s="160">
        <f t="shared" si="419"/>
        <v>1.6433323330368454E-4</v>
      </c>
      <c r="Y2600" s="160" t="str">
        <f t="shared" si="420"/>
        <v/>
      </c>
      <c r="Z2600" s="160" t="str">
        <f t="shared" si="421"/>
        <v/>
      </c>
    </row>
    <row r="2601" spans="14:26" ht="20.100000000000001" customHeight="1" x14ac:dyDescent="0.25">
      <c r="N2601" s="137">
        <v>1998</v>
      </c>
      <c r="O2601" s="129">
        <f t="shared" si="423"/>
        <v>3.992</v>
      </c>
      <c r="P2601" s="162">
        <f t="shared" si="424"/>
        <v>1.3817762908630173E-4</v>
      </c>
      <c r="Q2601" s="162">
        <f t="shared" si="425"/>
        <v>0.99996724081359545</v>
      </c>
      <c r="R2601" s="129">
        <f t="shared" si="426"/>
        <v>1.3817762908630173E-4</v>
      </c>
      <c r="S2601" s="129" t="str">
        <f t="shared" si="427"/>
        <v/>
      </c>
      <c r="T2601" s="129" t="str">
        <f t="shared" si="428"/>
        <v/>
      </c>
      <c r="V2601" s="156">
        <f t="shared" si="422"/>
        <v>12.831999999999631</v>
      </c>
      <c r="W2601" s="159">
        <f t="shared" si="418"/>
        <v>7.6309023842321314E-2</v>
      </c>
      <c r="X2601" s="160">
        <f t="shared" si="419"/>
        <v>1.6401258449748324E-4</v>
      </c>
      <c r="Y2601" s="160" t="str">
        <f t="shared" si="420"/>
        <v/>
      </c>
      <c r="Z2601" s="160" t="str">
        <f t="shared" si="421"/>
        <v/>
      </c>
    </row>
    <row r="2602" spans="14:26" ht="20.100000000000001" customHeight="1" x14ac:dyDescent="0.25">
      <c r="N2602" s="137">
        <v>1999</v>
      </c>
      <c r="O2602" s="129">
        <f t="shared" si="423"/>
        <v>3.9960000000000004</v>
      </c>
      <c r="P2602" s="162">
        <f t="shared" si="424"/>
        <v>1.3598764346857423E-4</v>
      </c>
      <c r="Q2602" s="162">
        <f t="shared" si="425"/>
        <v>0.99996778913320938</v>
      </c>
      <c r="R2602" s="129">
        <f t="shared" si="426"/>
        <v>1.3598764346857423E-4</v>
      </c>
      <c r="S2602" s="129" t="str">
        <f t="shared" si="427"/>
        <v/>
      </c>
      <c r="T2602" s="129" t="str">
        <f t="shared" si="428"/>
        <v/>
      </c>
      <c r="V2602" s="156">
        <f t="shared" si="422"/>
        <v>12.838399999999631</v>
      </c>
      <c r="W2602" s="159">
        <f t="shared" si="418"/>
        <v>7.614501125782383E-2</v>
      </c>
      <c r="X2602" s="160">
        <f t="shared" si="419"/>
        <v>1.6369245959722833E-4</v>
      </c>
      <c r="Y2602" s="160" t="str">
        <f t="shared" si="420"/>
        <v/>
      </c>
      <c r="Z2602" s="160" t="str">
        <f t="shared" si="421"/>
        <v/>
      </c>
    </row>
    <row r="2603" spans="14:26" ht="20.100000000000001" customHeight="1" x14ac:dyDescent="0.25">
      <c r="N2603" s="137">
        <v>2000</v>
      </c>
      <c r="O2603" s="129">
        <f t="shared" si="423"/>
        <v>4</v>
      </c>
      <c r="P2603" s="162">
        <f t="shared" si="424"/>
        <v>1.3383022576488537E-4</v>
      </c>
      <c r="Q2603" s="162">
        <f t="shared" si="425"/>
        <v>0.99996832875816688</v>
      </c>
      <c r="R2603" s="129">
        <f t="shared" si="426"/>
        <v>1.3383022576488537E-4</v>
      </c>
      <c r="S2603" s="129" t="str">
        <f t="shared" si="427"/>
        <v/>
      </c>
      <c r="T2603" s="129" t="str">
        <f t="shared" si="428"/>
        <v/>
      </c>
      <c r="V2603" s="156">
        <f t="shared" si="422"/>
        <v>12.84479999999963</v>
      </c>
      <c r="W2603" s="159">
        <f t="shared" si="418"/>
        <v>7.5981318798226602E-2</v>
      </c>
      <c r="X2603" s="160">
        <f t="shared" si="419"/>
        <v>1.6337285807908886E-4</v>
      </c>
      <c r="Y2603" s="160" t="str">
        <f t="shared" si="420"/>
        <v/>
      </c>
      <c r="Z2603" s="160" t="str">
        <f t="shared" si="421"/>
        <v/>
      </c>
    </row>
    <row r="2604" spans="14:26" ht="20.100000000000001" customHeight="1" x14ac:dyDescent="0.25">
      <c r="N2604" s="137"/>
      <c r="P2604" s="162"/>
      <c r="Q2604" s="162"/>
      <c r="V2604" s="156">
        <f t="shared" si="422"/>
        <v>12.851199999999629</v>
      </c>
      <c r="W2604" s="159">
        <f t="shared" si="418"/>
        <v>7.5817945940147513E-2</v>
      </c>
      <c r="X2604" s="160">
        <f t="shared" si="419"/>
        <v>1.6305377941876198E-4</v>
      </c>
      <c r="Y2604" s="160" t="str">
        <f t="shared" si="420"/>
        <v/>
      </c>
      <c r="Z2604" s="160" t="str">
        <f t="shared" si="421"/>
        <v/>
      </c>
    </row>
    <row r="2605" spans="14:26" ht="20.100000000000001" customHeight="1" x14ac:dyDescent="0.25">
      <c r="V2605" s="156">
        <f t="shared" si="422"/>
        <v>12.857599999999628</v>
      </c>
      <c r="W2605" s="159">
        <f t="shared" si="418"/>
        <v>7.5654892160728751E-2</v>
      </c>
      <c r="X2605" s="160">
        <f t="shared" si="419"/>
        <v>1.6273522309083466E-4</v>
      </c>
      <c r="Y2605" s="160" t="str">
        <f t="shared" si="420"/>
        <v/>
      </c>
      <c r="Z2605" s="160" t="str">
        <f t="shared" si="421"/>
        <v/>
      </c>
    </row>
    <row r="2606" spans="14:26" ht="20.100000000000001" customHeight="1" x14ac:dyDescent="0.25">
      <c r="V2606" s="156">
        <f t="shared" si="422"/>
        <v>12.863999999999628</v>
      </c>
      <c r="W2606" s="159">
        <f t="shared" si="418"/>
        <v>7.5492156937637916E-2</v>
      </c>
      <c r="X2606" s="160">
        <f t="shared" si="419"/>
        <v>1.6241718856963017E-4</v>
      </c>
      <c r="Y2606" s="160" t="str">
        <f t="shared" si="420"/>
        <v/>
      </c>
      <c r="Z2606" s="160" t="str">
        <f t="shared" si="421"/>
        <v/>
      </c>
    </row>
    <row r="2607" spans="14:26" ht="20.100000000000001" customHeight="1" x14ac:dyDescent="0.25">
      <c r="V2607" s="156">
        <f t="shared" si="422"/>
        <v>12.870399999999627</v>
      </c>
      <c r="W2607" s="159">
        <f t="shared" si="418"/>
        <v>7.5329739749068286E-2</v>
      </c>
      <c r="X2607" s="160">
        <f t="shared" si="419"/>
        <v>1.6209967532840319E-4</v>
      </c>
      <c r="Y2607" s="160" t="str">
        <f t="shared" si="420"/>
        <v/>
      </c>
      <c r="Z2607" s="160" t="str">
        <f t="shared" si="421"/>
        <v/>
      </c>
    </row>
    <row r="2608" spans="14:26" ht="20.100000000000001" customHeight="1" x14ac:dyDescent="0.25">
      <c r="V2608" s="156">
        <f t="shared" si="422"/>
        <v>12.876799999999626</v>
      </c>
      <c r="W2608" s="159">
        <f t="shared" si="418"/>
        <v>7.5167640073739883E-2</v>
      </c>
      <c r="X2608" s="160">
        <f t="shared" si="419"/>
        <v>1.6178268284010311E-4</v>
      </c>
      <c r="Y2608" s="160" t="str">
        <f t="shared" si="420"/>
        <v/>
      </c>
      <c r="Z2608" s="160" t="str">
        <f t="shared" si="421"/>
        <v/>
      </c>
    </row>
    <row r="2609" spans="22:26" ht="20.100000000000001" customHeight="1" x14ac:dyDescent="0.25">
      <c r="V2609" s="156">
        <f t="shared" si="422"/>
        <v>12.883199999999626</v>
      </c>
      <c r="W2609" s="159">
        <f t="shared" si="418"/>
        <v>7.500585739089978E-2</v>
      </c>
      <c r="X2609" s="160">
        <f t="shared" si="419"/>
        <v>1.6146621057665234E-4</v>
      </c>
      <c r="Y2609" s="160" t="str">
        <f t="shared" si="420"/>
        <v/>
      </c>
      <c r="Z2609" s="160" t="str">
        <f t="shared" si="421"/>
        <v/>
      </c>
    </row>
    <row r="2610" spans="22:26" ht="20.100000000000001" customHeight="1" x14ac:dyDescent="0.25">
      <c r="V2610" s="156">
        <f t="shared" si="422"/>
        <v>12.889599999999625</v>
      </c>
      <c r="W2610" s="159">
        <f t="shared" si="418"/>
        <v>7.4844391180323128E-2</v>
      </c>
      <c r="X2610" s="160">
        <f t="shared" si="419"/>
        <v>1.6115025800962635E-4</v>
      </c>
      <c r="Y2610" s="160" t="str">
        <f t="shared" si="420"/>
        <v/>
      </c>
      <c r="Z2610" s="160" t="str">
        <f t="shared" si="421"/>
        <v/>
      </c>
    </row>
    <row r="2611" spans="22:26" ht="20.100000000000001" customHeight="1" x14ac:dyDescent="0.25">
      <c r="V2611" s="156">
        <f t="shared" si="422"/>
        <v>12.895999999999624</v>
      </c>
      <c r="W2611" s="159">
        <f t="shared" si="418"/>
        <v>7.4683240922313501E-2</v>
      </c>
      <c r="X2611" s="160">
        <f t="shared" si="419"/>
        <v>1.6083482460982346E-4</v>
      </c>
      <c r="Y2611" s="160" t="str">
        <f t="shared" si="420"/>
        <v/>
      </c>
      <c r="Z2611" s="160" t="str">
        <f t="shared" si="421"/>
        <v/>
      </c>
    </row>
    <row r="2612" spans="22:26" ht="20.100000000000001" customHeight="1" x14ac:dyDescent="0.25">
      <c r="V2612" s="156">
        <f t="shared" si="422"/>
        <v>12.902399999999624</v>
      </c>
      <c r="W2612" s="159">
        <f t="shared" si="418"/>
        <v>7.4522406097703678E-2</v>
      </c>
      <c r="X2612" s="160">
        <f t="shared" si="419"/>
        <v>1.6051990984733422E-4</v>
      </c>
      <c r="Y2612" s="160" t="str">
        <f t="shared" si="420"/>
        <v/>
      </c>
      <c r="Z2612" s="160" t="str">
        <f t="shared" si="421"/>
        <v/>
      </c>
    </row>
    <row r="2613" spans="22:26" ht="20.100000000000001" customHeight="1" x14ac:dyDescent="0.25">
      <c r="V2613" s="156">
        <f t="shared" si="422"/>
        <v>12.908799999999623</v>
      </c>
      <c r="W2613" s="159">
        <f t="shared" si="418"/>
        <v>7.4361886187856344E-2</v>
      </c>
      <c r="X2613" s="160">
        <f t="shared" si="419"/>
        <v>1.6020551319177734E-4</v>
      </c>
      <c r="Y2613" s="160" t="str">
        <f t="shared" si="420"/>
        <v/>
      </c>
      <c r="Z2613" s="160" t="str">
        <f t="shared" si="421"/>
        <v/>
      </c>
    </row>
    <row r="2614" spans="22:26" ht="20.100000000000001" customHeight="1" x14ac:dyDescent="0.25">
      <c r="V2614" s="156">
        <f t="shared" si="422"/>
        <v>12.915199999999622</v>
      </c>
      <c r="W2614" s="159">
        <f t="shared" si="418"/>
        <v>7.4201680674664566E-2</v>
      </c>
      <c r="X2614" s="160">
        <f t="shared" si="419"/>
        <v>1.5989163411181395E-4</v>
      </c>
      <c r="Y2614" s="160" t="str">
        <f t="shared" si="420"/>
        <v/>
      </c>
      <c r="Z2614" s="160" t="str">
        <f t="shared" si="421"/>
        <v/>
      </c>
    </row>
    <row r="2615" spans="22:26" ht="20.100000000000001" customHeight="1" x14ac:dyDescent="0.25">
      <c r="V2615" s="156">
        <f t="shared" si="422"/>
        <v>12.921599999999621</v>
      </c>
      <c r="W2615" s="159">
        <f t="shared" si="418"/>
        <v>7.4041789040552752E-2</v>
      </c>
      <c r="X2615" s="160">
        <f t="shared" si="419"/>
        <v>1.5957827207574438E-4</v>
      </c>
      <c r="Y2615" s="160" t="str">
        <f t="shared" si="420"/>
        <v/>
      </c>
      <c r="Z2615" s="160" t="str">
        <f t="shared" si="421"/>
        <v/>
      </c>
    </row>
    <row r="2616" spans="22:26" ht="20.100000000000001" customHeight="1" x14ac:dyDescent="0.25">
      <c r="V2616" s="156">
        <f t="shared" si="422"/>
        <v>12.927999999999621</v>
      </c>
      <c r="W2616" s="159">
        <f t="shared" si="418"/>
        <v>7.3882210768477008E-2</v>
      </c>
      <c r="X2616" s="160">
        <f t="shared" si="419"/>
        <v>1.592654265513832E-4</v>
      </c>
      <c r="Y2616" s="160" t="str">
        <f t="shared" si="420"/>
        <v/>
      </c>
      <c r="Z2616" s="160" t="str">
        <f t="shared" si="421"/>
        <v/>
      </c>
    </row>
    <row r="2617" spans="22:26" ht="20.100000000000001" customHeight="1" x14ac:dyDescent="0.25">
      <c r="V2617" s="156">
        <f t="shared" si="422"/>
        <v>12.93439999999962</v>
      </c>
      <c r="W2617" s="159">
        <f t="shared" si="418"/>
        <v>7.3722945341925625E-2</v>
      </c>
      <c r="X2617" s="160">
        <f t="shared" si="419"/>
        <v>1.5895309700554583E-4</v>
      </c>
      <c r="Y2617" s="160" t="str">
        <f t="shared" si="420"/>
        <v/>
      </c>
      <c r="Z2617" s="160" t="str">
        <f t="shared" si="421"/>
        <v/>
      </c>
    </row>
    <row r="2618" spans="22:26" ht="20.100000000000001" customHeight="1" x14ac:dyDescent="0.25">
      <c r="V2618" s="156">
        <f t="shared" si="422"/>
        <v>12.940799999999619</v>
      </c>
      <c r="W2618" s="159">
        <f t="shared" si="418"/>
        <v>7.3563992244920079E-2</v>
      </c>
      <c r="X2618" s="160">
        <f t="shared" si="419"/>
        <v>1.586412829045758E-4</v>
      </c>
      <c r="Y2618" s="160" t="str">
        <f t="shared" si="420"/>
        <v/>
      </c>
      <c r="Z2618" s="160" t="str">
        <f t="shared" si="421"/>
        <v/>
      </c>
    </row>
    <row r="2619" spans="22:26" ht="20.100000000000001" customHeight="1" x14ac:dyDescent="0.25">
      <c r="V2619" s="156">
        <f t="shared" si="422"/>
        <v>12.947199999999619</v>
      </c>
      <c r="W2619" s="159">
        <f t="shared" si="418"/>
        <v>7.3405350962015503E-2</v>
      </c>
      <c r="X2619" s="160">
        <f t="shared" si="419"/>
        <v>1.5832998371433094E-4</v>
      </c>
      <c r="Y2619" s="160" t="str">
        <f t="shared" si="420"/>
        <v/>
      </c>
      <c r="Z2619" s="160" t="str">
        <f t="shared" si="421"/>
        <v/>
      </c>
    </row>
    <row r="2620" spans="22:26" ht="20.100000000000001" customHeight="1" x14ac:dyDescent="0.25">
      <c r="V2620" s="156">
        <f t="shared" si="422"/>
        <v>12.953599999999618</v>
      </c>
      <c r="W2620" s="159">
        <f t="shared" si="418"/>
        <v>7.3247020978301172E-2</v>
      </c>
      <c r="X2620" s="160">
        <f t="shared" si="419"/>
        <v>1.5801919890001681E-4</v>
      </c>
      <c r="Y2620" s="160" t="str">
        <f t="shared" si="420"/>
        <v/>
      </c>
      <c r="Z2620" s="160" t="str">
        <f t="shared" si="421"/>
        <v/>
      </c>
    </row>
    <row r="2621" spans="22:26" ht="20.100000000000001" customHeight="1" x14ac:dyDescent="0.25">
      <c r="V2621" s="156">
        <f t="shared" si="422"/>
        <v>12.959999999999617</v>
      </c>
      <c r="W2621" s="159">
        <f t="shared" si="418"/>
        <v>7.3089001779401155E-2</v>
      </c>
      <c r="X2621" s="160">
        <f t="shared" si="419"/>
        <v>1.5770892792606184E-4</v>
      </c>
      <c r="Y2621" s="160" t="str">
        <f t="shared" si="420"/>
        <v/>
      </c>
      <c r="Z2621" s="160" t="str">
        <f t="shared" si="421"/>
        <v/>
      </c>
    </row>
    <row r="2622" spans="22:26" ht="20.100000000000001" customHeight="1" x14ac:dyDescent="0.25">
      <c r="V2622" s="156">
        <f t="shared" si="422"/>
        <v>12.966399999999616</v>
      </c>
      <c r="W2622" s="159">
        <f t="shared" si="418"/>
        <v>7.2931292851475094E-2</v>
      </c>
      <c r="X2622" s="160">
        <f t="shared" si="419"/>
        <v>1.5739917025660299E-4</v>
      </c>
      <c r="Y2622" s="160" t="str">
        <f t="shared" si="420"/>
        <v/>
      </c>
      <c r="Z2622" s="160" t="str">
        <f t="shared" si="421"/>
        <v/>
      </c>
    </row>
    <row r="2623" spans="22:26" ht="20.100000000000001" customHeight="1" x14ac:dyDescent="0.25">
      <c r="V2623" s="156">
        <f t="shared" si="422"/>
        <v>12.972799999999616</v>
      </c>
      <c r="W2623" s="159">
        <f t="shared" si="418"/>
        <v>7.2773893681218491E-2</v>
      </c>
      <c r="X2623" s="160">
        <f t="shared" si="419"/>
        <v>1.5708992535495847E-4</v>
      </c>
      <c r="Y2623" s="160" t="str">
        <f t="shared" si="420"/>
        <v/>
      </c>
      <c r="Z2623" s="160" t="str">
        <f t="shared" si="421"/>
        <v/>
      </c>
    </row>
    <row r="2624" spans="22:26" ht="20.100000000000001" customHeight="1" x14ac:dyDescent="0.25">
      <c r="V2624" s="156">
        <f t="shared" si="422"/>
        <v>12.979199999999615</v>
      </c>
      <c r="W2624" s="159">
        <f t="shared" si="418"/>
        <v>7.2616803755863532E-2</v>
      </c>
      <c r="X2624" s="160">
        <f t="shared" si="419"/>
        <v>1.5678119268401625E-4</v>
      </c>
      <c r="Y2624" s="160" t="str">
        <f t="shared" si="420"/>
        <v/>
      </c>
      <c r="Z2624" s="160" t="str">
        <f t="shared" si="421"/>
        <v/>
      </c>
    </row>
    <row r="2625" spans="22:26" ht="20.100000000000001" customHeight="1" x14ac:dyDescent="0.25">
      <c r="V2625" s="156">
        <f t="shared" si="422"/>
        <v>12.985599999999614</v>
      </c>
      <c r="W2625" s="159">
        <f t="shared" si="418"/>
        <v>7.2460022563179516E-2</v>
      </c>
      <c r="X2625" s="160">
        <f t="shared" si="419"/>
        <v>1.5647297170590102E-4</v>
      </c>
      <c r="Y2625" s="160" t="str">
        <f t="shared" si="420"/>
        <v/>
      </c>
      <c r="Z2625" s="160" t="str">
        <f t="shared" si="421"/>
        <v/>
      </c>
    </row>
    <row r="2626" spans="22:26" ht="20.100000000000001" customHeight="1" x14ac:dyDescent="0.25">
      <c r="V2626" s="156">
        <f t="shared" si="422"/>
        <v>12.991999999999614</v>
      </c>
      <c r="W2626" s="159">
        <f t="shared" si="418"/>
        <v>7.2303549591473615E-2</v>
      </c>
      <c r="X2626" s="160">
        <f t="shared" si="419"/>
        <v>1.5616526188250157E-4</v>
      </c>
      <c r="Y2626" s="160" t="str">
        <f t="shared" si="420"/>
        <v/>
      </c>
      <c r="Z2626" s="160" t="str">
        <f t="shared" si="421"/>
        <v/>
      </c>
    </row>
    <row r="2627" spans="22:26" ht="20.100000000000001" customHeight="1" x14ac:dyDescent="0.25">
      <c r="V2627" s="156">
        <f t="shared" si="422"/>
        <v>12.998399999999613</v>
      </c>
      <c r="W2627" s="159">
        <f t="shared" si="418"/>
        <v>7.2147384329591113E-2</v>
      </c>
      <c r="X2627" s="160">
        <f t="shared" si="419"/>
        <v>1.5585806267472135E-4</v>
      </c>
      <c r="Y2627" s="160" t="str">
        <f t="shared" si="420"/>
        <v/>
      </c>
      <c r="Z2627" s="160" t="str">
        <f t="shared" si="421"/>
        <v/>
      </c>
    </row>
    <row r="2628" spans="22:26" ht="20.100000000000001" customHeight="1" x14ac:dyDescent="0.25">
      <c r="V2628" s="156">
        <f t="shared" si="422"/>
        <v>13.004799999999612</v>
      </c>
      <c r="W2628" s="159">
        <f t="shared" si="418"/>
        <v>7.1991526266916392E-2</v>
      </c>
      <c r="X2628" s="160">
        <f t="shared" si="419"/>
        <v>1.5555137354331117E-4</v>
      </c>
      <c r="Y2628" s="160" t="str">
        <f t="shared" si="420"/>
        <v/>
      </c>
      <c r="Z2628" s="160" t="str">
        <f t="shared" si="421"/>
        <v/>
      </c>
    </row>
    <row r="2629" spans="22:26" ht="20.100000000000001" customHeight="1" x14ac:dyDescent="0.25">
      <c r="V2629" s="156">
        <f t="shared" si="422"/>
        <v>13.011199999999612</v>
      </c>
      <c r="W2629" s="159">
        <f t="shared" si="418"/>
        <v>7.1835974893373081E-2</v>
      </c>
      <c r="X2629" s="160">
        <f t="shared" si="419"/>
        <v>1.5524519394814751E-4</v>
      </c>
      <c r="Y2629" s="160" t="str">
        <f t="shared" si="420"/>
        <v/>
      </c>
      <c r="Z2629" s="160" t="str">
        <f t="shared" si="421"/>
        <v/>
      </c>
    </row>
    <row r="2630" spans="22:26" ht="20.100000000000001" customHeight="1" x14ac:dyDescent="0.25">
      <c r="V2630" s="156">
        <f t="shared" si="422"/>
        <v>13.017599999999611</v>
      </c>
      <c r="W2630" s="159">
        <f t="shared" si="418"/>
        <v>7.1680729699424933E-2</v>
      </c>
      <c r="X2630" s="160">
        <f t="shared" si="419"/>
        <v>1.5493952334873218E-4</v>
      </c>
      <c r="Y2630" s="160" t="str">
        <f t="shared" si="420"/>
        <v/>
      </c>
      <c r="Z2630" s="160" t="str">
        <f t="shared" si="421"/>
        <v/>
      </c>
    </row>
    <row r="2631" spans="22:26" ht="20.100000000000001" customHeight="1" x14ac:dyDescent="0.25">
      <c r="V2631" s="156">
        <f t="shared" si="422"/>
        <v>13.02399999999961</v>
      </c>
      <c r="W2631" s="159">
        <f t="shared" si="418"/>
        <v>7.1525790176076201E-2</v>
      </c>
      <c r="X2631" s="160">
        <f t="shared" si="419"/>
        <v>1.5463436120401186E-4</v>
      </c>
      <c r="Y2631" s="160" t="str">
        <f t="shared" si="420"/>
        <v/>
      </c>
      <c r="Z2631" s="160" t="str">
        <f t="shared" si="421"/>
        <v/>
      </c>
    </row>
    <row r="2632" spans="22:26" ht="20.100000000000001" customHeight="1" x14ac:dyDescent="0.25">
      <c r="V2632" s="156">
        <f t="shared" si="422"/>
        <v>13.030399999999609</v>
      </c>
      <c r="W2632" s="159">
        <f t="shared" si="418"/>
        <v>7.1371155814872189E-2</v>
      </c>
      <c r="X2632" s="160">
        <f t="shared" si="419"/>
        <v>1.5432970697250303E-4</v>
      </c>
      <c r="Y2632" s="160" t="str">
        <f t="shared" si="420"/>
        <v/>
      </c>
      <c r="Z2632" s="160" t="str">
        <f t="shared" si="421"/>
        <v/>
      </c>
    </row>
    <row r="2633" spans="22:26" ht="20.100000000000001" customHeight="1" x14ac:dyDescent="0.25">
      <c r="V2633" s="156">
        <f t="shared" si="422"/>
        <v>13.036799999999609</v>
      </c>
      <c r="W2633" s="159">
        <f t="shared" si="418"/>
        <v>7.1216826107899686E-2</v>
      </c>
      <c r="X2633" s="160">
        <f t="shared" si="419"/>
        <v>1.5402556011177848E-4</v>
      </c>
      <c r="Y2633" s="160" t="str">
        <f t="shared" si="420"/>
        <v/>
      </c>
      <c r="Z2633" s="160" t="str">
        <f t="shared" si="421"/>
        <v/>
      </c>
    </row>
    <row r="2634" spans="22:26" ht="20.100000000000001" customHeight="1" x14ac:dyDescent="0.25">
      <c r="V2634" s="156">
        <f t="shared" si="422"/>
        <v>13.043199999999608</v>
      </c>
      <c r="W2634" s="159">
        <f t="shared" si="418"/>
        <v>7.1062800547787908E-2</v>
      </c>
      <c r="X2634" s="160">
        <f t="shared" si="419"/>
        <v>1.5372192007948038E-4</v>
      </c>
      <c r="Y2634" s="160" t="str">
        <f t="shared" si="420"/>
        <v/>
      </c>
      <c r="Z2634" s="160" t="str">
        <f t="shared" si="421"/>
        <v/>
      </c>
    </row>
    <row r="2635" spans="22:26" ht="20.100000000000001" customHeight="1" x14ac:dyDescent="0.25">
      <c r="V2635" s="156">
        <f t="shared" si="422"/>
        <v>13.049599999999607</v>
      </c>
      <c r="W2635" s="159">
        <f t="shared" si="418"/>
        <v>7.0909078627708427E-2</v>
      </c>
      <c r="X2635" s="160">
        <f t="shared" si="419"/>
        <v>1.5341878633221007E-4</v>
      </c>
      <c r="Y2635" s="160" t="str">
        <f t="shared" si="420"/>
        <v/>
      </c>
      <c r="Z2635" s="160" t="str">
        <f t="shared" si="421"/>
        <v/>
      </c>
    </row>
    <row r="2636" spans="22:26" ht="20.100000000000001" customHeight="1" x14ac:dyDescent="0.25">
      <c r="V2636" s="156">
        <f t="shared" si="422"/>
        <v>13.055999999999607</v>
      </c>
      <c r="W2636" s="159">
        <f t="shared" si="418"/>
        <v>7.0755659841376217E-2</v>
      </c>
      <c r="X2636" s="160">
        <f t="shared" si="419"/>
        <v>1.5311615832658276E-4</v>
      </c>
      <c r="Y2636" s="160" t="str">
        <f t="shared" si="420"/>
        <v/>
      </c>
      <c r="Z2636" s="160" t="str">
        <f t="shared" si="421"/>
        <v/>
      </c>
    </row>
    <row r="2637" spans="22:26" ht="20.100000000000001" customHeight="1" x14ac:dyDescent="0.25">
      <c r="V2637" s="156">
        <f t="shared" si="422"/>
        <v>13.062399999999606</v>
      </c>
      <c r="W2637" s="159">
        <f t="shared" si="418"/>
        <v>7.0602543683049634E-2</v>
      </c>
      <c r="X2637" s="160">
        <f t="shared" si="419"/>
        <v>1.528140355180202E-4</v>
      </c>
      <c r="Y2637" s="160" t="str">
        <f t="shared" si="420"/>
        <v/>
      </c>
      <c r="Z2637" s="160" t="str">
        <f t="shared" si="421"/>
        <v/>
      </c>
    </row>
    <row r="2638" spans="22:26" ht="20.100000000000001" customHeight="1" x14ac:dyDescent="0.25">
      <c r="V2638" s="156">
        <f t="shared" si="422"/>
        <v>13.068799999999605</v>
      </c>
      <c r="W2638" s="159">
        <f t="shared" si="418"/>
        <v>7.0449729647531614E-2</v>
      </c>
      <c r="X2638" s="160">
        <f t="shared" si="419"/>
        <v>1.5251241736215226E-4</v>
      </c>
      <c r="Y2638" s="160" t="str">
        <f t="shared" si="420"/>
        <v/>
      </c>
      <c r="Z2638" s="160" t="str">
        <f t="shared" si="421"/>
        <v/>
      </c>
    </row>
    <row r="2639" spans="22:26" ht="20.100000000000001" customHeight="1" x14ac:dyDescent="0.25">
      <c r="V2639" s="156">
        <f t="shared" si="422"/>
        <v>13.075199999999604</v>
      </c>
      <c r="W2639" s="159">
        <f t="shared" si="418"/>
        <v>7.0297217230169462E-2</v>
      </c>
      <c r="X2639" s="160">
        <f t="shared" si="419"/>
        <v>1.522113033135819E-4</v>
      </c>
      <c r="Y2639" s="160" t="str">
        <f t="shared" si="420"/>
        <v/>
      </c>
      <c r="Z2639" s="160" t="str">
        <f t="shared" si="421"/>
        <v/>
      </c>
    </row>
    <row r="2640" spans="22:26" ht="20.100000000000001" customHeight="1" x14ac:dyDescent="0.25">
      <c r="V2640" s="156">
        <f t="shared" si="422"/>
        <v>13.081599999999604</v>
      </c>
      <c r="W2640" s="159">
        <f t="shared" si="418"/>
        <v>7.014500592685588E-2</v>
      </c>
      <c r="X2640" s="160">
        <f t="shared" si="419"/>
        <v>1.5191069282680103E-4</v>
      </c>
      <c r="Y2640" s="160" t="str">
        <f t="shared" si="420"/>
        <v/>
      </c>
      <c r="Z2640" s="160" t="str">
        <f t="shared" si="421"/>
        <v/>
      </c>
    </row>
    <row r="2641" spans="22:26" ht="20.100000000000001" customHeight="1" x14ac:dyDescent="0.25">
      <c r="V2641" s="156">
        <f t="shared" si="422"/>
        <v>13.087999999999603</v>
      </c>
      <c r="W2641" s="159">
        <f t="shared" si="418"/>
        <v>6.9993095234029079E-2</v>
      </c>
      <c r="X2641" s="160">
        <f t="shared" si="419"/>
        <v>1.516105853554689E-4</v>
      </c>
      <c r="Y2641" s="160" t="str">
        <f t="shared" si="420"/>
        <v/>
      </c>
      <c r="Z2641" s="160" t="str">
        <f t="shared" si="421"/>
        <v/>
      </c>
    </row>
    <row r="2642" spans="22:26" ht="20.100000000000001" customHeight="1" x14ac:dyDescent="0.25">
      <c r="V2642" s="156">
        <f t="shared" si="422"/>
        <v>13.094399999999602</v>
      </c>
      <c r="W2642" s="159">
        <f t="shared" si="418"/>
        <v>6.984148464867361E-2</v>
      </c>
      <c r="X2642" s="160">
        <f t="shared" si="419"/>
        <v>1.5131098035307822E-4</v>
      </c>
      <c r="Y2642" s="160" t="str">
        <f t="shared" si="420"/>
        <v/>
      </c>
      <c r="Z2642" s="160" t="str">
        <f t="shared" si="421"/>
        <v/>
      </c>
    </row>
    <row r="2643" spans="22:26" ht="20.100000000000001" customHeight="1" x14ac:dyDescent="0.25">
      <c r="V2643" s="156">
        <f t="shared" si="422"/>
        <v>13.100799999999602</v>
      </c>
      <c r="W2643" s="159">
        <f t="shared" si="418"/>
        <v>6.9690173668320532E-2</v>
      </c>
      <c r="X2643" s="160">
        <f t="shared" si="419"/>
        <v>1.5101187727241394E-4</v>
      </c>
      <c r="Y2643" s="160" t="str">
        <f t="shared" si="420"/>
        <v/>
      </c>
      <c r="Z2643" s="160" t="str">
        <f t="shared" si="421"/>
        <v/>
      </c>
    </row>
    <row r="2644" spans="22:26" ht="20.100000000000001" customHeight="1" x14ac:dyDescent="0.25">
      <c r="V2644" s="156">
        <f t="shared" si="422"/>
        <v>13.107199999999601</v>
      </c>
      <c r="W2644" s="159">
        <f t="shared" ref="W2644:W2707" si="429">_xlfn.CHISQ.DIST.RT(V2644,$U$593)</f>
        <v>6.9539161791048118E-2</v>
      </c>
      <c r="X2644" s="160">
        <f t="shared" ref="X2644:X2707" si="430">W2644-W2645</f>
        <v>1.5071327556608061E-4</v>
      </c>
      <c r="Y2644" s="160" t="str">
        <f t="shared" ref="Y2644:Y2707" si="431">IF(W2644&lt;(1-$U$600),X2644,"")</f>
        <v/>
      </c>
      <c r="Z2644" s="160" t="str">
        <f t="shared" ref="Z2644:Z2707" si="432">IF(X2644&lt;(1-$U$606),Y2644,"")</f>
        <v/>
      </c>
    </row>
    <row r="2645" spans="22:26" ht="20.100000000000001" customHeight="1" x14ac:dyDescent="0.25">
      <c r="V2645" s="156">
        <f t="shared" ref="V2645:V2708" si="433">V2644+$Y$593</f>
        <v>13.1135999999996</v>
      </c>
      <c r="W2645" s="159">
        <f t="shared" si="429"/>
        <v>6.9388448515482037E-2</v>
      </c>
      <c r="X2645" s="160">
        <f t="shared" si="430"/>
        <v>1.5041517468571131E-4</v>
      </c>
      <c r="Y2645" s="160" t="str">
        <f t="shared" si="431"/>
        <v/>
      </c>
      <c r="Z2645" s="160" t="str">
        <f t="shared" si="432"/>
        <v/>
      </c>
    </row>
    <row r="2646" spans="22:26" ht="20.100000000000001" customHeight="1" x14ac:dyDescent="0.25">
      <c r="V2646" s="156">
        <f t="shared" si="433"/>
        <v>13.1199999999996</v>
      </c>
      <c r="W2646" s="159">
        <f t="shared" si="429"/>
        <v>6.9238033340796326E-2</v>
      </c>
      <c r="X2646" s="160">
        <f t="shared" si="430"/>
        <v>1.5011757408311954E-4</v>
      </c>
      <c r="Y2646" s="160" t="str">
        <f t="shared" si="431"/>
        <v/>
      </c>
      <c r="Z2646" s="160" t="str">
        <f t="shared" si="432"/>
        <v/>
      </c>
    </row>
    <row r="2647" spans="22:26" ht="20.100000000000001" customHeight="1" x14ac:dyDescent="0.25">
      <c r="V2647" s="156">
        <f t="shared" si="433"/>
        <v>13.126399999999599</v>
      </c>
      <c r="W2647" s="159">
        <f t="shared" si="429"/>
        <v>6.9087915766713207E-2</v>
      </c>
      <c r="X2647" s="160">
        <f t="shared" si="430"/>
        <v>1.4982047320909186E-4</v>
      </c>
      <c r="Y2647" s="160" t="str">
        <f t="shared" si="431"/>
        <v/>
      </c>
      <c r="Z2647" s="160" t="str">
        <f t="shared" si="432"/>
        <v/>
      </c>
    </row>
    <row r="2648" spans="22:26" ht="20.100000000000001" customHeight="1" x14ac:dyDescent="0.25">
      <c r="V2648" s="156">
        <f t="shared" si="433"/>
        <v>13.132799999999598</v>
      </c>
      <c r="W2648" s="159">
        <f t="shared" si="429"/>
        <v>6.8938095293504115E-2</v>
      </c>
      <c r="X2648" s="160">
        <f t="shared" si="430"/>
        <v>1.4952387151437319E-4</v>
      </c>
      <c r="Y2648" s="160" t="str">
        <f t="shared" si="431"/>
        <v/>
      </c>
      <c r="Z2648" s="160" t="str">
        <f t="shared" si="432"/>
        <v/>
      </c>
    </row>
    <row r="2649" spans="22:26" ht="20.100000000000001" customHeight="1" x14ac:dyDescent="0.25">
      <c r="V2649" s="156">
        <f t="shared" si="433"/>
        <v>13.139199999999597</v>
      </c>
      <c r="W2649" s="159">
        <f t="shared" si="429"/>
        <v>6.8788571421989742E-2</v>
      </c>
      <c r="X2649" s="160">
        <f t="shared" si="430"/>
        <v>1.4922776844904229E-4</v>
      </c>
      <c r="Y2649" s="160" t="str">
        <f t="shared" si="431"/>
        <v/>
      </c>
      <c r="Z2649" s="160" t="str">
        <f t="shared" si="432"/>
        <v/>
      </c>
    </row>
    <row r="2650" spans="22:26" ht="20.100000000000001" customHeight="1" x14ac:dyDescent="0.25">
      <c r="V2650" s="156">
        <f t="shared" si="433"/>
        <v>13.145599999999597</v>
      </c>
      <c r="W2650" s="159">
        <f t="shared" si="429"/>
        <v>6.8639343653540699E-2</v>
      </c>
      <c r="X2650" s="160">
        <f t="shared" si="430"/>
        <v>1.4893216346278937E-4</v>
      </c>
      <c r="Y2650" s="160" t="str">
        <f t="shared" si="431"/>
        <v/>
      </c>
      <c r="Z2650" s="160" t="str">
        <f t="shared" si="432"/>
        <v/>
      </c>
    </row>
    <row r="2651" spans="22:26" ht="20.100000000000001" customHeight="1" x14ac:dyDescent="0.25">
      <c r="V2651" s="156">
        <f t="shared" si="433"/>
        <v>13.151999999999596</v>
      </c>
      <c r="W2651" s="159">
        <f t="shared" si="429"/>
        <v>6.849041149007791E-2</v>
      </c>
      <c r="X2651" s="160">
        <f t="shared" si="430"/>
        <v>1.4863705600497157E-4</v>
      </c>
      <c r="Y2651" s="160" t="str">
        <f t="shared" si="431"/>
        <v/>
      </c>
      <c r="Z2651" s="160" t="str">
        <f t="shared" si="432"/>
        <v/>
      </c>
    </row>
    <row r="2652" spans="22:26" ht="20.100000000000001" customHeight="1" x14ac:dyDescent="0.25">
      <c r="V2652" s="156">
        <f t="shared" si="433"/>
        <v>13.158399999999595</v>
      </c>
      <c r="W2652" s="159">
        <f t="shared" si="429"/>
        <v>6.8341774434072938E-2</v>
      </c>
      <c r="X2652" s="160">
        <f t="shared" si="430"/>
        <v>1.4834244552436315E-4</v>
      </c>
      <c r="Y2652" s="160" t="str">
        <f t="shared" si="431"/>
        <v/>
      </c>
      <c r="Z2652" s="160" t="str">
        <f t="shared" si="432"/>
        <v/>
      </c>
    </row>
    <row r="2653" spans="22:26" ht="20.100000000000001" customHeight="1" x14ac:dyDescent="0.25">
      <c r="V2653" s="156">
        <f t="shared" si="433"/>
        <v>13.164799999999595</v>
      </c>
      <c r="W2653" s="159">
        <f t="shared" si="429"/>
        <v>6.8193431988548575E-2</v>
      </c>
      <c r="X2653" s="160">
        <f t="shared" si="430"/>
        <v>1.480483314694192E-4</v>
      </c>
      <c r="Y2653" s="160" t="str">
        <f t="shared" si="431"/>
        <v/>
      </c>
      <c r="Z2653" s="160" t="str">
        <f t="shared" si="432"/>
        <v/>
      </c>
    </row>
    <row r="2654" spans="22:26" ht="20.100000000000001" customHeight="1" x14ac:dyDescent="0.25">
      <c r="V2654" s="156">
        <f t="shared" si="433"/>
        <v>13.171199999999594</v>
      </c>
      <c r="W2654" s="159">
        <f t="shared" si="429"/>
        <v>6.8045383657079156E-2</v>
      </c>
      <c r="X2654" s="160">
        <f t="shared" si="430"/>
        <v>1.4775471328810907E-4</v>
      </c>
      <c r="Y2654" s="160" t="str">
        <f t="shared" si="431"/>
        <v/>
      </c>
      <c r="Z2654" s="160" t="str">
        <f t="shared" si="432"/>
        <v/>
      </c>
    </row>
    <row r="2655" spans="22:26" ht="20.100000000000001" customHeight="1" x14ac:dyDescent="0.25">
      <c r="V2655" s="156">
        <f t="shared" si="433"/>
        <v>13.177599999999593</v>
      </c>
      <c r="W2655" s="159">
        <f t="shared" si="429"/>
        <v>6.7897628943791047E-2</v>
      </c>
      <c r="X2655" s="160">
        <f t="shared" si="430"/>
        <v>1.4746159042808293E-4</v>
      </c>
      <c r="Y2655" s="160" t="str">
        <f t="shared" si="431"/>
        <v/>
      </c>
      <c r="Z2655" s="160" t="str">
        <f t="shared" si="432"/>
        <v/>
      </c>
    </row>
    <row r="2656" spans="22:26" ht="20.100000000000001" customHeight="1" x14ac:dyDescent="0.25">
      <c r="V2656" s="156">
        <f t="shared" si="433"/>
        <v>13.183999999999592</v>
      </c>
      <c r="W2656" s="159">
        <f t="shared" si="429"/>
        <v>6.7750167353362964E-2</v>
      </c>
      <c r="X2656" s="160">
        <f t="shared" si="430"/>
        <v>1.4716896233650523E-4</v>
      </c>
      <c r="Y2656" s="160" t="str">
        <f t="shared" si="431"/>
        <v/>
      </c>
      <c r="Z2656" s="160" t="str">
        <f t="shared" si="432"/>
        <v/>
      </c>
    </row>
    <row r="2657" spans="22:26" ht="20.100000000000001" customHeight="1" x14ac:dyDescent="0.25">
      <c r="V2657" s="156">
        <f t="shared" si="433"/>
        <v>13.190399999999592</v>
      </c>
      <c r="W2657" s="159">
        <f t="shared" si="429"/>
        <v>6.7602998391026459E-2</v>
      </c>
      <c r="X2657" s="160">
        <f t="shared" si="430"/>
        <v>1.4687682846009631E-4</v>
      </c>
      <c r="Y2657" s="160" t="str">
        <f t="shared" si="431"/>
        <v/>
      </c>
      <c r="Z2657" s="160" t="str">
        <f t="shared" si="432"/>
        <v/>
      </c>
    </row>
    <row r="2658" spans="22:26" ht="20.100000000000001" customHeight="1" x14ac:dyDescent="0.25">
      <c r="V2658" s="156">
        <f t="shared" si="433"/>
        <v>13.196799999999591</v>
      </c>
      <c r="W2658" s="159">
        <f t="shared" si="429"/>
        <v>6.7456121562566362E-2</v>
      </c>
      <c r="X2658" s="160">
        <f t="shared" si="430"/>
        <v>1.4658518824541E-4</v>
      </c>
      <c r="Y2658" s="160" t="str">
        <f t="shared" si="431"/>
        <v/>
      </c>
      <c r="Z2658" s="160" t="str">
        <f t="shared" si="432"/>
        <v/>
      </c>
    </row>
    <row r="2659" spans="22:26" ht="20.100000000000001" customHeight="1" x14ac:dyDescent="0.25">
      <c r="V2659" s="156">
        <f t="shared" si="433"/>
        <v>13.20319999999959</v>
      </c>
      <c r="W2659" s="159">
        <f t="shared" si="429"/>
        <v>6.7309536374320952E-2</v>
      </c>
      <c r="X2659" s="160">
        <f t="shared" si="430"/>
        <v>1.462940411382091E-4</v>
      </c>
      <c r="Y2659" s="160" t="str">
        <f t="shared" si="431"/>
        <v/>
      </c>
      <c r="Z2659" s="160" t="str">
        <f t="shared" si="432"/>
        <v/>
      </c>
    </row>
    <row r="2660" spans="22:26" ht="20.100000000000001" customHeight="1" x14ac:dyDescent="0.25">
      <c r="V2660" s="156">
        <f t="shared" si="433"/>
        <v>13.20959999999959</v>
      </c>
      <c r="W2660" s="159">
        <f t="shared" si="429"/>
        <v>6.7163242333182743E-2</v>
      </c>
      <c r="X2660" s="160">
        <f t="shared" si="430"/>
        <v>1.4600338658428413E-4</v>
      </c>
      <c r="Y2660" s="160" t="str">
        <f t="shared" si="431"/>
        <v/>
      </c>
      <c r="Z2660" s="160" t="str">
        <f t="shared" si="432"/>
        <v/>
      </c>
    </row>
    <row r="2661" spans="22:26" ht="20.100000000000001" customHeight="1" x14ac:dyDescent="0.25">
      <c r="V2661" s="156">
        <f t="shared" si="433"/>
        <v>13.215999999999589</v>
      </c>
      <c r="W2661" s="159">
        <f t="shared" si="429"/>
        <v>6.7017238946598459E-2</v>
      </c>
      <c r="X2661" s="160">
        <f t="shared" si="430"/>
        <v>1.4571322402884279E-4</v>
      </c>
      <c r="Y2661" s="160" t="str">
        <f t="shared" si="431"/>
        <v/>
      </c>
      <c r="Z2661" s="160" t="str">
        <f t="shared" si="432"/>
        <v/>
      </c>
    </row>
    <row r="2662" spans="22:26" ht="20.100000000000001" customHeight="1" x14ac:dyDescent="0.25">
      <c r="V2662" s="156">
        <f t="shared" si="433"/>
        <v>13.222399999999588</v>
      </c>
      <c r="W2662" s="159">
        <f t="shared" si="429"/>
        <v>6.6871525722569616E-2</v>
      </c>
      <c r="X2662" s="160">
        <f t="shared" si="430"/>
        <v>1.4542355291667641E-4</v>
      </c>
      <c r="Y2662" s="160" t="str">
        <f t="shared" si="431"/>
        <v/>
      </c>
      <c r="Z2662" s="160" t="str">
        <f t="shared" si="432"/>
        <v/>
      </c>
    </row>
    <row r="2663" spans="22:26" ht="20.100000000000001" customHeight="1" x14ac:dyDescent="0.25">
      <c r="V2663" s="156">
        <f t="shared" si="433"/>
        <v>13.228799999999588</v>
      </c>
      <c r="W2663" s="159">
        <f t="shared" si="429"/>
        <v>6.672610216965294E-2</v>
      </c>
      <c r="X2663" s="160">
        <f t="shared" si="430"/>
        <v>1.4513437269218776E-4</v>
      </c>
      <c r="Y2663" s="160" t="str">
        <f t="shared" si="431"/>
        <v/>
      </c>
      <c r="Z2663" s="160" t="str">
        <f t="shared" si="432"/>
        <v/>
      </c>
    </row>
    <row r="2664" spans="22:26" ht="20.100000000000001" customHeight="1" x14ac:dyDescent="0.25">
      <c r="V2664" s="156">
        <f t="shared" si="433"/>
        <v>13.235199999999587</v>
      </c>
      <c r="W2664" s="159">
        <f t="shared" si="429"/>
        <v>6.6580967796960752E-2</v>
      </c>
      <c r="X2664" s="160">
        <f t="shared" si="430"/>
        <v>1.4484568279966858E-4</v>
      </c>
      <c r="Y2664" s="160" t="str">
        <f t="shared" si="431"/>
        <v/>
      </c>
      <c r="Z2664" s="160" t="str">
        <f t="shared" si="432"/>
        <v/>
      </c>
    </row>
    <row r="2665" spans="22:26" ht="20.100000000000001" customHeight="1" x14ac:dyDescent="0.25">
      <c r="V2665" s="156">
        <f t="shared" si="433"/>
        <v>13.241599999999586</v>
      </c>
      <c r="W2665" s="159">
        <f t="shared" si="429"/>
        <v>6.6436122114161084E-2</v>
      </c>
      <c r="X2665" s="160">
        <f t="shared" si="430"/>
        <v>1.4455748268274449E-4</v>
      </c>
      <c r="Y2665" s="160" t="str">
        <f t="shared" si="431"/>
        <v/>
      </c>
      <c r="Z2665" s="160" t="str">
        <f t="shared" si="432"/>
        <v/>
      </c>
    </row>
    <row r="2666" spans="22:26" ht="20.100000000000001" customHeight="1" x14ac:dyDescent="0.25">
      <c r="V2666" s="156">
        <f t="shared" si="433"/>
        <v>13.247999999999585</v>
      </c>
      <c r="W2666" s="159">
        <f t="shared" si="429"/>
        <v>6.6291564631478339E-2</v>
      </c>
      <c r="X2666" s="160">
        <f t="shared" si="430"/>
        <v>1.4426977178479128E-4</v>
      </c>
      <c r="Y2666" s="160" t="str">
        <f t="shared" si="431"/>
        <v/>
      </c>
      <c r="Z2666" s="160" t="str">
        <f t="shared" si="432"/>
        <v/>
      </c>
    </row>
    <row r="2667" spans="22:26" ht="20.100000000000001" customHeight="1" x14ac:dyDescent="0.25">
      <c r="V2667" s="156">
        <f t="shared" si="433"/>
        <v>13.254399999999585</v>
      </c>
      <c r="W2667" s="159">
        <f t="shared" si="429"/>
        <v>6.6147294859693548E-2</v>
      </c>
      <c r="X2667" s="160">
        <f t="shared" si="430"/>
        <v>1.4398254954890721E-4</v>
      </c>
      <c r="Y2667" s="160" t="str">
        <f t="shared" si="431"/>
        <v/>
      </c>
      <c r="Z2667" s="160" t="str">
        <f t="shared" si="432"/>
        <v/>
      </c>
    </row>
    <row r="2668" spans="22:26" ht="20.100000000000001" customHeight="1" x14ac:dyDescent="0.25">
      <c r="V2668" s="156">
        <f t="shared" si="433"/>
        <v>13.260799999999584</v>
      </c>
      <c r="W2668" s="159">
        <f t="shared" si="429"/>
        <v>6.6003312310144641E-2</v>
      </c>
      <c r="X2668" s="160">
        <f t="shared" si="430"/>
        <v>1.4369581541770482E-4</v>
      </c>
      <c r="Y2668" s="160" t="str">
        <f t="shared" si="431"/>
        <v/>
      </c>
      <c r="Z2668" s="160" t="str">
        <f t="shared" si="432"/>
        <v/>
      </c>
    </row>
    <row r="2669" spans="22:26" ht="20.100000000000001" customHeight="1" x14ac:dyDescent="0.25">
      <c r="V2669" s="156">
        <f t="shared" si="433"/>
        <v>13.267199999999583</v>
      </c>
      <c r="W2669" s="159">
        <f t="shared" si="429"/>
        <v>6.5859616494726936E-2</v>
      </c>
      <c r="X2669" s="160">
        <f t="shared" si="430"/>
        <v>1.4340956883356071E-4</v>
      </c>
      <c r="Y2669" s="160" t="str">
        <f t="shared" si="431"/>
        <v/>
      </c>
      <c r="Z2669" s="160" t="str">
        <f t="shared" si="432"/>
        <v/>
      </c>
    </row>
    <row r="2670" spans="22:26" ht="20.100000000000001" customHeight="1" x14ac:dyDescent="0.25">
      <c r="V2670" s="156">
        <f t="shared" si="433"/>
        <v>13.273599999999583</v>
      </c>
      <c r="W2670" s="159">
        <f t="shared" si="429"/>
        <v>6.5716206925893375E-2</v>
      </c>
      <c r="X2670" s="160">
        <f t="shared" si="430"/>
        <v>1.431238092385323E-4</v>
      </c>
      <c r="Y2670" s="160" t="str">
        <f t="shared" si="431"/>
        <v/>
      </c>
      <c r="Z2670" s="160" t="str">
        <f t="shared" si="432"/>
        <v/>
      </c>
    </row>
    <row r="2671" spans="22:26" ht="20.100000000000001" customHeight="1" x14ac:dyDescent="0.25">
      <c r="V2671" s="156">
        <f t="shared" si="433"/>
        <v>13.279999999999582</v>
      </c>
      <c r="W2671" s="159">
        <f t="shared" si="429"/>
        <v>6.5573083116654843E-2</v>
      </c>
      <c r="X2671" s="160">
        <f t="shared" si="430"/>
        <v>1.4283853607424679E-4</v>
      </c>
      <c r="Y2671" s="160" t="str">
        <f t="shared" si="431"/>
        <v/>
      </c>
      <c r="Z2671" s="160" t="str">
        <f t="shared" si="432"/>
        <v/>
      </c>
    </row>
    <row r="2672" spans="22:26" ht="20.100000000000001" customHeight="1" x14ac:dyDescent="0.25">
      <c r="V2672" s="156">
        <f t="shared" si="433"/>
        <v>13.286399999999581</v>
      </c>
      <c r="W2672" s="159">
        <f t="shared" si="429"/>
        <v>6.5430244580580596E-2</v>
      </c>
      <c r="X2672" s="160">
        <f t="shared" si="430"/>
        <v>1.4255374878202609E-4</v>
      </c>
      <c r="Y2672" s="160" t="str">
        <f t="shared" si="431"/>
        <v/>
      </c>
      <c r="Z2672" s="160" t="str">
        <f t="shared" si="432"/>
        <v/>
      </c>
    </row>
    <row r="2673" spans="22:26" ht="20.100000000000001" customHeight="1" x14ac:dyDescent="0.25">
      <c r="V2673" s="156">
        <f t="shared" si="433"/>
        <v>13.292799999999581</v>
      </c>
      <c r="W2673" s="159">
        <f t="shared" si="429"/>
        <v>6.528769083179857E-2</v>
      </c>
      <c r="X2673" s="160">
        <f t="shared" si="430"/>
        <v>1.4226944680281739E-4</v>
      </c>
      <c r="Y2673" s="160" t="str">
        <f t="shared" si="431"/>
        <v/>
      </c>
      <c r="Z2673" s="160" t="str">
        <f t="shared" si="432"/>
        <v/>
      </c>
    </row>
    <row r="2674" spans="22:26" ht="20.100000000000001" customHeight="1" x14ac:dyDescent="0.25">
      <c r="V2674" s="156">
        <f t="shared" si="433"/>
        <v>13.29919999999958</v>
      </c>
      <c r="W2674" s="159">
        <f t="shared" si="429"/>
        <v>6.5145421384995753E-2</v>
      </c>
      <c r="X2674" s="160">
        <f t="shared" si="430"/>
        <v>1.4198562957745686E-4</v>
      </c>
      <c r="Y2674" s="160" t="str">
        <f t="shared" si="431"/>
        <v/>
      </c>
      <c r="Z2674" s="160" t="str">
        <f t="shared" si="432"/>
        <v/>
      </c>
    </row>
    <row r="2675" spans="22:26" ht="20.100000000000001" customHeight="1" x14ac:dyDescent="0.25">
      <c r="V2675" s="156">
        <f t="shared" si="433"/>
        <v>13.305599999999579</v>
      </c>
      <c r="W2675" s="159">
        <f t="shared" si="429"/>
        <v>6.5003435755418296E-2</v>
      </c>
      <c r="X2675" s="160">
        <f t="shared" si="430"/>
        <v>1.4170229654628108E-4</v>
      </c>
      <c r="Y2675" s="160" t="str">
        <f t="shared" si="431"/>
        <v/>
      </c>
      <c r="Z2675" s="160" t="str">
        <f t="shared" si="432"/>
        <v/>
      </c>
    </row>
    <row r="2676" spans="22:26" ht="20.100000000000001" customHeight="1" x14ac:dyDescent="0.25">
      <c r="V2676" s="156">
        <f t="shared" si="433"/>
        <v>13.311999999999578</v>
      </c>
      <c r="W2676" s="159">
        <f t="shared" si="429"/>
        <v>6.4861733458872015E-2</v>
      </c>
      <c r="X2676" s="160">
        <f t="shared" si="430"/>
        <v>1.414194471492658E-4</v>
      </c>
      <c r="Y2676" s="160" t="str">
        <f t="shared" si="431"/>
        <v/>
      </c>
      <c r="Z2676" s="160" t="str">
        <f t="shared" si="432"/>
        <v/>
      </c>
    </row>
    <row r="2677" spans="22:26" ht="20.100000000000001" customHeight="1" x14ac:dyDescent="0.25">
      <c r="V2677" s="156">
        <f t="shared" si="433"/>
        <v>13.318399999999578</v>
      </c>
      <c r="W2677" s="159">
        <f t="shared" si="429"/>
        <v>6.4720314011722749E-2</v>
      </c>
      <c r="X2677" s="160">
        <f t="shared" si="430"/>
        <v>1.4113708082633125E-4</v>
      </c>
      <c r="Y2677" s="160" t="str">
        <f t="shared" si="431"/>
        <v/>
      </c>
      <c r="Z2677" s="160" t="str">
        <f t="shared" si="432"/>
        <v/>
      </c>
    </row>
    <row r="2678" spans="22:26" ht="20.100000000000001" customHeight="1" x14ac:dyDescent="0.25">
      <c r="V2678" s="156">
        <f t="shared" si="433"/>
        <v>13.324799999999577</v>
      </c>
      <c r="W2678" s="159">
        <f t="shared" si="429"/>
        <v>6.4579176930896418E-2</v>
      </c>
      <c r="X2678" s="160">
        <f t="shared" si="430"/>
        <v>1.4085519701682869E-4</v>
      </c>
      <c r="Y2678" s="160" t="str">
        <f t="shared" si="431"/>
        <v/>
      </c>
      <c r="Z2678" s="160" t="str">
        <f t="shared" si="432"/>
        <v/>
      </c>
    </row>
    <row r="2679" spans="22:26" ht="20.100000000000001" customHeight="1" x14ac:dyDescent="0.25">
      <c r="V2679" s="156">
        <f t="shared" si="433"/>
        <v>13.331199999999576</v>
      </c>
      <c r="W2679" s="159">
        <f t="shared" si="429"/>
        <v>6.4438321733879589E-2</v>
      </c>
      <c r="X2679" s="160">
        <f t="shared" si="430"/>
        <v>1.4057379515988733E-4</v>
      </c>
      <c r="Y2679" s="160" t="str">
        <f t="shared" si="431"/>
        <v/>
      </c>
      <c r="Z2679" s="160" t="str">
        <f t="shared" si="432"/>
        <v/>
      </c>
    </row>
    <row r="2680" spans="22:26" ht="20.100000000000001" customHeight="1" x14ac:dyDescent="0.25">
      <c r="V2680" s="156">
        <f t="shared" si="433"/>
        <v>13.337599999999576</v>
      </c>
      <c r="W2680" s="159">
        <f t="shared" si="429"/>
        <v>6.4297747938719702E-2</v>
      </c>
      <c r="X2680" s="160">
        <f t="shared" si="430"/>
        <v>1.4029287469449758E-4</v>
      </c>
      <c r="Y2680" s="160" t="str">
        <f t="shared" si="431"/>
        <v/>
      </c>
      <c r="Z2680" s="160" t="str">
        <f t="shared" si="432"/>
        <v/>
      </c>
    </row>
    <row r="2681" spans="22:26" ht="20.100000000000001" customHeight="1" x14ac:dyDescent="0.25">
      <c r="V2681" s="156">
        <f t="shared" si="433"/>
        <v>13.343999999999575</v>
      </c>
      <c r="W2681" s="159">
        <f t="shared" si="429"/>
        <v>6.4157455064025204E-2</v>
      </c>
      <c r="X2681" s="160">
        <f t="shared" si="430"/>
        <v>1.4001243505927519E-4</v>
      </c>
      <c r="Y2681" s="160" t="str">
        <f t="shared" si="431"/>
        <v/>
      </c>
      <c r="Z2681" s="160" t="str">
        <f t="shared" si="432"/>
        <v/>
      </c>
    </row>
    <row r="2682" spans="22:26" ht="20.100000000000001" customHeight="1" x14ac:dyDescent="0.25">
      <c r="V2682" s="156">
        <f t="shared" si="433"/>
        <v>13.350399999999574</v>
      </c>
      <c r="W2682" s="159">
        <f t="shared" si="429"/>
        <v>6.4017442628965929E-2</v>
      </c>
      <c r="X2682" s="160">
        <f t="shared" si="430"/>
        <v>1.3973247569229463E-4</v>
      </c>
      <c r="Y2682" s="160" t="str">
        <f t="shared" si="431"/>
        <v/>
      </c>
      <c r="Z2682" s="160" t="str">
        <f t="shared" si="432"/>
        <v/>
      </c>
    </row>
    <row r="2683" spans="22:26" ht="20.100000000000001" customHeight="1" x14ac:dyDescent="0.25">
      <c r="V2683" s="156">
        <f t="shared" si="433"/>
        <v>13.356799999999573</v>
      </c>
      <c r="W2683" s="159">
        <f t="shared" si="429"/>
        <v>6.3877710153273634E-2</v>
      </c>
      <c r="X2683" s="160">
        <f t="shared" si="430"/>
        <v>1.3945299603178307E-4</v>
      </c>
      <c r="Y2683" s="160" t="str">
        <f t="shared" si="431"/>
        <v/>
      </c>
      <c r="Z2683" s="160" t="str">
        <f t="shared" si="432"/>
        <v/>
      </c>
    </row>
    <row r="2684" spans="22:26" ht="20.100000000000001" customHeight="1" x14ac:dyDescent="0.25">
      <c r="V2684" s="156">
        <f t="shared" si="433"/>
        <v>13.363199999999573</v>
      </c>
      <c r="W2684" s="159">
        <f t="shared" si="429"/>
        <v>6.3738257157241851E-2</v>
      </c>
      <c r="X2684" s="160">
        <f t="shared" si="430"/>
        <v>1.3917399551553744E-4</v>
      </c>
      <c r="Y2684" s="160" t="str">
        <f t="shared" si="431"/>
        <v/>
      </c>
      <c r="Z2684" s="160" t="str">
        <f t="shared" si="432"/>
        <v/>
      </c>
    </row>
    <row r="2685" spans="22:26" ht="20.100000000000001" customHeight="1" x14ac:dyDescent="0.25">
      <c r="V2685" s="156">
        <f t="shared" si="433"/>
        <v>13.369599999999572</v>
      </c>
      <c r="W2685" s="159">
        <f t="shared" si="429"/>
        <v>6.3599083161726314E-2</v>
      </c>
      <c r="X2685" s="160">
        <f t="shared" si="430"/>
        <v>1.3889547358086896E-4</v>
      </c>
      <c r="Y2685" s="160" t="str">
        <f t="shared" si="431"/>
        <v/>
      </c>
      <c r="Z2685" s="160" t="str">
        <f t="shared" si="432"/>
        <v/>
      </c>
    </row>
    <row r="2686" spans="22:26" ht="20.100000000000001" customHeight="1" x14ac:dyDescent="0.25">
      <c r="V2686" s="156">
        <f t="shared" si="433"/>
        <v>13.375999999999571</v>
      </c>
      <c r="W2686" s="159">
        <f t="shared" si="429"/>
        <v>6.3460187688145445E-2</v>
      </c>
      <c r="X2686" s="160">
        <f t="shared" si="430"/>
        <v>1.3861742966501944E-4</v>
      </c>
      <c r="Y2686" s="160" t="str">
        <f t="shared" si="431"/>
        <v/>
      </c>
      <c r="Z2686" s="160" t="str">
        <f t="shared" si="432"/>
        <v/>
      </c>
    </row>
    <row r="2687" spans="22:26" ht="20.100000000000001" customHeight="1" x14ac:dyDescent="0.25">
      <c r="V2687" s="156">
        <f t="shared" si="433"/>
        <v>13.382399999999571</v>
      </c>
      <c r="W2687" s="159">
        <f t="shared" si="429"/>
        <v>6.3321570258480425E-2</v>
      </c>
      <c r="X2687" s="160">
        <f t="shared" si="430"/>
        <v>1.3833986320511971E-4</v>
      </c>
      <c r="Y2687" s="160" t="str">
        <f t="shared" si="431"/>
        <v/>
      </c>
      <c r="Z2687" s="160" t="str">
        <f t="shared" si="432"/>
        <v/>
      </c>
    </row>
    <row r="2688" spans="22:26" ht="20.100000000000001" customHeight="1" x14ac:dyDescent="0.25">
      <c r="V2688" s="156">
        <f t="shared" si="433"/>
        <v>13.38879999999957</v>
      </c>
      <c r="W2688" s="159">
        <f t="shared" si="429"/>
        <v>6.3183230395275305E-2</v>
      </c>
      <c r="X2688" s="160">
        <f t="shared" si="430"/>
        <v>1.3806277363767605E-4</v>
      </c>
      <c r="Y2688" s="160" t="str">
        <f t="shared" si="431"/>
        <v/>
      </c>
      <c r="Z2688" s="160" t="str">
        <f t="shared" si="432"/>
        <v/>
      </c>
    </row>
    <row r="2689" spans="22:26" ht="20.100000000000001" customHeight="1" x14ac:dyDescent="0.25">
      <c r="V2689" s="156">
        <f t="shared" si="433"/>
        <v>13.395199999999569</v>
      </c>
      <c r="W2689" s="159">
        <f t="shared" si="429"/>
        <v>6.3045167621637629E-2</v>
      </c>
      <c r="X2689" s="160">
        <f t="shared" si="430"/>
        <v>1.3778616039927805E-4</v>
      </c>
      <c r="Y2689" s="160" t="str">
        <f t="shared" si="431"/>
        <v/>
      </c>
      <c r="Z2689" s="160" t="str">
        <f t="shared" si="432"/>
        <v/>
      </c>
    </row>
    <row r="2690" spans="22:26" ht="20.100000000000001" customHeight="1" x14ac:dyDescent="0.25">
      <c r="V2690" s="156">
        <f t="shared" si="433"/>
        <v>13.401599999999569</v>
      </c>
      <c r="W2690" s="159">
        <f t="shared" si="429"/>
        <v>6.2907381461238351E-2</v>
      </c>
      <c r="X2690" s="160">
        <f t="shared" si="430"/>
        <v>1.3751002292596015E-4</v>
      </c>
      <c r="Y2690" s="160" t="str">
        <f t="shared" si="431"/>
        <v/>
      </c>
      <c r="Z2690" s="160" t="str">
        <f t="shared" si="432"/>
        <v/>
      </c>
    </row>
    <row r="2691" spans="22:26" ht="20.100000000000001" customHeight="1" x14ac:dyDescent="0.25">
      <c r="V2691" s="156">
        <f t="shared" si="433"/>
        <v>13.407999999999568</v>
      </c>
      <c r="W2691" s="159">
        <f t="shared" si="429"/>
        <v>6.2769871438312391E-2</v>
      </c>
      <c r="X2691" s="160">
        <f t="shared" si="430"/>
        <v>1.3723436065390948E-4</v>
      </c>
      <c r="Y2691" s="160" t="str">
        <f t="shared" si="431"/>
        <v/>
      </c>
      <c r="Z2691" s="160" t="str">
        <f t="shared" si="432"/>
        <v/>
      </c>
    </row>
    <row r="2692" spans="22:26" ht="20.100000000000001" customHeight="1" x14ac:dyDescent="0.25">
      <c r="V2692" s="156">
        <f t="shared" si="433"/>
        <v>13.414399999999567</v>
      </c>
      <c r="W2692" s="159">
        <f t="shared" si="429"/>
        <v>6.2632637077658482E-2</v>
      </c>
      <c r="X2692" s="160">
        <f t="shared" si="430"/>
        <v>1.3695917301865396E-4</v>
      </c>
      <c r="Y2692" s="160" t="str">
        <f t="shared" si="431"/>
        <v/>
      </c>
      <c r="Z2692" s="160" t="str">
        <f t="shared" si="432"/>
        <v/>
      </c>
    </row>
    <row r="2693" spans="22:26" ht="20.100000000000001" customHeight="1" x14ac:dyDescent="0.25">
      <c r="V2693" s="156">
        <f t="shared" si="433"/>
        <v>13.420799999999566</v>
      </c>
      <c r="W2693" s="159">
        <f t="shared" si="429"/>
        <v>6.2495677904639828E-2</v>
      </c>
      <c r="X2693" s="160">
        <f t="shared" si="430"/>
        <v>1.3668445945590191E-4</v>
      </c>
      <c r="Y2693" s="160" t="str">
        <f t="shared" si="431"/>
        <v/>
      </c>
      <c r="Z2693" s="160" t="str">
        <f t="shared" si="432"/>
        <v/>
      </c>
    </row>
    <row r="2694" spans="22:26" ht="20.100000000000001" customHeight="1" x14ac:dyDescent="0.25">
      <c r="V2694" s="156">
        <f t="shared" si="433"/>
        <v>13.427199999999566</v>
      </c>
      <c r="W2694" s="159">
        <f t="shared" si="429"/>
        <v>6.2358993445183926E-2</v>
      </c>
      <c r="X2694" s="160">
        <f t="shared" si="430"/>
        <v>1.3641021940057063E-4</v>
      </c>
      <c r="Y2694" s="160" t="str">
        <f t="shared" si="431"/>
        <v/>
      </c>
      <c r="Z2694" s="160" t="str">
        <f t="shared" si="432"/>
        <v/>
      </c>
    </row>
    <row r="2695" spans="22:26" ht="20.100000000000001" customHeight="1" x14ac:dyDescent="0.25">
      <c r="V2695" s="156">
        <f t="shared" si="433"/>
        <v>13.433599999999565</v>
      </c>
      <c r="W2695" s="159">
        <f t="shared" si="429"/>
        <v>6.2222583225783355E-2</v>
      </c>
      <c r="X2695" s="160">
        <f t="shared" si="430"/>
        <v>1.3613645228804927E-4</v>
      </c>
      <c r="Y2695" s="160" t="str">
        <f t="shared" si="431"/>
        <v/>
      </c>
      <c r="Z2695" s="160" t="str">
        <f t="shared" si="432"/>
        <v/>
      </c>
    </row>
    <row r="2696" spans="22:26" ht="20.100000000000001" customHeight="1" x14ac:dyDescent="0.25">
      <c r="V2696" s="156">
        <f t="shared" si="433"/>
        <v>13.439999999999564</v>
      </c>
      <c r="W2696" s="159">
        <f t="shared" si="429"/>
        <v>6.2086446773495306E-2</v>
      </c>
      <c r="X2696" s="160">
        <f t="shared" si="430"/>
        <v>1.3586315755297063E-4</v>
      </c>
      <c r="Y2696" s="160" t="str">
        <f t="shared" si="431"/>
        <v/>
      </c>
      <c r="Z2696" s="160" t="str">
        <f t="shared" si="432"/>
        <v/>
      </c>
    </row>
    <row r="2697" spans="22:26" ht="20.100000000000001" customHeight="1" x14ac:dyDescent="0.25">
      <c r="V2697" s="156">
        <f t="shared" si="433"/>
        <v>13.446399999999564</v>
      </c>
      <c r="W2697" s="159">
        <f t="shared" si="429"/>
        <v>6.1950583615942335E-2</v>
      </c>
      <c r="X2697" s="160">
        <f t="shared" si="430"/>
        <v>1.3559033462996056E-4</v>
      </c>
      <c r="Y2697" s="160" t="str">
        <f t="shared" si="431"/>
        <v/>
      </c>
      <c r="Z2697" s="160" t="str">
        <f t="shared" si="432"/>
        <v/>
      </c>
    </row>
    <row r="2698" spans="22:26" ht="20.100000000000001" customHeight="1" x14ac:dyDescent="0.25">
      <c r="V2698" s="156">
        <f t="shared" si="433"/>
        <v>13.452799999999563</v>
      </c>
      <c r="W2698" s="159">
        <f t="shared" si="429"/>
        <v>6.1814993281312375E-2</v>
      </c>
      <c r="X2698" s="160">
        <f t="shared" si="430"/>
        <v>1.3531798295340208E-4</v>
      </c>
      <c r="Y2698" s="160" t="str">
        <f t="shared" si="431"/>
        <v/>
      </c>
      <c r="Z2698" s="160" t="str">
        <f t="shared" si="432"/>
        <v/>
      </c>
    </row>
    <row r="2699" spans="22:26" ht="20.100000000000001" customHeight="1" x14ac:dyDescent="0.25">
      <c r="V2699" s="156">
        <f t="shared" si="433"/>
        <v>13.459199999999562</v>
      </c>
      <c r="W2699" s="159">
        <f t="shared" si="429"/>
        <v>6.1679675298358973E-2</v>
      </c>
      <c r="X2699" s="160">
        <f t="shared" si="430"/>
        <v>1.3504610195753247E-4</v>
      </c>
      <c r="Y2699" s="160" t="str">
        <f t="shared" si="431"/>
        <v/>
      </c>
      <c r="Z2699" s="160" t="str">
        <f t="shared" si="432"/>
        <v/>
      </c>
    </row>
    <row r="2700" spans="22:26" ht="20.100000000000001" customHeight="1" x14ac:dyDescent="0.25">
      <c r="V2700" s="156">
        <f t="shared" si="433"/>
        <v>13.465599999999561</v>
      </c>
      <c r="W2700" s="159">
        <f t="shared" si="429"/>
        <v>6.154462919640144E-2</v>
      </c>
      <c r="X2700" s="160">
        <f t="shared" si="430"/>
        <v>1.3477469107624207E-4</v>
      </c>
      <c r="Y2700" s="160" t="str">
        <f t="shared" si="431"/>
        <v/>
      </c>
      <c r="Z2700" s="160" t="str">
        <f t="shared" si="432"/>
        <v/>
      </c>
    </row>
    <row r="2701" spans="22:26" ht="20.100000000000001" customHeight="1" x14ac:dyDescent="0.25">
      <c r="V2701" s="156">
        <f t="shared" si="433"/>
        <v>13.471999999999561</v>
      </c>
      <c r="W2701" s="159">
        <f t="shared" si="429"/>
        <v>6.1409854505325198E-2</v>
      </c>
      <c r="X2701" s="160">
        <f t="shared" si="430"/>
        <v>1.3450374974337959E-4</v>
      </c>
      <c r="Y2701" s="160" t="str">
        <f t="shared" si="431"/>
        <v/>
      </c>
      <c r="Z2701" s="160" t="str">
        <f t="shared" si="432"/>
        <v/>
      </c>
    </row>
    <row r="2702" spans="22:26" ht="20.100000000000001" customHeight="1" x14ac:dyDescent="0.25">
      <c r="V2702" s="156">
        <f t="shared" si="433"/>
        <v>13.47839999999956</v>
      </c>
      <c r="W2702" s="159">
        <f t="shared" si="429"/>
        <v>6.1275350755581819E-2</v>
      </c>
      <c r="X2702" s="160">
        <f t="shared" si="430"/>
        <v>1.3423327739249535E-4</v>
      </c>
      <c r="Y2702" s="160" t="str">
        <f t="shared" si="431"/>
        <v/>
      </c>
      <c r="Z2702" s="160" t="str">
        <f t="shared" si="432"/>
        <v/>
      </c>
    </row>
    <row r="2703" spans="22:26" ht="20.100000000000001" customHeight="1" x14ac:dyDescent="0.25">
      <c r="V2703" s="156">
        <f t="shared" si="433"/>
        <v>13.484799999999559</v>
      </c>
      <c r="W2703" s="159">
        <f t="shared" si="429"/>
        <v>6.1141117478189323E-2</v>
      </c>
      <c r="X2703" s="160">
        <f t="shared" si="430"/>
        <v>1.3396327345696624E-4</v>
      </c>
      <c r="Y2703" s="160" t="str">
        <f t="shared" si="431"/>
        <v/>
      </c>
      <c r="Z2703" s="160" t="str">
        <f t="shared" si="432"/>
        <v/>
      </c>
    </row>
    <row r="2704" spans="22:26" ht="20.100000000000001" customHeight="1" x14ac:dyDescent="0.25">
      <c r="V2704" s="156">
        <f t="shared" si="433"/>
        <v>13.491199999999559</v>
      </c>
      <c r="W2704" s="159">
        <f t="shared" si="429"/>
        <v>6.1007154204732357E-2</v>
      </c>
      <c r="X2704" s="160">
        <f t="shared" si="430"/>
        <v>1.3369373736987766E-4</v>
      </c>
      <c r="Y2704" s="160" t="str">
        <f t="shared" si="431"/>
        <v/>
      </c>
      <c r="Z2704" s="160" t="str">
        <f t="shared" si="432"/>
        <v/>
      </c>
    </row>
    <row r="2705" spans="22:26" ht="20.100000000000001" customHeight="1" x14ac:dyDescent="0.25">
      <c r="V2705" s="156">
        <f t="shared" si="433"/>
        <v>13.497599999999558</v>
      </c>
      <c r="W2705" s="159">
        <f t="shared" si="429"/>
        <v>6.0873460467362479E-2</v>
      </c>
      <c r="X2705" s="160">
        <f t="shared" si="430"/>
        <v>1.3342466856463425E-4</v>
      </c>
      <c r="Y2705" s="160" t="str">
        <f t="shared" si="431"/>
        <v/>
      </c>
      <c r="Z2705" s="160" t="str">
        <f t="shared" si="432"/>
        <v/>
      </c>
    </row>
    <row r="2706" spans="22:26" ht="20.100000000000001" customHeight="1" x14ac:dyDescent="0.25">
      <c r="V2706" s="156">
        <f t="shared" si="433"/>
        <v>13.503999999999557</v>
      </c>
      <c r="W2706" s="159">
        <f t="shared" si="429"/>
        <v>6.0740035798797845E-2</v>
      </c>
      <c r="X2706" s="160">
        <f t="shared" si="430"/>
        <v>1.3315606647360673E-4</v>
      </c>
      <c r="Y2706" s="160" t="str">
        <f t="shared" si="431"/>
        <v/>
      </c>
      <c r="Z2706" s="160" t="str">
        <f t="shared" si="432"/>
        <v/>
      </c>
    </row>
    <row r="2707" spans="22:26" ht="20.100000000000001" customHeight="1" x14ac:dyDescent="0.25">
      <c r="V2707" s="156">
        <f t="shared" si="433"/>
        <v>13.510399999999557</v>
      </c>
      <c r="W2707" s="159">
        <f t="shared" si="429"/>
        <v>6.0606879732324238E-2</v>
      </c>
      <c r="X2707" s="160">
        <f t="shared" si="430"/>
        <v>1.3288793052981807E-4</v>
      </c>
      <c r="Y2707" s="160" t="str">
        <f t="shared" si="431"/>
        <v/>
      </c>
      <c r="Z2707" s="160" t="str">
        <f t="shared" si="432"/>
        <v/>
      </c>
    </row>
    <row r="2708" spans="22:26" ht="20.100000000000001" customHeight="1" x14ac:dyDescent="0.25">
      <c r="V2708" s="156">
        <f t="shared" si="433"/>
        <v>13.516799999999556</v>
      </c>
      <c r="W2708" s="159">
        <f t="shared" ref="W2708:W2771" si="434">_xlfn.CHISQ.DIST.RT(V2708,$U$593)</f>
        <v>6.047399180179442E-2</v>
      </c>
      <c r="X2708" s="160">
        <f t="shared" ref="X2708:X2771" si="435">W2708-W2709</f>
        <v>1.3262026016548634E-4</v>
      </c>
      <c r="Y2708" s="160" t="str">
        <f t="shared" ref="Y2708:Y2771" si="436">IF(W2708&lt;(1-$U$600),X2708,"")</f>
        <v/>
      </c>
      <c r="Z2708" s="160" t="str">
        <f t="shared" ref="Z2708:Z2771" si="437">IF(X2708&lt;(1-$U$606),Y2708,"")</f>
        <v/>
      </c>
    </row>
    <row r="2709" spans="22:26" ht="20.100000000000001" customHeight="1" x14ac:dyDescent="0.25">
      <c r="V2709" s="156">
        <f t="shared" ref="V2709:V2772" si="438">V2708+$Y$593</f>
        <v>13.523199999999555</v>
      </c>
      <c r="W2709" s="159">
        <f t="shared" si="434"/>
        <v>6.0341371541628934E-2</v>
      </c>
      <c r="X2709" s="160">
        <f t="shared" si="435"/>
        <v>1.3235305481320431E-4</v>
      </c>
      <c r="Y2709" s="160" t="str">
        <f t="shared" si="436"/>
        <v/>
      </c>
      <c r="Z2709" s="160" t="str">
        <f t="shared" si="437"/>
        <v/>
      </c>
    </row>
    <row r="2710" spans="22:26" ht="20.100000000000001" customHeight="1" x14ac:dyDescent="0.25">
      <c r="V2710" s="156">
        <f t="shared" si="438"/>
        <v>13.529599999999554</v>
      </c>
      <c r="W2710" s="159">
        <f t="shared" si="434"/>
        <v>6.020901848681573E-2</v>
      </c>
      <c r="X2710" s="160">
        <f t="shared" si="435"/>
        <v>1.3208631390497494E-4</v>
      </c>
      <c r="Y2710" s="160" t="str">
        <f t="shared" si="436"/>
        <v/>
      </c>
      <c r="Z2710" s="160" t="str">
        <f t="shared" si="437"/>
        <v/>
      </c>
    </row>
    <row r="2711" spans="22:26" ht="20.100000000000001" customHeight="1" x14ac:dyDescent="0.25">
      <c r="V2711" s="156">
        <f t="shared" si="438"/>
        <v>13.535999999999554</v>
      </c>
      <c r="W2711" s="159">
        <f t="shared" si="434"/>
        <v>6.0076932172910755E-2</v>
      </c>
      <c r="X2711" s="160">
        <f t="shared" si="435"/>
        <v>1.318200368728914E-4</v>
      </c>
      <c r="Y2711" s="160" t="str">
        <f t="shared" si="436"/>
        <v/>
      </c>
      <c r="Z2711" s="160" t="str">
        <f t="shared" si="437"/>
        <v/>
      </c>
    </row>
    <row r="2712" spans="22:26" ht="20.100000000000001" customHeight="1" x14ac:dyDescent="0.25">
      <c r="V2712" s="156">
        <f t="shared" si="438"/>
        <v>13.542399999999553</v>
      </c>
      <c r="W2712" s="159">
        <f t="shared" si="434"/>
        <v>5.9945112136037863E-2</v>
      </c>
      <c r="X2712" s="160">
        <f t="shared" si="435"/>
        <v>1.3155422314867216E-4</v>
      </c>
      <c r="Y2712" s="160" t="str">
        <f t="shared" si="436"/>
        <v/>
      </c>
      <c r="Z2712" s="160" t="str">
        <f t="shared" si="437"/>
        <v/>
      </c>
    </row>
    <row r="2713" spans="22:26" ht="20.100000000000001" customHeight="1" x14ac:dyDescent="0.25">
      <c r="V2713" s="156">
        <f t="shared" si="438"/>
        <v>13.548799999999552</v>
      </c>
      <c r="W2713" s="159">
        <f t="shared" si="434"/>
        <v>5.9813557912889191E-2</v>
      </c>
      <c r="X2713" s="160">
        <f t="shared" si="435"/>
        <v>1.3128887216424384E-4</v>
      </c>
      <c r="Y2713" s="160" t="str">
        <f t="shared" si="436"/>
        <v/>
      </c>
      <c r="Z2713" s="160" t="str">
        <f t="shared" si="437"/>
        <v/>
      </c>
    </row>
    <row r="2714" spans="22:26" ht="20.100000000000001" customHeight="1" x14ac:dyDescent="0.25">
      <c r="V2714" s="156">
        <f t="shared" si="438"/>
        <v>13.555199999999552</v>
      </c>
      <c r="W2714" s="159">
        <f t="shared" si="434"/>
        <v>5.9682269040724947E-2</v>
      </c>
      <c r="X2714" s="160">
        <f t="shared" si="435"/>
        <v>1.310239833509988E-4</v>
      </c>
      <c r="Y2714" s="160" t="str">
        <f t="shared" si="436"/>
        <v/>
      </c>
      <c r="Z2714" s="160" t="str">
        <f t="shared" si="437"/>
        <v/>
      </c>
    </row>
    <row r="2715" spans="22:26" ht="20.100000000000001" customHeight="1" x14ac:dyDescent="0.25">
      <c r="V2715" s="156">
        <f t="shared" si="438"/>
        <v>13.561599999999551</v>
      </c>
      <c r="W2715" s="159">
        <f t="shared" si="434"/>
        <v>5.9551245057373949E-2</v>
      </c>
      <c r="X2715" s="160">
        <f t="shared" si="435"/>
        <v>1.3075955614040569E-4</v>
      </c>
      <c r="Y2715" s="160" t="str">
        <f t="shared" si="436"/>
        <v/>
      </c>
      <c r="Z2715" s="160" t="str">
        <f t="shared" si="437"/>
        <v/>
      </c>
    </row>
    <row r="2716" spans="22:26" ht="20.100000000000001" customHeight="1" x14ac:dyDescent="0.25">
      <c r="V2716" s="156">
        <f t="shared" si="438"/>
        <v>13.56799999999955</v>
      </c>
      <c r="W2716" s="159">
        <f t="shared" si="434"/>
        <v>5.9420485501233543E-2</v>
      </c>
      <c r="X2716" s="160">
        <f t="shared" si="435"/>
        <v>1.304955899637944E-4</v>
      </c>
      <c r="Y2716" s="160" t="str">
        <f t="shared" si="436"/>
        <v/>
      </c>
      <c r="Z2716" s="160" t="str">
        <f t="shared" si="437"/>
        <v/>
      </c>
    </row>
    <row r="2717" spans="22:26" ht="20.100000000000001" customHeight="1" x14ac:dyDescent="0.25">
      <c r="V2717" s="156">
        <f t="shared" si="438"/>
        <v>13.574399999999549</v>
      </c>
      <c r="W2717" s="159">
        <f t="shared" si="434"/>
        <v>5.9289989911269748E-2</v>
      </c>
      <c r="X2717" s="160">
        <f t="shared" si="435"/>
        <v>1.3023208425225891E-4</v>
      </c>
      <c r="Y2717" s="160" t="str">
        <f t="shared" si="436"/>
        <v/>
      </c>
      <c r="Z2717" s="160" t="str">
        <f t="shared" si="437"/>
        <v/>
      </c>
    </row>
    <row r="2718" spans="22:26" ht="20.100000000000001" customHeight="1" x14ac:dyDescent="0.25">
      <c r="V2718" s="156">
        <f t="shared" si="438"/>
        <v>13.580799999999549</v>
      </c>
      <c r="W2718" s="159">
        <f t="shared" si="434"/>
        <v>5.915975782701749E-2</v>
      </c>
      <c r="X2718" s="160">
        <f t="shared" si="435"/>
        <v>1.2996903843674745E-4</v>
      </c>
      <c r="Y2718" s="160" t="str">
        <f t="shared" si="436"/>
        <v/>
      </c>
      <c r="Z2718" s="160" t="str">
        <f t="shared" si="437"/>
        <v/>
      </c>
    </row>
    <row r="2719" spans="22:26" ht="20.100000000000001" customHeight="1" x14ac:dyDescent="0.25">
      <c r="V2719" s="156">
        <f t="shared" si="438"/>
        <v>13.587199999999548</v>
      </c>
      <c r="W2719" s="159">
        <f t="shared" si="434"/>
        <v>5.9029788788580742E-2</v>
      </c>
      <c r="X2719" s="160">
        <f t="shared" si="435"/>
        <v>1.2970645194831237E-4</v>
      </c>
      <c r="Y2719" s="160" t="str">
        <f t="shared" si="436"/>
        <v/>
      </c>
      <c r="Z2719" s="160" t="str">
        <f t="shared" si="437"/>
        <v/>
      </c>
    </row>
    <row r="2720" spans="22:26" ht="20.100000000000001" customHeight="1" x14ac:dyDescent="0.25">
      <c r="V2720" s="156">
        <f t="shared" si="438"/>
        <v>13.593599999999547</v>
      </c>
      <c r="W2720" s="159">
        <f t="shared" si="434"/>
        <v>5.890008233663243E-2</v>
      </c>
      <c r="X2720" s="160">
        <f t="shared" si="435"/>
        <v>1.2944432421767293E-4</v>
      </c>
      <c r="Y2720" s="160" t="str">
        <f t="shared" si="436"/>
        <v/>
      </c>
      <c r="Z2720" s="160" t="str">
        <f t="shared" si="437"/>
        <v/>
      </c>
    </row>
    <row r="2721" spans="22:26" ht="20.100000000000001" customHeight="1" x14ac:dyDescent="0.25">
      <c r="V2721" s="156">
        <f t="shared" si="438"/>
        <v>13.599999999999547</v>
      </c>
      <c r="W2721" s="159">
        <f t="shared" si="434"/>
        <v>5.8770638012414757E-2</v>
      </c>
      <c r="X2721" s="160">
        <f t="shared" si="435"/>
        <v>1.2918265467543738E-4</v>
      </c>
      <c r="Y2721" s="160" t="str">
        <f t="shared" si="436"/>
        <v/>
      </c>
      <c r="Z2721" s="160" t="str">
        <f t="shared" si="437"/>
        <v/>
      </c>
    </row>
    <row r="2722" spans="22:26" ht="20.100000000000001" customHeight="1" x14ac:dyDescent="0.25">
      <c r="V2722" s="156">
        <f t="shared" si="438"/>
        <v>13.606399999999546</v>
      </c>
      <c r="W2722" s="159">
        <f t="shared" si="434"/>
        <v>5.8641455357739319E-2</v>
      </c>
      <c r="X2722" s="160">
        <f t="shared" si="435"/>
        <v>1.2892144275205436E-4</v>
      </c>
      <c r="Y2722" s="160" t="str">
        <f t="shared" si="436"/>
        <v/>
      </c>
      <c r="Z2722" s="160" t="str">
        <f t="shared" si="437"/>
        <v/>
      </c>
    </row>
    <row r="2723" spans="22:26" ht="20.100000000000001" customHeight="1" x14ac:dyDescent="0.25">
      <c r="V2723" s="156">
        <f t="shared" si="438"/>
        <v>13.612799999999545</v>
      </c>
      <c r="W2723" s="159">
        <f t="shared" si="434"/>
        <v>5.8512533914987265E-2</v>
      </c>
      <c r="X2723" s="160">
        <f t="shared" si="435"/>
        <v>1.2866068787818763E-4</v>
      </c>
      <c r="Y2723" s="160" t="str">
        <f t="shared" si="436"/>
        <v/>
      </c>
      <c r="Z2723" s="160" t="str">
        <f t="shared" si="437"/>
        <v/>
      </c>
    </row>
    <row r="2724" spans="22:26" ht="20.100000000000001" customHeight="1" x14ac:dyDescent="0.25">
      <c r="V2724" s="156">
        <f t="shared" si="438"/>
        <v>13.619199999999545</v>
      </c>
      <c r="W2724" s="159">
        <f t="shared" si="434"/>
        <v>5.8383873227109077E-2</v>
      </c>
      <c r="X2724" s="160">
        <f t="shared" si="435"/>
        <v>1.2840038948398746E-4</v>
      </c>
      <c r="Y2724" s="160" t="str">
        <f t="shared" si="436"/>
        <v/>
      </c>
      <c r="Z2724" s="160" t="str">
        <f t="shared" si="437"/>
        <v/>
      </c>
    </row>
    <row r="2725" spans="22:26" ht="20.100000000000001" customHeight="1" x14ac:dyDescent="0.25">
      <c r="V2725" s="156">
        <f t="shared" si="438"/>
        <v>13.625599999999544</v>
      </c>
      <c r="W2725" s="159">
        <f t="shared" si="434"/>
        <v>5.825547283762509E-2</v>
      </c>
      <c r="X2725" s="160">
        <f t="shared" si="435"/>
        <v>1.2814054699970823E-4</v>
      </c>
      <c r="Y2725" s="160" t="str">
        <f t="shared" si="436"/>
        <v/>
      </c>
      <c r="Z2725" s="160" t="str">
        <f t="shared" si="437"/>
        <v/>
      </c>
    </row>
    <row r="2726" spans="22:26" ht="20.100000000000001" customHeight="1" x14ac:dyDescent="0.25">
      <c r="V2726" s="156">
        <f t="shared" si="438"/>
        <v>13.631999999999543</v>
      </c>
      <c r="W2726" s="159">
        <f t="shared" si="434"/>
        <v>5.8127332290625382E-2</v>
      </c>
      <c r="X2726" s="160">
        <f t="shared" si="435"/>
        <v>1.2788115985541693E-4</v>
      </c>
      <c r="Y2726" s="160" t="str">
        <f t="shared" si="436"/>
        <v/>
      </c>
      <c r="Z2726" s="160" t="str">
        <f t="shared" si="437"/>
        <v/>
      </c>
    </row>
    <row r="2727" spans="22:26" ht="20.100000000000001" customHeight="1" x14ac:dyDescent="0.25">
      <c r="V2727" s="156">
        <f t="shared" si="438"/>
        <v>13.638399999999542</v>
      </c>
      <c r="W2727" s="159">
        <f t="shared" si="434"/>
        <v>5.7999451130769965E-2</v>
      </c>
      <c r="X2727" s="160">
        <f t="shared" si="435"/>
        <v>1.2762222748131241E-4</v>
      </c>
      <c r="Y2727" s="160" t="str">
        <f t="shared" si="436"/>
        <v/>
      </c>
      <c r="Z2727" s="160" t="str">
        <f t="shared" si="437"/>
        <v/>
      </c>
    </row>
    <row r="2728" spans="22:26" ht="20.100000000000001" customHeight="1" x14ac:dyDescent="0.25">
      <c r="V2728" s="156">
        <f t="shared" si="438"/>
        <v>13.644799999999542</v>
      </c>
      <c r="W2728" s="159">
        <f t="shared" si="434"/>
        <v>5.7871828903288652E-2</v>
      </c>
      <c r="X2728" s="160">
        <f t="shared" si="435"/>
        <v>1.2736374930713557E-4</v>
      </c>
      <c r="Y2728" s="160" t="str">
        <f t="shared" si="436"/>
        <v/>
      </c>
      <c r="Z2728" s="160" t="str">
        <f t="shared" si="437"/>
        <v/>
      </c>
    </row>
    <row r="2729" spans="22:26" ht="20.100000000000001" customHeight="1" x14ac:dyDescent="0.25">
      <c r="V2729" s="156">
        <f t="shared" si="438"/>
        <v>13.651199999999541</v>
      </c>
      <c r="W2729" s="159">
        <f t="shared" si="434"/>
        <v>5.7744465153981517E-2</v>
      </c>
      <c r="X2729" s="160">
        <f t="shared" si="435"/>
        <v>1.2710572476275911E-4</v>
      </c>
      <c r="Y2729" s="160" t="str">
        <f t="shared" si="436"/>
        <v/>
      </c>
      <c r="Z2729" s="160" t="str">
        <f t="shared" si="437"/>
        <v/>
      </c>
    </row>
    <row r="2730" spans="22:26" ht="20.100000000000001" customHeight="1" x14ac:dyDescent="0.25">
      <c r="V2730" s="156">
        <f t="shared" si="438"/>
        <v>13.65759999999954</v>
      </c>
      <c r="W2730" s="159">
        <f t="shared" si="434"/>
        <v>5.7617359429218758E-2</v>
      </c>
      <c r="X2730" s="160">
        <f t="shared" si="435"/>
        <v>1.268481532780627E-4</v>
      </c>
      <c r="Y2730" s="160" t="str">
        <f t="shared" si="436"/>
        <v/>
      </c>
      <c r="Z2730" s="160" t="str">
        <f t="shared" si="437"/>
        <v/>
      </c>
    </row>
    <row r="2731" spans="22:26" ht="20.100000000000001" customHeight="1" x14ac:dyDescent="0.25">
      <c r="V2731" s="156">
        <f t="shared" si="438"/>
        <v>13.66399999999954</v>
      </c>
      <c r="W2731" s="159">
        <f t="shared" si="434"/>
        <v>5.7490511275940695E-2</v>
      </c>
      <c r="X2731" s="160">
        <f t="shared" si="435"/>
        <v>1.2659103428266927E-4</v>
      </c>
      <c r="Y2731" s="160" t="str">
        <f t="shared" si="436"/>
        <v/>
      </c>
      <c r="Z2731" s="160" t="str">
        <f t="shared" si="437"/>
        <v/>
      </c>
    </row>
    <row r="2732" spans="22:26" ht="20.100000000000001" customHeight="1" x14ac:dyDescent="0.25">
      <c r="V2732" s="156">
        <f t="shared" si="438"/>
        <v>13.670399999999539</v>
      </c>
      <c r="W2732" s="159">
        <f t="shared" si="434"/>
        <v>5.7363920241658026E-2</v>
      </c>
      <c r="X2732" s="160">
        <f t="shared" si="435"/>
        <v>1.2633436720607683E-4</v>
      </c>
      <c r="Y2732" s="160" t="str">
        <f t="shared" si="436"/>
        <v/>
      </c>
      <c r="Z2732" s="160" t="str">
        <f t="shared" si="437"/>
        <v/>
      </c>
    </row>
    <row r="2733" spans="22:26" ht="20.100000000000001" customHeight="1" x14ac:dyDescent="0.25">
      <c r="V2733" s="156">
        <f t="shared" si="438"/>
        <v>13.676799999999538</v>
      </c>
      <c r="W2733" s="159">
        <f t="shared" si="434"/>
        <v>5.7237585874451949E-2</v>
      </c>
      <c r="X2733" s="160">
        <f t="shared" si="435"/>
        <v>1.2607815147797768E-4</v>
      </c>
      <c r="Y2733" s="160" t="str">
        <f t="shared" si="436"/>
        <v/>
      </c>
      <c r="Z2733" s="160" t="str">
        <f t="shared" si="437"/>
        <v/>
      </c>
    </row>
    <row r="2734" spans="22:26" ht="20.100000000000001" customHeight="1" x14ac:dyDescent="0.25">
      <c r="V2734" s="156">
        <f t="shared" si="438"/>
        <v>13.683199999999538</v>
      </c>
      <c r="W2734" s="159">
        <f t="shared" si="434"/>
        <v>5.7111507722973971E-2</v>
      </c>
      <c r="X2734" s="160">
        <f t="shared" si="435"/>
        <v>1.2582238652775884E-4</v>
      </c>
      <c r="Y2734" s="160" t="str">
        <f t="shared" si="436"/>
        <v/>
      </c>
      <c r="Z2734" s="160" t="str">
        <f t="shared" si="437"/>
        <v/>
      </c>
    </row>
    <row r="2735" spans="22:26" ht="20.100000000000001" customHeight="1" x14ac:dyDescent="0.25">
      <c r="V2735" s="156">
        <f t="shared" si="438"/>
        <v>13.689599999999537</v>
      </c>
      <c r="W2735" s="159">
        <f t="shared" si="434"/>
        <v>5.6985685336446212E-2</v>
      </c>
      <c r="X2735" s="160">
        <f t="shared" si="435"/>
        <v>1.2556707178479343E-4</v>
      </c>
      <c r="Y2735" s="160" t="str">
        <f t="shared" si="436"/>
        <v/>
      </c>
      <c r="Z2735" s="160" t="str">
        <f t="shared" si="437"/>
        <v/>
      </c>
    </row>
    <row r="2736" spans="22:26" ht="20.100000000000001" customHeight="1" x14ac:dyDescent="0.25">
      <c r="V2736" s="156">
        <f t="shared" si="438"/>
        <v>13.695999999999536</v>
      </c>
      <c r="W2736" s="159">
        <f t="shared" si="434"/>
        <v>5.6860118264661419E-2</v>
      </c>
      <c r="X2736" s="160">
        <f t="shared" si="435"/>
        <v>1.2531220667850312E-4</v>
      </c>
      <c r="Y2736" s="160" t="str">
        <f t="shared" si="436"/>
        <v/>
      </c>
      <c r="Z2736" s="160" t="str">
        <f t="shared" si="437"/>
        <v/>
      </c>
    </row>
    <row r="2737" spans="22:26" ht="20.100000000000001" customHeight="1" x14ac:dyDescent="0.25">
      <c r="V2737" s="156">
        <f t="shared" si="438"/>
        <v>13.702399999999535</v>
      </c>
      <c r="W2737" s="159">
        <f t="shared" si="434"/>
        <v>5.6734806057982916E-2</v>
      </c>
      <c r="X2737" s="160">
        <f t="shared" si="435"/>
        <v>1.2505779063806677E-4</v>
      </c>
      <c r="Y2737" s="160" t="str">
        <f t="shared" si="436"/>
        <v/>
      </c>
      <c r="Z2737" s="160" t="str">
        <f t="shared" si="437"/>
        <v/>
      </c>
    </row>
    <row r="2738" spans="22:26" ht="20.100000000000001" customHeight="1" x14ac:dyDescent="0.25">
      <c r="V2738" s="156">
        <f t="shared" si="438"/>
        <v>13.708799999999535</v>
      </c>
      <c r="W2738" s="159">
        <f t="shared" si="434"/>
        <v>5.6609748267344849E-2</v>
      </c>
      <c r="X2738" s="160">
        <f t="shared" si="435"/>
        <v>1.2480382309279503E-4</v>
      </c>
      <c r="Y2738" s="160" t="str">
        <f t="shared" si="436"/>
        <v/>
      </c>
      <c r="Z2738" s="160" t="str">
        <f t="shared" si="437"/>
        <v/>
      </c>
    </row>
    <row r="2739" spans="22:26" ht="20.100000000000001" customHeight="1" x14ac:dyDescent="0.25">
      <c r="V2739" s="156">
        <f t="shared" si="438"/>
        <v>13.715199999999534</v>
      </c>
      <c r="W2739" s="159">
        <f t="shared" si="434"/>
        <v>5.6484944444252054E-2</v>
      </c>
      <c r="X2739" s="160">
        <f t="shared" si="435"/>
        <v>1.2455030347175572E-4</v>
      </c>
      <c r="Y2739" s="160" t="str">
        <f t="shared" si="436"/>
        <v/>
      </c>
      <c r="Z2739" s="160" t="str">
        <f t="shared" si="437"/>
        <v/>
      </c>
    </row>
    <row r="2740" spans="22:26" ht="20.100000000000001" customHeight="1" x14ac:dyDescent="0.25">
      <c r="V2740" s="156">
        <f t="shared" si="438"/>
        <v>13.721599999999533</v>
      </c>
      <c r="W2740" s="159">
        <f t="shared" si="434"/>
        <v>5.6360394140780298E-2</v>
      </c>
      <c r="X2740" s="160">
        <f t="shared" si="435"/>
        <v>1.2429723120419012E-4</v>
      </c>
      <c r="Y2740" s="160" t="str">
        <f t="shared" si="436"/>
        <v/>
      </c>
      <c r="Z2740" s="160" t="str">
        <f t="shared" si="437"/>
        <v/>
      </c>
    </row>
    <row r="2741" spans="22:26" ht="20.100000000000001" customHeight="1" x14ac:dyDescent="0.25">
      <c r="V2741" s="156">
        <f t="shared" si="438"/>
        <v>13.727999999999533</v>
      </c>
      <c r="W2741" s="159">
        <f t="shared" si="434"/>
        <v>5.6236096909576108E-2</v>
      </c>
      <c r="X2741" s="160">
        <f t="shared" si="435"/>
        <v>1.2404460571911052E-4</v>
      </c>
      <c r="Y2741" s="160" t="str">
        <f t="shared" si="436"/>
        <v/>
      </c>
      <c r="Z2741" s="160" t="str">
        <f t="shared" si="437"/>
        <v/>
      </c>
    </row>
    <row r="2742" spans="22:26" ht="20.100000000000001" customHeight="1" x14ac:dyDescent="0.25">
      <c r="V2742" s="156">
        <f t="shared" si="438"/>
        <v>13.734399999999532</v>
      </c>
      <c r="W2742" s="159">
        <f t="shared" si="434"/>
        <v>5.6112052303856998E-2</v>
      </c>
      <c r="X2742" s="160">
        <f t="shared" si="435"/>
        <v>1.237924264456125E-4</v>
      </c>
      <c r="Y2742" s="160" t="str">
        <f t="shared" si="436"/>
        <v/>
      </c>
      <c r="Z2742" s="160" t="str">
        <f t="shared" si="437"/>
        <v/>
      </c>
    </row>
    <row r="2743" spans="22:26" ht="20.100000000000001" customHeight="1" x14ac:dyDescent="0.25">
      <c r="V2743" s="156">
        <f t="shared" si="438"/>
        <v>13.740799999999531</v>
      </c>
      <c r="W2743" s="159">
        <f t="shared" si="434"/>
        <v>5.5988259877411385E-2</v>
      </c>
      <c r="X2743" s="160">
        <f t="shared" si="435"/>
        <v>1.2354069281263202E-4</v>
      </c>
      <c r="Y2743" s="160" t="str">
        <f t="shared" si="436"/>
        <v/>
      </c>
      <c r="Z2743" s="160" t="str">
        <f t="shared" si="437"/>
        <v/>
      </c>
    </row>
    <row r="2744" spans="22:26" ht="20.100000000000001" customHeight="1" x14ac:dyDescent="0.25">
      <c r="V2744" s="156">
        <f t="shared" si="438"/>
        <v>13.74719999999953</v>
      </c>
      <c r="W2744" s="159">
        <f t="shared" si="434"/>
        <v>5.5864719184598753E-2</v>
      </c>
      <c r="X2744" s="160">
        <f t="shared" si="435"/>
        <v>1.2328940424920914E-4</v>
      </c>
      <c r="Y2744" s="160" t="str">
        <f t="shared" si="436"/>
        <v/>
      </c>
      <c r="Z2744" s="160" t="str">
        <f t="shared" si="437"/>
        <v/>
      </c>
    </row>
    <row r="2745" spans="22:26" ht="20.100000000000001" customHeight="1" x14ac:dyDescent="0.25">
      <c r="V2745" s="156">
        <f t="shared" si="438"/>
        <v>13.75359999999953</v>
      </c>
      <c r="W2745" s="159">
        <f t="shared" si="434"/>
        <v>5.5741429780349544E-2</v>
      </c>
      <c r="X2745" s="160">
        <f t="shared" si="435"/>
        <v>1.2303856018424514E-4</v>
      </c>
      <c r="Y2745" s="160" t="str">
        <f t="shared" si="436"/>
        <v/>
      </c>
      <c r="Z2745" s="160" t="str">
        <f t="shared" si="437"/>
        <v/>
      </c>
    </row>
    <row r="2746" spans="22:26" ht="20.100000000000001" customHeight="1" x14ac:dyDescent="0.25">
      <c r="V2746" s="156">
        <f t="shared" si="438"/>
        <v>13.759999999999529</v>
      </c>
      <c r="W2746" s="159">
        <f t="shared" si="434"/>
        <v>5.5618391220165299E-2</v>
      </c>
      <c r="X2746" s="160">
        <f t="shared" si="435"/>
        <v>1.2278816004666904E-4</v>
      </c>
      <c r="Y2746" s="160" t="str">
        <f t="shared" si="436"/>
        <v/>
      </c>
      <c r="Z2746" s="160" t="str">
        <f t="shared" si="437"/>
        <v/>
      </c>
    </row>
    <row r="2747" spans="22:26" ht="20.100000000000001" customHeight="1" x14ac:dyDescent="0.25">
      <c r="V2747" s="156">
        <f t="shared" si="438"/>
        <v>13.766399999999528</v>
      </c>
      <c r="W2747" s="159">
        <f t="shared" si="434"/>
        <v>5.549560306011863E-2</v>
      </c>
      <c r="X2747" s="160">
        <f t="shared" si="435"/>
        <v>1.22538203265396E-4</v>
      </c>
      <c r="Y2747" s="160" t="str">
        <f t="shared" si="436"/>
        <v/>
      </c>
      <c r="Z2747" s="160" t="str">
        <f t="shared" si="437"/>
        <v/>
      </c>
    </row>
    <row r="2748" spans="22:26" ht="20.100000000000001" customHeight="1" x14ac:dyDescent="0.25">
      <c r="V2748" s="156">
        <f t="shared" si="438"/>
        <v>13.772799999999528</v>
      </c>
      <c r="W2748" s="159">
        <f t="shared" si="434"/>
        <v>5.5373064856853234E-2</v>
      </c>
      <c r="X2748" s="160">
        <f t="shared" si="435"/>
        <v>1.2228868926931341E-4</v>
      </c>
      <c r="Y2748" s="160" t="str">
        <f t="shared" si="436"/>
        <v/>
      </c>
      <c r="Z2748" s="160" t="str">
        <f t="shared" si="437"/>
        <v/>
      </c>
    </row>
    <row r="2749" spans="22:26" ht="20.100000000000001" customHeight="1" x14ac:dyDescent="0.25">
      <c r="V2749" s="156">
        <f t="shared" si="438"/>
        <v>13.779199999999527</v>
      </c>
      <c r="W2749" s="159">
        <f t="shared" si="434"/>
        <v>5.525077616758392E-2</v>
      </c>
      <c r="X2749" s="160">
        <f t="shared" si="435"/>
        <v>1.2203961748721848E-4</v>
      </c>
      <c r="Y2749" s="160" t="str">
        <f t="shared" si="436"/>
        <v/>
      </c>
      <c r="Z2749" s="160" t="str">
        <f t="shared" si="437"/>
        <v/>
      </c>
    </row>
    <row r="2750" spans="22:26" ht="20.100000000000001" customHeight="1" x14ac:dyDescent="0.25">
      <c r="V2750" s="156">
        <f t="shared" si="438"/>
        <v>13.785599999999526</v>
      </c>
      <c r="W2750" s="159">
        <f t="shared" si="434"/>
        <v>5.5128736550096702E-2</v>
      </c>
      <c r="X2750" s="160">
        <f t="shared" si="435"/>
        <v>1.2179098734798471E-4</v>
      </c>
      <c r="Y2750" s="160" t="str">
        <f t="shared" si="436"/>
        <v/>
      </c>
      <c r="Z2750" s="160" t="str">
        <f t="shared" si="437"/>
        <v/>
      </c>
    </row>
    <row r="2751" spans="22:26" ht="20.100000000000001" customHeight="1" x14ac:dyDescent="0.25">
      <c r="V2751" s="156">
        <f t="shared" si="438"/>
        <v>13.791999999999526</v>
      </c>
      <c r="W2751" s="159">
        <f t="shared" si="434"/>
        <v>5.5006945562748717E-2</v>
      </c>
      <c r="X2751" s="160">
        <f t="shared" si="435"/>
        <v>1.2154279828049258E-4</v>
      </c>
      <c r="Y2751" s="160" t="str">
        <f t="shared" si="436"/>
        <v/>
      </c>
      <c r="Z2751" s="160" t="str">
        <f t="shared" si="437"/>
        <v/>
      </c>
    </row>
    <row r="2752" spans="22:26" ht="20.100000000000001" customHeight="1" x14ac:dyDescent="0.25">
      <c r="V2752" s="156">
        <f t="shared" si="438"/>
        <v>13.798399999999525</v>
      </c>
      <c r="W2752" s="159">
        <f t="shared" si="434"/>
        <v>5.4885402764468225E-2</v>
      </c>
      <c r="X2752" s="160">
        <f t="shared" si="435"/>
        <v>1.212950497135809E-4</v>
      </c>
      <c r="Y2752" s="160" t="str">
        <f t="shared" si="436"/>
        <v/>
      </c>
      <c r="Z2752" s="160" t="str">
        <f t="shared" si="437"/>
        <v/>
      </c>
    </row>
    <row r="2753" spans="22:26" ht="20.100000000000001" customHeight="1" x14ac:dyDescent="0.25">
      <c r="V2753" s="156">
        <f t="shared" si="438"/>
        <v>13.804799999999524</v>
      </c>
      <c r="W2753" s="159">
        <f t="shared" si="434"/>
        <v>5.4764107714754644E-2</v>
      </c>
      <c r="X2753" s="160">
        <f t="shared" si="435"/>
        <v>1.2104774107606769E-4</v>
      </c>
      <c r="Y2753" s="160" t="str">
        <f t="shared" si="436"/>
        <v/>
      </c>
      <c r="Z2753" s="160" t="str">
        <f t="shared" si="437"/>
        <v/>
      </c>
    </row>
    <row r="2754" spans="22:26" ht="20.100000000000001" customHeight="1" x14ac:dyDescent="0.25">
      <c r="V2754" s="156">
        <f t="shared" si="438"/>
        <v>13.811199999999523</v>
      </c>
      <c r="W2754" s="159">
        <f t="shared" si="434"/>
        <v>5.4643059973678576E-2</v>
      </c>
      <c r="X2754" s="160">
        <f t="shared" si="435"/>
        <v>1.2080087179670851E-4</v>
      </c>
      <c r="Y2754" s="160" t="str">
        <f t="shared" si="436"/>
        <v/>
      </c>
      <c r="Z2754" s="160" t="str">
        <f t="shared" si="437"/>
        <v/>
      </c>
    </row>
    <row r="2755" spans="22:26" ht="20.100000000000001" customHeight="1" x14ac:dyDescent="0.25">
      <c r="V2755" s="156">
        <f t="shared" si="438"/>
        <v>13.817599999999523</v>
      </c>
      <c r="W2755" s="159">
        <f t="shared" si="434"/>
        <v>5.4522259101881868E-2</v>
      </c>
      <c r="X2755" s="160">
        <f t="shared" si="435"/>
        <v>1.2055444130450177E-4</v>
      </c>
      <c r="Y2755" s="160" t="str">
        <f t="shared" si="436"/>
        <v/>
      </c>
      <c r="Z2755" s="160" t="str">
        <f t="shared" si="437"/>
        <v/>
      </c>
    </row>
    <row r="2756" spans="22:26" ht="20.100000000000001" customHeight="1" x14ac:dyDescent="0.25">
      <c r="V2756" s="156">
        <f t="shared" si="438"/>
        <v>13.823999999999522</v>
      </c>
      <c r="W2756" s="159">
        <f t="shared" si="434"/>
        <v>5.4401704660577366E-2</v>
      </c>
      <c r="X2756" s="160">
        <f t="shared" si="435"/>
        <v>1.2030844902820997E-4</v>
      </c>
      <c r="Y2756" s="160" t="str">
        <f t="shared" si="436"/>
        <v/>
      </c>
      <c r="Z2756" s="160" t="str">
        <f t="shared" si="437"/>
        <v/>
      </c>
    </row>
    <row r="2757" spans="22:26" ht="20.100000000000001" customHeight="1" x14ac:dyDescent="0.25">
      <c r="V2757" s="156">
        <f t="shared" si="438"/>
        <v>13.830399999999521</v>
      </c>
      <c r="W2757" s="159">
        <f t="shared" si="434"/>
        <v>5.4281396211549156E-2</v>
      </c>
      <c r="X2757" s="160">
        <f t="shared" si="435"/>
        <v>1.2006289439658174E-4</v>
      </c>
      <c r="Y2757" s="160" t="str">
        <f t="shared" si="436"/>
        <v/>
      </c>
      <c r="Z2757" s="160" t="str">
        <f t="shared" si="437"/>
        <v/>
      </c>
    </row>
    <row r="2758" spans="22:26" ht="20.100000000000001" customHeight="1" x14ac:dyDescent="0.25">
      <c r="V2758" s="156">
        <f t="shared" si="438"/>
        <v>13.836799999999521</v>
      </c>
      <c r="W2758" s="159">
        <f t="shared" si="434"/>
        <v>5.4161333317152574E-2</v>
      </c>
      <c r="X2758" s="160">
        <f t="shared" si="435"/>
        <v>1.1981777683876121E-4</v>
      </c>
      <c r="Y2758" s="160" t="str">
        <f t="shared" si="436"/>
        <v/>
      </c>
      <c r="Z2758" s="160" t="str">
        <f t="shared" si="437"/>
        <v/>
      </c>
    </row>
    <row r="2759" spans="22:26" ht="20.100000000000001" customHeight="1" x14ac:dyDescent="0.25">
      <c r="V2759" s="156">
        <f t="shared" si="438"/>
        <v>13.84319999999952</v>
      </c>
      <c r="W2759" s="159">
        <f t="shared" si="434"/>
        <v>5.4041515540313813E-2</v>
      </c>
      <c r="X2759" s="160">
        <f t="shared" si="435"/>
        <v>1.1957309578341374E-4</v>
      </c>
      <c r="Y2759" s="160" t="str">
        <f t="shared" si="436"/>
        <v/>
      </c>
      <c r="Z2759" s="160" t="str">
        <f t="shared" si="437"/>
        <v/>
      </c>
    </row>
    <row r="2760" spans="22:26" ht="20.100000000000001" customHeight="1" x14ac:dyDescent="0.25">
      <c r="V2760" s="156">
        <f t="shared" si="438"/>
        <v>13.849599999999519</v>
      </c>
      <c r="W2760" s="159">
        <f t="shared" si="434"/>
        <v>5.3921942444530399E-2</v>
      </c>
      <c r="X2760" s="160">
        <f t="shared" si="435"/>
        <v>1.1932885065957938E-4</v>
      </c>
      <c r="Y2760" s="160" t="str">
        <f t="shared" si="436"/>
        <v/>
      </c>
      <c r="Z2760" s="160" t="str">
        <f t="shared" si="437"/>
        <v/>
      </c>
    </row>
    <row r="2761" spans="22:26" ht="20.100000000000001" customHeight="1" x14ac:dyDescent="0.25">
      <c r="V2761" s="156">
        <f t="shared" si="438"/>
        <v>13.855999999999518</v>
      </c>
      <c r="W2761" s="159">
        <f t="shared" si="434"/>
        <v>5.380261359387082E-2</v>
      </c>
      <c r="X2761" s="160">
        <f t="shared" si="435"/>
        <v>1.1908504089613164E-4</v>
      </c>
      <c r="Y2761" s="160" t="str">
        <f t="shared" si="436"/>
        <v/>
      </c>
      <c r="Z2761" s="160" t="str">
        <f t="shared" si="437"/>
        <v/>
      </c>
    </row>
    <row r="2762" spans="22:26" ht="20.100000000000001" customHeight="1" x14ac:dyDescent="0.25">
      <c r="V2762" s="156">
        <f t="shared" si="438"/>
        <v>13.862399999999518</v>
      </c>
      <c r="W2762" s="159">
        <f t="shared" si="434"/>
        <v>5.3683528552974688E-2</v>
      </c>
      <c r="X2762" s="160">
        <f t="shared" si="435"/>
        <v>1.1884166592208284E-4</v>
      </c>
      <c r="Y2762" s="160" t="str">
        <f t="shared" si="436"/>
        <v/>
      </c>
      <c r="Z2762" s="160" t="str">
        <f t="shared" si="437"/>
        <v/>
      </c>
    </row>
    <row r="2763" spans="22:26" ht="20.100000000000001" customHeight="1" x14ac:dyDescent="0.25">
      <c r="V2763" s="156">
        <f t="shared" si="438"/>
        <v>13.868799999999517</v>
      </c>
      <c r="W2763" s="159">
        <f t="shared" si="434"/>
        <v>5.3564686887052605E-2</v>
      </c>
      <c r="X2763" s="160">
        <f t="shared" si="435"/>
        <v>1.1859872516641057E-4</v>
      </c>
      <c r="Y2763" s="160" t="str">
        <f t="shared" si="436"/>
        <v/>
      </c>
      <c r="Z2763" s="160" t="str">
        <f t="shared" si="437"/>
        <v/>
      </c>
    </row>
    <row r="2764" spans="22:26" ht="20.100000000000001" customHeight="1" x14ac:dyDescent="0.25">
      <c r="V2764" s="156">
        <f t="shared" si="438"/>
        <v>13.875199999999516</v>
      </c>
      <c r="W2764" s="159">
        <f t="shared" si="434"/>
        <v>5.3446088161886195E-2</v>
      </c>
      <c r="X2764" s="160">
        <f t="shared" si="435"/>
        <v>1.1835621805816876E-4</v>
      </c>
      <c r="Y2764" s="160" t="str">
        <f t="shared" si="436"/>
        <v/>
      </c>
      <c r="Z2764" s="160" t="str">
        <f t="shared" si="437"/>
        <v/>
      </c>
    </row>
    <row r="2765" spans="22:26" ht="20.100000000000001" customHeight="1" x14ac:dyDescent="0.25">
      <c r="V2765" s="156">
        <f t="shared" si="438"/>
        <v>13.881599999999516</v>
      </c>
      <c r="W2765" s="159">
        <f t="shared" si="434"/>
        <v>5.3327731943828026E-2</v>
      </c>
      <c r="X2765" s="160">
        <f t="shared" si="435"/>
        <v>1.1811414402645992E-4</v>
      </c>
      <c r="Y2765" s="160" t="str">
        <f t="shared" si="436"/>
        <v/>
      </c>
      <c r="Z2765" s="160" t="str">
        <f t="shared" si="437"/>
        <v/>
      </c>
    </row>
    <row r="2766" spans="22:26" ht="20.100000000000001" customHeight="1" x14ac:dyDescent="0.25">
      <c r="V2766" s="156">
        <f t="shared" si="438"/>
        <v>13.887999999999515</v>
      </c>
      <c r="W2766" s="159">
        <f t="shared" si="434"/>
        <v>5.3209617799801566E-2</v>
      </c>
      <c r="X2766" s="160">
        <f t="shared" si="435"/>
        <v>1.1787250250033798E-4</v>
      </c>
      <c r="Y2766" s="160" t="str">
        <f t="shared" si="436"/>
        <v/>
      </c>
      <c r="Z2766" s="160" t="str">
        <f t="shared" si="437"/>
        <v/>
      </c>
    </row>
    <row r="2767" spans="22:26" ht="20.100000000000001" customHeight="1" x14ac:dyDescent="0.25">
      <c r="V2767" s="156">
        <f t="shared" si="438"/>
        <v>13.894399999999514</v>
      </c>
      <c r="W2767" s="159">
        <f t="shared" si="434"/>
        <v>5.3091745297301228E-2</v>
      </c>
      <c r="X2767" s="160">
        <f t="shared" si="435"/>
        <v>1.1763129290898178E-4</v>
      </c>
      <c r="Y2767" s="160" t="str">
        <f t="shared" si="436"/>
        <v/>
      </c>
      <c r="Z2767" s="160" t="str">
        <f t="shared" si="437"/>
        <v/>
      </c>
    </row>
    <row r="2768" spans="22:26" ht="20.100000000000001" customHeight="1" x14ac:dyDescent="0.25">
      <c r="V2768" s="156">
        <f t="shared" si="438"/>
        <v>13.900799999999514</v>
      </c>
      <c r="W2768" s="159">
        <f t="shared" si="434"/>
        <v>5.2974114004392246E-2</v>
      </c>
      <c r="X2768" s="160">
        <f t="shared" si="435"/>
        <v>1.1739051468166034E-4</v>
      </c>
      <c r="Y2768" s="160" t="str">
        <f t="shared" si="436"/>
        <v/>
      </c>
      <c r="Z2768" s="160" t="str">
        <f t="shared" si="437"/>
        <v/>
      </c>
    </row>
    <row r="2769" spans="22:26" ht="20.100000000000001" customHeight="1" x14ac:dyDescent="0.25">
      <c r="V2769" s="156">
        <f t="shared" si="438"/>
        <v>13.907199999999513</v>
      </c>
      <c r="W2769" s="159">
        <f t="shared" si="434"/>
        <v>5.2856723489710586E-2</v>
      </c>
      <c r="X2769" s="160">
        <f t="shared" si="435"/>
        <v>1.1715016724749006E-4</v>
      </c>
      <c r="Y2769" s="160" t="str">
        <f t="shared" si="436"/>
        <v/>
      </c>
      <c r="Z2769" s="160" t="str">
        <f t="shared" si="437"/>
        <v/>
      </c>
    </row>
    <row r="2770" spans="22:26" ht="20.100000000000001" customHeight="1" x14ac:dyDescent="0.25">
      <c r="V2770" s="156">
        <f t="shared" si="438"/>
        <v>13.913599999999512</v>
      </c>
      <c r="W2770" s="159">
        <f t="shared" si="434"/>
        <v>5.2739573322463096E-2</v>
      </c>
      <c r="X2770" s="160">
        <f t="shared" si="435"/>
        <v>1.169102500359967E-4</v>
      </c>
      <c r="Y2770" s="160" t="str">
        <f t="shared" si="436"/>
        <v/>
      </c>
      <c r="Z2770" s="160" t="str">
        <f t="shared" si="437"/>
        <v/>
      </c>
    </row>
    <row r="2771" spans="22:26" ht="20.100000000000001" customHeight="1" x14ac:dyDescent="0.25">
      <c r="V2771" s="156">
        <f t="shared" si="438"/>
        <v>13.919999999999511</v>
      </c>
      <c r="W2771" s="159">
        <f t="shared" si="434"/>
        <v>5.2622663072427099E-2</v>
      </c>
      <c r="X2771" s="160">
        <f t="shared" si="435"/>
        <v>1.1667076247640074E-4</v>
      </c>
      <c r="Y2771" s="160" t="str">
        <f t="shared" si="436"/>
        <v/>
      </c>
      <c r="Z2771" s="160" t="str">
        <f t="shared" si="437"/>
        <v/>
      </c>
    </row>
    <row r="2772" spans="22:26" ht="20.100000000000001" customHeight="1" x14ac:dyDescent="0.25">
      <c r="V2772" s="156">
        <f t="shared" si="438"/>
        <v>13.926399999999511</v>
      </c>
      <c r="W2772" s="159">
        <f t="shared" ref="W2772:W2835" si="439">_xlfn.CHISQ.DIST.RT(V2772,$U$593)</f>
        <v>5.2505992309950698E-2</v>
      </c>
      <c r="X2772" s="160">
        <f t="shared" ref="X2772:X2835" si="440">W2772-W2773</f>
        <v>1.1643170399810998E-4</v>
      </c>
      <c r="Y2772" s="160" t="str">
        <f t="shared" ref="Y2772:Y2835" si="441">IF(W2772&lt;(1-$U$600),X2772,"")</f>
        <v/>
      </c>
      <c r="Z2772" s="160" t="str">
        <f t="shared" ref="Z2772:Z2835" si="442">IF(X2772&lt;(1-$U$606),Y2772,"")</f>
        <v/>
      </c>
    </row>
    <row r="2773" spans="22:26" ht="20.100000000000001" customHeight="1" x14ac:dyDescent="0.25">
      <c r="V2773" s="156">
        <f t="shared" ref="V2773:V2836" si="443">V2772+$Y$593</f>
        <v>13.93279999999951</v>
      </c>
      <c r="W2773" s="159">
        <f t="shared" si="439"/>
        <v>5.2389560605952588E-2</v>
      </c>
      <c r="X2773" s="160">
        <f t="shared" si="440"/>
        <v>1.1619307403073348E-4</v>
      </c>
      <c r="Y2773" s="160" t="str">
        <f t="shared" si="441"/>
        <v/>
      </c>
      <c r="Z2773" s="160" t="str">
        <f t="shared" si="442"/>
        <v/>
      </c>
    </row>
    <row r="2774" spans="22:26" ht="20.100000000000001" customHeight="1" x14ac:dyDescent="0.25">
      <c r="V2774" s="156">
        <f t="shared" si="443"/>
        <v>13.939199999999509</v>
      </c>
      <c r="W2774" s="159">
        <f t="shared" si="439"/>
        <v>5.2273367531921855E-2</v>
      </c>
      <c r="X2774" s="160">
        <f t="shared" si="440"/>
        <v>1.1595487200373455E-4</v>
      </c>
      <c r="Y2774" s="160" t="str">
        <f t="shared" si="441"/>
        <v/>
      </c>
      <c r="Z2774" s="160" t="str">
        <f t="shared" si="442"/>
        <v/>
      </c>
    </row>
    <row r="2775" spans="22:26" ht="20.100000000000001" customHeight="1" x14ac:dyDescent="0.25">
      <c r="V2775" s="156">
        <f t="shared" si="443"/>
        <v>13.945599999999509</v>
      </c>
      <c r="W2775" s="159">
        <f t="shared" si="439"/>
        <v>5.215741265991812E-2</v>
      </c>
      <c r="X2775" s="160">
        <f t="shared" si="440"/>
        <v>1.1571709734686797E-4</v>
      </c>
      <c r="Y2775" s="160" t="str">
        <f t="shared" si="441"/>
        <v/>
      </c>
      <c r="Z2775" s="160" t="str">
        <f t="shared" si="442"/>
        <v/>
      </c>
    </row>
    <row r="2776" spans="22:26" ht="20.100000000000001" customHeight="1" x14ac:dyDescent="0.25">
      <c r="V2776" s="156">
        <f t="shared" si="443"/>
        <v>13.951999999999508</v>
      </c>
      <c r="W2776" s="159">
        <f t="shared" si="439"/>
        <v>5.2041695562571252E-2</v>
      </c>
      <c r="X2776" s="160">
        <f t="shared" si="440"/>
        <v>1.1547974948968726E-4</v>
      </c>
      <c r="Y2776" s="160" t="str">
        <f t="shared" si="441"/>
        <v/>
      </c>
      <c r="Z2776" s="160" t="str">
        <f t="shared" si="442"/>
        <v/>
      </c>
    </row>
    <row r="2777" spans="22:26" ht="20.100000000000001" customHeight="1" x14ac:dyDescent="0.25">
      <c r="V2777" s="156">
        <f t="shared" si="443"/>
        <v>13.958399999999507</v>
      </c>
      <c r="W2777" s="159">
        <f t="shared" si="439"/>
        <v>5.1926215813081565E-2</v>
      </c>
      <c r="X2777" s="160">
        <f t="shared" si="440"/>
        <v>1.1524282786198187E-4</v>
      </c>
      <c r="Y2777" s="160" t="str">
        <f t="shared" si="441"/>
        <v/>
      </c>
      <c r="Z2777" s="160" t="str">
        <f t="shared" si="442"/>
        <v/>
      </c>
    </row>
    <row r="2778" spans="22:26" ht="20.100000000000001" customHeight="1" x14ac:dyDescent="0.25">
      <c r="V2778" s="156">
        <f t="shared" si="443"/>
        <v>13.964799999999506</v>
      </c>
      <c r="W2778" s="159">
        <f t="shared" si="439"/>
        <v>5.1810972985219583E-2</v>
      </c>
      <c r="X2778" s="160">
        <f t="shared" si="440"/>
        <v>1.1500633189381881E-4</v>
      </c>
      <c r="Y2778" s="160" t="str">
        <f t="shared" si="441"/>
        <v/>
      </c>
      <c r="Z2778" s="160" t="str">
        <f t="shared" si="442"/>
        <v/>
      </c>
    </row>
    <row r="2779" spans="22:26" ht="20.100000000000001" customHeight="1" x14ac:dyDescent="0.25">
      <c r="V2779" s="156">
        <f t="shared" si="443"/>
        <v>13.971199999999506</v>
      </c>
      <c r="W2779" s="159">
        <f t="shared" si="439"/>
        <v>5.1695966653325764E-2</v>
      </c>
      <c r="X2779" s="160">
        <f t="shared" si="440"/>
        <v>1.1477026101486265E-4</v>
      </c>
      <c r="Y2779" s="160" t="str">
        <f t="shared" si="441"/>
        <v/>
      </c>
      <c r="Z2779" s="160" t="str">
        <f t="shared" si="442"/>
        <v/>
      </c>
    </row>
    <row r="2780" spans="22:26" ht="20.100000000000001" customHeight="1" x14ac:dyDescent="0.25">
      <c r="V2780" s="156">
        <f t="shared" si="443"/>
        <v>13.977599999999505</v>
      </c>
      <c r="W2780" s="159">
        <f t="shared" si="439"/>
        <v>5.1581196392310902E-2</v>
      </c>
      <c r="X2780" s="160">
        <f t="shared" si="440"/>
        <v>1.1453461465529835E-4</v>
      </c>
      <c r="Y2780" s="160" t="str">
        <f t="shared" si="441"/>
        <v/>
      </c>
      <c r="Z2780" s="160" t="str">
        <f t="shared" si="442"/>
        <v/>
      </c>
    </row>
    <row r="2781" spans="22:26" ht="20.100000000000001" customHeight="1" x14ac:dyDescent="0.25">
      <c r="V2781" s="156">
        <f t="shared" si="443"/>
        <v>13.983999999999504</v>
      </c>
      <c r="W2781" s="159">
        <f t="shared" si="439"/>
        <v>5.1466661777655603E-2</v>
      </c>
      <c r="X2781" s="160">
        <f t="shared" si="440"/>
        <v>1.142993922451721E-4</v>
      </c>
      <c r="Y2781" s="160" t="str">
        <f t="shared" si="441"/>
        <v/>
      </c>
      <c r="Z2781" s="160" t="str">
        <f t="shared" si="442"/>
        <v/>
      </c>
    </row>
    <row r="2782" spans="22:26" ht="20.100000000000001" customHeight="1" x14ac:dyDescent="0.25">
      <c r="V2782" s="156">
        <f t="shared" si="443"/>
        <v>13.990399999999504</v>
      </c>
      <c r="W2782" s="159">
        <f t="shared" si="439"/>
        <v>5.1352362385410431E-2</v>
      </c>
      <c r="X2782" s="160">
        <f t="shared" si="440"/>
        <v>1.1406459321477297E-4</v>
      </c>
      <c r="Y2782" s="160" t="str">
        <f t="shared" si="441"/>
        <v/>
      </c>
      <c r="Z2782" s="160" t="str">
        <f t="shared" si="442"/>
        <v/>
      </c>
    </row>
    <row r="2783" spans="22:26" ht="20.100000000000001" customHeight="1" x14ac:dyDescent="0.25">
      <c r="V2783" s="156">
        <f t="shared" si="443"/>
        <v>13.996799999999503</v>
      </c>
      <c r="W2783" s="159">
        <f t="shared" si="439"/>
        <v>5.1238297792195658E-2</v>
      </c>
      <c r="X2783" s="160">
        <f t="shared" si="440"/>
        <v>1.138302169943553E-4</v>
      </c>
      <c r="Y2783" s="160" t="str">
        <f t="shared" si="441"/>
        <v/>
      </c>
      <c r="Z2783" s="160" t="str">
        <f t="shared" si="442"/>
        <v/>
      </c>
    </row>
    <row r="2784" spans="22:26" ht="20.100000000000001" customHeight="1" x14ac:dyDescent="0.25">
      <c r="V2784" s="156">
        <f t="shared" si="443"/>
        <v>14.003199999999502</v>
      </c>
      <c r="W2784" s="159">
        <f t="shared" si="439"/>
        <v>5.1124467575201303E-2</v>
      </c>
      <c r="X2784" s="160">
        <f t="shared" si="440"/>
        <v>1.1359626301417347E-4</v>
      </c>
      <c r="Y2784" s="160" t="str">
        <f t="shared" si="441"/>
        <v/>
      </c>
      <c r="Z2784" s="160" t="str">
        <f t="shared" si="442"/>
        <v/>
      </c>
    </row>
    <row r="2785" spans="22:26" ht="20.100000000000001" customHeight="1" x14ac:dyDescent="0.25">
      <c r="V2785" s="156">
        <f t="shared" si="443"/>
        <v>14.009599999999502</v>
      </c>
      <c r="W2785" s="159">
        <f t="shared" si="439"/>
        <v>5.101087131218713E-2</v>
      </c>
      <c r="X2785" s="160">
        <f t="shared" si="440"/>
        <v>1.1336273070496061E-4</v>
      </c>
      <c r="Y2785" s="160" t="str">
        <f t="shared" si="441"/>
        <v/>
      </c>
      <c r="Z2785" s="160" t="str">
        <f t="shared" si="442"/>
        <v/>
      </c>
    </row>
    <row r="2786" spans="22:26" ht="20.100000000000001" customHeight="1" x14ac:dyDescent="0.25">
      <c r="V2786" s="156">
        <f t="shared" si="443"/>
        <v>14.015999999999501</v>
      </c>
      <c r="W2786" s="159">
        <f t="shared" si="439"/>
        <v>5.0897508581482169E-2</v>
      </c>
      <c r="X2786" s="160">
        <f t="shared" si="440"/>
        <v>1.1312961949717232E-4</v>
      </c>
      <c r="Y2786" s="160" t="str">
        <f t="shared" si="441"/>
        <v/>
      </c>
      <c r="Z2786" s="160" t="str">
        <f t="shared" si="442"/>
        <v/>
      </c>
    </row>
    <row r="2787" spans="22:26" ht="20.100000000000001" customHeight="1" x14ac:dyDescent="0.25">
      <c r="V2787" s="156">
        <f t="shared" si="443"/>
        <v>14.0223999999995</v>
      </c>
      <c r="W2787" s="159">
        <f t="shared" si="439"/>
        <v>5.0784378961984997E-2</v>
      </c>
      <c r="X2787" s="160">
        <f t="shared" si="440"/>
        <v>1.1289692882149316E-4</v>
      </c>
      <c r="Y2787" s="160" t="str">
        <f t="shared" si="441"/>
        <v/>
      </c>
      <c r="Z2787" s="160" t="str">
        <f t="shared" si="442"/>
        <v/>
      </c>
    </row>
    <row r="2788" spans="22:26" ht="20.100000000000001" customHeight="1" x14ac:dyDescent="0.25">
      <c r="V2788" s="156">
        <f t="shared" si="443"/>
        <v>14.028799999999499</v>
      </c>
      <c r="W2788" s="159">
        <f t="shared" si="439"/>
        <v>5.0671482033163504E-2</v>
      </c>
      <c r="X2788" s="160">
        <f t="shared" si="440"/>
        <v>1.1266465810883669E-4</v>
      </c>
      <c r="Y2788" s="160" t="str">
        <f t="shared" si="441"/>
        <v/>
      </c>
      <c r="Z2788" s="160" t="str">
        <f t="shared" si="442"/>
        <v/>
      </c>
    </row>
    <row r="2789" spans="22:26" ht="20.100000000000001" customHeight="1" x14ac:dyDescent="0.25">
      <c r="V2789" s="156">
        <f t="shared" si="443"/>
        <v>14.035199999999499</v>
      </c>
      <c r="W2789" s="159">
        <f t="shared" si="439"/>
        <v>5.0558817375054667E-2</v>
      </c>
      <c r="X2789" s="160">
        <f t="shared" si="440"/>
        <v>1.1243280679001239E-4</v>
      </c>
      <c r="Y2789" s="160" t="str">
        <f t="shared" si="441"/>
        <v/>
      </c>
      <c r="Z2789" s="160" t="str">
        <f t="shared" si="442"/>
        <v/>
      </c>
    </row>
    <row r="2790" spans="22:26" ht="20.100000000000001" customHeight="1" x14ac:dyDescent="0.25">
      <c r="V2790" s="156">
        <f t="shared" si="443"/>
        <v>14.041599999999498</v>
      </c>
      <c r="W2790" s="159">
        <f t="shared" si="439"/>
        <v>5.0446384568264654E-2</v>
      </c>
      <c r="X2790" s="160">
        <f t="shared" si="440"/>
        <v>1.122013742961836E-4</v>
      </c>
      <c r="Y2790" s="160" t="str">
        <f t="shared" si="441"/>
        <v/>
      </c>
      <c r="Z2790" s="160" t="str">
        <f t="shared" si="442"/>
        <v/>
      </c>
    </row>
    <row r="2791" spans="22:26" ht="20.100000000000001" customHeight="1" x14ac:dyDescent="0.25">
      <c r="V2791" s="156">
        <f t="shared" si="443"/>
        <v>14.047999999999497</v>
      </c>
      <c r="W2791" s="159">
        <f t="shared" si="439"/>
        <v>5.0334183193968471E-2</v>
      </c>
      <c r="X2791" s="160">
        <f t="shared" si="440"/>
        <v>1.119703600583194E-4</v>
      </c>
      <c r="Y2791" s="160" t="str">
        <f t="shared" si="441"/>
        <v/>
      </c>
      <c r="Z2791" s="160" t="str">
        <f t="shared" si="442"/>
        <v/>
      </c>
    </row>
    <row r="2792" spans="22:26" ht="20.100000000000001" customHeight="1" x14ac:dyDescent="0.25">
      <c r="V2792" s="156">
        <f t="shared" si="443"/>
        <v>14.054399999999497</v>
      </c>
      <c r="W2792" s="159">
        <f t="shared" si="439"/>
        <v>5.0222212833910151E-2</v>
      </c>
      <c r="X2792" s="160">
        <f t="shared" si="440"/>
        <v>1.1173976350788151E-4</v>
      </c>
      <c r="Y2792" s="160" t="str">
        <f t="shared" si="441"/>
        <v/>
      </c>
      <c r="Z2792" s="160" t="str">
        <f t="shared" si="442"/>
        <v/>
      </c>
    </row>
    <row r="2793" spans="22:26" ht="20.100000000000001" customHeight="1" x14ac:dyDescent="0.25">
      <c r="V2793" s="156">
        <f t="shared" si="443"/>
        <v>14.060799999999496</v>
      </c>
      <c r="W2793" s="159">
        <f t="shared" si="439"/>
        <v>5.011047307040227E-2</v>
      </c>
      <c r="X2793" s="160">
        <f t="shared" si="440"/>
        <v>1.1150958407619288E-4</v>
      </c>
      <c r="Y2793" s="160" t="str">
        <f t="shared" si="441"/>
        <v/>
      </c>
      <c r="Z2793" s="160" t="str">
        <f t="shared" si="442"/>
        <v/>
      </c>
    </row>
    <row r="2794" spans="22:26" ht="20.100000000000001" customHeight="1" x14ac:dyDescent="0.25">
      <c r="V2794" s="156">
        <f t="shared" si="443"/>
        <v>14.067199999999495</v>
      </c>
      <c r="W2794" s="159">
        <f t="shared" si="439"/>
        <v>4.9998963486326077E-2</v>
      </c>
      <c r="X2794" s="160">
        <f t="shared" si="440"/>
        <v>1.1127982119468055E-4</v>
      </c>
      <c r="Y2794" s="160">
        <f t="shared" si="441"/>
        <v>1.1127982119468055E-4</v>
      </c>
      <c r="Z2794" s="160" t="str">
        <f t="shared" si="442"/>
        <v/>
      </c>
    </row>
    <row r="2795" spans="22:26" ht="20.100000000000001" customHeight="1" x14ac:dyDescent="0.25">
      <c r="V2795" s="156">
        <f t="shared" si="443"/>
        <v>14.073599999999495</v>
      </c>
      <c r="W2795" s="159">
        <f t="shared" si="439"/>
        <v>4.9887683665131397E-2</v>
      </c>
      <c r="X2795" s="160">
        <f t="shared" si="440"/>
        <v>1.1105047429515319E-4</v>
      </c>
      <c r="Y2795" s="160">
        <f t="shared" si="441"/>
        <v>1.1105047429515319E-4</v>
      </c>
      <c r="Z2795" s="160" t="str">
        <f t="shared" si="442"/>
        <v/>
      </c>
    </row>
    <row r="2796" spans="22:26" ht="20.100000000000001" customHeight="1" x14ac:dyDescent="0.25">
      <c r="V2796" s="156">
        <f t="shared" si="443"/>
        <v>14.079999999999494</v>
      </c>
      <c r="W2796" s="159">
        <f t="shared" si="439"/>
        <v>4.9776633190836243E-2</v>
      </c>
      <c r="X2796" s="160">
        <f t="shared" si="440"/>
        <v>1.1082154280930845E-4</v>
      </c>
      <c r="Y2796" s="160">
        <f t="shared" si="441"/>
        <v>1.1082154280930845E-4</v>
      </c>
      <c r="Z2796" s="160" t="str">
        <f t="shared" si="442"/>
        <v/>
      </c>
    </row>
    <row r="2797" spans="22:26" ht="20.100000000000001" customHeight="1" x14ac:dyDescent="0.25">
      <c r="V2797" s="156">
        <f t="shared" si="443"/>
        <v>14.086399999999493</v>
      </c>
      <c r="W2797" s="159">
        <f t="shared" si="439"/>
        <v>4.9665811648026935E-2</v>
      </c>
      <c r="X2797" s="160">
        <f t="shared" si="440"/>
        <v>1.1059302616903827E-4</v>
      </c>
      <c r="Y2797" s="160">
        <f t="shared" si="441"/>
        <v>1.1059302616903827E-4</v>
      </c>
      <c r="Z2797" s="160" t="str">
        <f t="shared" si="442"/>
        <v/>
      </c>
    </row>
    <row r="2798" spans="22:26" ht="20.100000000000001" customHeight="1" x14ac:dyDescent="0.25">
      <c r="V2798" s="156">
        <f t="shared" si="443"/>
        <v>14.092799999999492</v>
      </c>
      <c r="W2798" s="159">
        <f t="shared" si="439"/>
        <v>4.9555218621857897E-2</v>
      </c>
      <c r="X2798" s="160">
        <f t="shared" si="440"/>
        <v>1.1036492380655377E-4</v>
      </c>
      <c r="Y2798" s="160">
        <f t="shared" si="441"/>
        <v>1.1036492380655377E-4</v>
      </c>
      <c r="Z2798" s="160" t="str">
        <f t="shared" si="442"/>
        <v/>
      </c>
    </row>
    <row r="2799" spans="22:26" ht="20.100000000000001" customHeight="1" x14ac:dyDescent="0.25">
      <c r="V2799" s="156">
        <f t="shared" si="443"/>
        <v>14.099199999999492</v>
      </c>
      <c r="W2799" s="159">
        <f t="shared" si="439"/>
        <v>4.9444853698051343E-2</v>
      </c>
      <c r="X2799" s="160">
        <f t="shared" si="440"/>
        <v>1.1013723515378854E-4</v>
      </c>
      <c r="Y2799" s="160">
        <f t="shared" si="441"/>
        <v>1.1013723515378854E-4</v>
      </c>
      <c r="Z2799" s="160" t="str">
        <f t="shared" si="442"/>
        <v/>
      </c>
    </row>
    <row r="2800" spans="22:26" ht="20.100000000000001" customHeight="1" x14ac:dyDescent="0.25">
      <c r="V2800" s="156">
        <f t="shared" si="443"/>
        <v>14.105599999999491</v>
      </c>
      <c r="W2800" s="159">
        <f t="shared" si="439"/>
        <v>4.9334716462897554E-2</v>
      </c>
      <c r="X2800" s="160">
        <f t="shared" si="440"/>
        <v>1.0990995964325206E-4</v>
      </c>
      <c r="Y2800" s="160">
        <f t="shared" si="441"/>
        <v>1.0990995964325206E-4</v>
      </c>
      <c r="Z2800" s="160" t="str">
        <f t="shared" si="442"/>
        <v/>
      </c>
    </row>
    <row r="2801" spans="22:26" ht="20.100000000000001" customHeight="1" x14ac:dyDescent="0.25">
      <c r="V2801" s="156">
        <f t="shared" si="443"/>
        <v>14.11199999999949</v>
      </c>
      <c r="W2801" s="159">
        <f t="shared" si="439"/>
        <v>4.9224806503254302E-2</v>
      </c>
      <c r="X2801" s="160">
        <f t="shared" si="440"/>
        <v>1.0968309670740528E-4</v>
      </c>
      <c r="Y2801" s="160">
        <f t="shared" si="441"/>
        <v>1.0968309670740528E-4</v>
      </c>
      <c r="Z2801" s="160" t="str">
        <f t="shared" si="442"/>
        <v/>
      </c>
    </row>
    <row r="2802" spans="22:26" ht="20.100000000000001" customHeight="1" x14ac:dyDescent="0.25">
      <c r="V2802" s="156">
        <f t="shared" si="443"/>
        <v>14.11839999999949</v>
      </c>
      <c r="W2802" s="159">
        <f t="shared" si="439"/>
        <v>4.9115123406546897E-2</v>
      </c>
      <c r="X2802" s="160">
        <f t="shared" si="440"/>
        <v>1.0945664577888953E-4</v>
      </c>
      <c r="Y2802" s="160">
        <f t="shared" si="441"/>
        <v>1.0945664577888953E-4</v>
      </c>
      <c r="Z2802" s="160" t="str">
        <f t="shared" si="442"/>
        <v/>
      </c>
    </row>
    <row r="2803" spans="22:26" ht="20.100000000000001" customHeight="1" x14ac:dyDescent="0.25">
      <c r="V2803" s="156">
        <f t="shared" si="443"/>
        <v>14.124799999999489</v>
      </c>
      <c r="W2803" s="159">
        <f t="shared" si="439"/>
        <v>4.9005666760768007E-2</v>
      </c>
      <c r="X2803" s="160">
        <f t="shared" si="440"/>
        <v>1.0923060629031839E-4</v>
      </c>
      <c r="Y2803" s="160">
        <f t="shared" si="441"/>
        <v>1.0923060629031839E-4</v>
      </c>
      <c r="Z2803" s="160" t="str">
        <f t="shared" si="442"/>
        <v/>
      </c>
    </row>
    <row r="2804" spans="22:26" ht="20.100000000000001" customHeight="1" x14ac:dyDescent="0.25">
      <c r="V2804" s="156">
        <f t="shared" si="443"/>
        <v>14.131199999999488</v>
      </c>
      <c r="W2804" s="159">
        <f t="shared" si="439"/>
        <v>4.8896436154477689E-2</v>
      </c>
      <c r="X2804" s="160">
        <f t="shared" si="440"/>
        <v>1.090049776749577E-4</v>
      </c>
      <c r="Y2804" s="160">
        <f t="shared" si="441"/>
        <v>1.090049776749577E-4</v>
      </c>
      <c r="Z2804" s="160" t="str">
        <f t="shared" si="442"/>
        <v/>
      </c>
    </row>
    <row r="2805" spans="22:26" ht="20.100000000000001" customHeight="1" x14ac:dyDescent="0.25">
      <c r="V2805" s="156">
        <f t="shared" si="443"/>
        <v>14.137599999999487</v>
      </c>
      <c r="W2805" s="159">
        <f t="shared" si="439"/>
        <v>4.8787431176802731E-2</v>
      </c>
      <c r="X2805" s="160">
        <f t="shared" si="440"/>
        <v>1.0877975936551126E-4</v>
      </c>
      <c r="Y2805" s="160">
        <f t="shared" si="441"/>
        <v>1.0877975936551126E-4</v>
      </c>
      <c r="Z2805" s="160" t="str">
        <f t="shared" si="442"/>
        <v/>
      </c>
    </row>
    <row r="2806" spans="22:26" ht="20.100000000000001" customHeight="1" x14ac:dyDescent="0.25">
      <c r="V2806" s="156">
        <f t="shared" si="443"/>
        <v>14.143999999999487</v>
      </c>
      <c r="W2806" s="159">
        <f t="shared" si="439"/>
        <v>4.867865141743722E-2</v>
      </c>
      <c r="X2806" s="160">
        <f t="shared" si="440"/>
        <v>1.0855495079555716E-4</v>
      </c>
      <c r="Y2806" s="160">
        <f t="shared" si="441"/>
        <v>1.0855495079555716E-4</v>
      </c>
      <c r="Z2806" s="160" t="str">
        <f t="shared" si="442"/>
        <v/>
      </c>
    </row>
    <row r="2807" spans="22:26" ht="20.100000000000001" customHeight="1" x14ac:dyDescent="0.25">
      <c r="V2807" s="156">
        <f t="shared" si="443"/>
        <v>14.150399999999486</v>
      </c>
      <c r="W2807" s="159">
        <f t="shared" si="439"/>
        <v>4.8570096466641663E-2</v>
      </c>
      <c r="X2807" s="160">
        <f t="shared" si="440"/>
        <v>1.0833055139826409E-4</v>
      </c>
      <c r="Y2807" s="160">
        <f t="shared" si="441"/>
        <v>1.0833055139826409E-4</v>
      </c>
      <c r="Z2807" s="160" t="str">
        <f t="shared" si="442"/>
        <v/>
      </c>
    </row>
    <row r="2808" spans="22:26" ht="20.100000000000001" customHeight="1" x14ac:dyDescent="0.25">
      <c r="V2808" s="156">
        <f t="shared" si="443"/>
        <v>14.156799999999485</v>
      </c>
      <c r="W2808" s="159">
        <f t="shared" si="439"/>
        <v>4.8461765915243399E-2</v>
      </c>
      <c r="X2808" s="160">
        <f t="shared" si="440"/>
        <v>1.0810656060721013E-4</v>
      </c>
      <c r="Y2808" s="160">
        <f t="shared" si="441"/>
        <v>1.0810656060721013E-4</v>
      </c>
      <c r="Z2808" s="160" t="str">
        <f t="shared" si="442"/>
        <v/>
      </c>
    </row>
    <row r="2809" spans="22:26" ht="20.100000000000001" customHeight="1" x14ac:dyDescent="0.25">
      <c r="V2809" s="156">
        <f t="shared" si="443"/>
        <v>14.163199999999485</v>
      </c>
      <c r="W2809" s="159">
        <f t="shared" si="439"/>
        <v>4.8353659354636189E-2</v>
      </c>
      <c r="X2809" s="160">
        <f t="shared" si="440"/>
        <v>1.0788297785641748E-4</v>
      </c>
      <c r="Y2809" s="160">
        <f t="shared" si="441"/>
        <v>1.0788297785641748E-4</v>
      </c>
      <c r="Z2809" s="160" t="str">
        <f t="shared" si="442"/>
        <v/>
      </c>
    </row>
    <row r="2810" spans="22:26" ht="20.100000000000001" customHeight="1" x14ac:dyDescent="0.25">
      <c r="V2810" s="156">
        <f t="shared" si="443"/>
        <v>14.169599999999484</v>
      </c>
      <c r="W2810" s="159">
        <f t="shared" si="439"/>
        <v>4.8245776376779771E-2</v>
      </c>
      <c r="X2810" s="160">
        <f t="shared" si="440"/>
        <v>1.0765980257942953E-4</v>
      </c>
      <c r="Y2810" s="160">
        <f t="shared" si="441"/>
        <v>1.0765980257942953E-4</v>
      </c>
      <c r="Z2810" s="160" t="str">
        <f t="shared" si="442"/>
        <v/>
      </c>
    </row>
    <row r="2811" spans="22:26" ht="20.100000000000001" customHeight="1" x14ac:dyDescent="0.25">
      <c r="V2811" s="156">
        <f t="shared" si="443"/>
        <v>14.175999999999483</v>
      </c>
      <c r="W2811" s="159">
        <f t="shared" si="439"/>
        <v>4.8138116574200342E-2</v>
      </c>
      <c r="X2811" s="160">
        <f t="shared" si="440"/>
        <v>1.0743703421054601E-4</v>
      </c>
      <c r="Y2811" s="160">
        <f t="shared" si="441"/>
        <v>1.0743703421054601E-4</v>
      </c>
      <c r="Z2811" s="160" t="str">
        <f t="shared" si="442"/>
        <v/>
      </c>
    </row>
    <row r="2812" spans="22:26" ht="20.100000000000001" customHeight="1" x14ac:dyDescent="0.25">
      <c r="V2812" s="156">
        <f t="shared" si="443"/>
        <v>14.182399999999483</v>
      </c>
      <c r="W2812" s="159">
        <f t="shared" si="439"/>
        <v>4.8030679539989796E-2</v>
      </c>
      <c r="X2812" s="160">
        <f t="shared" si="440"/>
        <v>1.0721467218394176E-4</v>
      </c>
      <c r="Y2812" s="160">
        <f t="shared" si="441"/>
        <v>1.0721467218394176E-4</v>
      </c>
      <c r="Z2812" s="160" t="str">
        <f t="shared" si="442"/>
        <v/>
      </c>
    </row>
    <row r="2813" spans="22:26" ht="20.100000000000001" customHeight="1" x14ac:dyDescent="0.25">
      <c r="V2813" s="156">
        <f t="shared" si="443"/>
        <v>14.188799999999482</v>
      </c>
      <c r="W2813" s="159">
        <f t="shared" si="439"/>
        <v>4.7923464867805854E-2</v>
      </c>
      <c r="X2813" s="160">
        <f t="shared" si="440"/>
        <v>1.0699271593404835E-4</v>
      </c>
      <c r="Y2813" s="160">
        <f t="shared" si="441"/>
        <v>1.0699271593404835E-4</v>
      </c>
      <c r="Z2813" s="160" t="str">
        <f t="shared" si="442"/>
        <v/>
      </c>
    </row>
    <row r="2814" spans="22:26" ht="20.100000000000001" customHeight="1" x14ac:dyDescent="0.25">
      <c r="V2814" s="156">
        <f t="shared" si="443"/>
        <v>14.195199999999481</v>
      </c>
      <c r="W2814" s="159">
        <f t="shared" si="439"/>
        <v>4.7816472151871806E-2</v>
      </c>
      <c r="X2814" s="160">
        <f t="shared" si="440"/>
        <v>1.0677116489557492E-4</v>
      </c>
      <c r="Y2814" s="160">
        <f t="shared" si="441"/>
        <v>1.0677116489557492E-4</v>
      </c>
      <c r="Z2814" s="160" t="str">
        <f t="shared" si="442"/>
        <v/>
      </c>
    </row>
    <row r="2815" spans="22:26" ht="20.100000000000001" customHeight="1" x14ac:dyDescent="0.25">
      <c r="V2815" s="156">
        <f t="shared" si="443"/>
        <v>14.20159999999948</v>
      </c>
      <c r="W2815" s="159">
        <f t="shared" si="439"/>
        <v>4.7709700986976231E-2</v>
      </c>
      <c r="X2815" s="160">
        <f t="shared" si="440"/>
        <v>1.065500185031959E-4</v>
      </c>
      <c r="Y2815" s="160">
        <f t="shared" si="441"/>
        <v>1.065500185031959E-4</v>
      </c>
      <c r="Z2815" s="160" t="str">
        <f t="shared" si="442"/>
        <v/>
      </c>
    </row>
    <row r="2816" spans="22:26" ht="20.100000000000001" customHeight="1" x14ac:dyDescent="0.25">
      <c r="V2816" s="156">
        <f t="shared" si="443"/>
        <v>14.20799999999948</v>
      </c>
      <c r="W2816" s="159">
        <f t="shared" si="439"/>
        <v>4.7603150968473035E-2</v>
      </c>
      <c r="X2816" s="160">
        <f t="shared" si="440"/>
        <v>1.0632927619192573E-4</v>
      </c>
      <c r="Y2816" s="160">
        <f t="shared" si="441"/>
        <v>1.0632927619192573E-4</v>
      </c>
      <c r="Z2816" s="160" t="str">
        <f t="shared" si="442"/>
        <v/>
      </c>
    </row>
    <row r="2817" spans="22:26" ht="20.100000000000001" customHeight="1" x14ac:dyDescent="0.25">
      <c r="V2817" s="156">
        <f t="shared" si="443"/>
        <v>14.214399999999479</v>
      </c>
      <c r="W2817" s="159">
        <f t="shared" si="439"/>
        <v>4.7496821692281109E-2</v>
      </c>
      <c r="X2817" s="160">
        <f t="shared" si="440"/>
        <v>1.0610893739683436E-4</v>
      </c>
      <c r="Y2817" s="160">
        <f t="shared" si="441"/>
        <v>1.0610893739683436E-4</v>
      </c>
      <c r="Z2817" s="160" t="str">
        <f t="shared" si="442"/>
        <v/>
      </c>
    </row>
    <row r="2818" spans="22:26" ht="20.100000000000001" customHeight="1" x14ac:dyDescent="0.25">
      <c r="V2818" s="156">
        <f t="shared" si="443"/>
        <v>14.220799999999478</v>
      </c>
      <c r="W2818" s="159">
        <f t="shared" si="439"/>
        <v>4.7390712754884275E-2</v>
      </c>
      <c r="X2818" s="160">
        <f t="shared" si="440"/>
        <v>1.0588900155353992E-4</v>
      </c>
      <c r="Y2818" s="160">
        <f t="shared" si="441"/>
        <v>1.0588900155353992E-4</v>
      </c>
      <c r="Z2818" s="160" t="str">
        <f t="shared" si="442"/>
        <v/>
      </c>
    </row>
    <row r="2819" spans="22:26" ht="20.100000000000001" customHeight="1" x14ac:dyDescent="0.25">
      <c r="V2819" s="156">
        <f t="shared" si="443"/>
        <v>14.227199999999478</v>
      </c>
      <c r="W2819" s="159">
        <f t="shared" si="439"/>
        <v>4.7284823753330735E-2</v>
      </c>
      <c r="X2819" s="160">
        <f t="shared" si="440"/>
        <v>1.0566946809736216E-4</v>
      </c>
      <c r="Y2819" s="160">
        <f t="shared" si="441"/>
        <v>1.0566946809736216E-4</v>
      </c>
      <c r="Z2819" s="160" t="str">
        <f t="shared" si="442"/>
        <v/>
      </c>
    </row>
    <row r="2820" spans="22:26" ht="20.100000000000001" customHeight="1" x14ac:dyDescent="0.25">
      <c r="V2820" s="156">
        <f t="shared" si="443"/>
        <v>14.233599999999477</v>
      </c>
      <c r="W2820" s="159">
        <f t="shared" si="439"/>
        <v>4.7179154285233373E-2</v>
      </c>
      <c r="X2820" s="160">
        <f t="shared" si="440"/>
        <v>1.0545033646401636E-4</v>
      </c>
      <c r="Y2820" s="160">
        <f t="shared" si="441"/>
        <v>1.0545033646401636E-4</v>
      </c>
      <c r="Z2820" s="160" t="str">
        <f t="shared" si="442"/>
        <v/>
      </c>
    </row>
    <row r="2821" spans="22:26" ht="20.100000000000001" customHeight="1" x14ac:dyDescent="0.25">
      <c r="V2821" s="156">
        <f t="shared" si="443"/>
        <v>14.239999999999476</v>
      </c>
      <c r="W2821" s="159">
        <f t="shared" si="439"/>
        <v>4.7073703948769356E-2</v>
      </c>
      <c r="X2821" s="160">
        <f t="shared" si="440"/>
        <v>1.0523160608962717E-4</v>
      </c>
      <c r="Y2821" s="160">
        <f t="shared" si="441"/>
        <v>1.0523160608962717E-4</v>
      </c>
      <c r="Z2821" s="160" t="str">
        <f t="shared" si="442"/>
        <v/>
      </c>
    </row>
    <row r="2822" spans="22:26" ht="20.100000000000001" customHeight="1" x14ac:dyDescent="0.25">
      <c r="V2822" s="156">
        <f t="shared" si="443"/>
        <v>14.246399999999475</v>
      </c>
      <c r="W2822" s="159">
        <f t="shared" si="439"/>
        <v>4.6968472342679729E-2</v>
      </c>
      <c r="X2822" s="160">
        <f t="shared" si="440"/>
        <v>1.0501327641020824E-4</v>
      </c>
      <c r="Y2822" s="160">
        <f t="shared" si="441"/>
        <v>1.0501327641020824E-4</v>
      </c>
      <c r="Z2822" s="160" t="str">
        <f t="shared" si="442"/>
        <v/>
      </c>
    </row>
    <row r="2823" spans="22:26" ht="20.100000000000001" customHeight="1" x14ac:dyDescent="0.25">
      <c r="V2823" s="156">
        <f t="shared" si="443"/>
        <v>14.252799999999475</v>
      </c>
      <c r="W2823" s="159">
        <f t="shared" si="439"/>
        <v>4.6863459066269521E-2</v>
      </c>
      <c r="X2823" s="160">
        <f t="shared" si="440"/>
        <v>1.0479534686212016E-4</v>
      </c>
      <c r="Y2823" s="160">
        <f t="shared" si="441"/>
        <v>1.0479534686212016E-4</v>
      </c>
      <c r="Z2823" s="160" t="str">
        <f t="shared" si="442"/>
        <v/>
      </c>
    </row>
    <row r="2824" spans="22:26" ht="20.100000000000001" customHeight="1" x14ac:dyDescent="0.25">
      <c r="V2824" s="156">
        <f t="shared" si="443"/>
        <v>14.259199999999474</v>
      </c>
      <c r="W2824" s="159">
        <f t="shared" si="439"/>
        <v>4.6758663719407401E-2</v>
      </c>
      <c r="X2824" s="160">
        <f t="shared" si="440"/>
        <v>1.045778168818623E-4</v>
      </c>
      <c r="Y2824" s="160">
        <f t="shared" si="441"/>
        <v>1.045778168818623E-4</v>
      </c>
      <c r="Z2824" s="160" t="str">
        <f t="shared" si="442"/>
        <v/>
      </c>
    </row>
    <row r="2825" spans="22:26" ht="20.100000000000001" customHeight="1" x14ac:dyDescent="0.25">
      <c r="V2825" s="156">
        <f t="shared" si="443"/>
        <v>14.265599999999473</v>
      </c>
      <c r="W2825" s="159">
        <f t="shared" si="439"/>
        <v>4.6654085902525538E-2</v>
      </c>
      <c r="X2825" s="160">
        <f t="shared" si="440"/>
        <v>1.0436068590627401E-4</v>
      </c>
      <c r="Y2825" s="160">
        <f t="shared" si="441"/>
        <v>1.0436068590627401E-4</v>
      </c>
      <c r="Z2825" s="160" t="str">
        <f t="shared" si="442"/>
        <v/>
      </c>
    </row>
    <row r="2826" spans="22:26" ht="20.100000000000001" customHeight="1" x14ac:dyDescent="0.25">
      <c r="V2826" s="156">
        <f t="shared" si="443"/>
        <v>14.271999999999473</v>
      </c>
      <c r="W2826" s="159">
        <f t="shared" si="439"/>
        <v>4.6549725216619264E-2</v>
      </c>
      <c r="X2826" s="160">
        <f t="shared" si="440"/>
        <v>1.0414395337231264E-4</v>
      </c>
      <c r="Y2826" s="160">
        <f t="shared" si="441"/>
        <v>1.0414395337231264E-4</v>
      </c>
      <c r="Z2826" s="160" t="str">
        <f t="shared" si="442"/>
        <v/>
      </c>
    </row>
    <row r="2827" spans="22:26" ht="20.100000000000001" customHeight="1" x14ac:dyDescent="0.25">
      <c r="V2827" s="156">
        <f t="shared" si="443"/>
        <v>14.278399999999472</v>
      </c>
      <c r="W2827" s="159">
        <f t="shared" si="439"/>
        <v>4.6445581263246952E-2</v>
      </c>
      <c r="X2827" s="160">
        <f t="shared" si="440"/>
        <v>1.0392761871710204E-4</v>
      </c>
      <c r="Y2827" s="160">
        <f t="shared" si="441"/>
        <v>1.0392761871710204E-4</v>
      </c>
      <c r="Z2827" s="160" t="str">
        <f t="shared" si="442"/>
        <v/>
      </c>
    </row>
    <row r="2828" spans="22:26" ht="20.100000000000001" customHeight="1" x14ac:dyDescent="0.25">
      <c r="V2828" s="156">
        <f t="shared" si="443"/>
        <v>14.284799999999471</v>
      </c>
      <c r="W2828" s="159">
        <f t="shared" si="439"/>
        <v>4.634165364452985E-2</v>
      </c>
      <c r="X2828" s="160">
        <f t="shared" si="440"/>
        <v>1.0371168137805059E-4</v>
      </c>
      <c r="Y2828" s="160">
        <f t="shared" si="441"/>
        <v>1.0371168137805059E-4</v>
      </c>
      <c r="Z2828" s="160" t="str">
        <f t="shared" si="442"/>
        <v/>
      </c>
    </row>
    <row r="2829" spans="22:26" ht="20.100000000000001" customHeight="1" x14ac:dyDescent="0.25">
      <c r="V2829" s="156">
        <f t="shared" si="443"/>
        <v>14.291199999999471</v>
      </c>
      <c r="W2829" s="159">
        <f t="shared" si="439"/>
        <v>4.6237941963151799E-2</v>
      </c>
      <c r="X2829" s="160">
        <f t="shared" si="440"/>
        <v>1.0349614079271235E-4</v>
      </c>
      <c r="Y2829" s="160">
        <f t="shared" si="441"/>
        <v>1.0349614079271235E-4</v>
      </c>
      <c r="Z2829" s="160" t="str">
        <f t="shared" si="442"/>
        <v/>
      </c>
    </row>
    <row r="2830" spans="22:26" ht="20.100000000000001" customHeight="1" x14ac:dyDescent="0.25">
      <c r="V2830" s="156">
        <f t="shared" si="443"/>
        <v>14.29759999999947</v>
      </c>
      <c r="W2830" s="159">
        <f t="shared" si="439"/>
        <v>4.6134445822359087E-2</v>
      </c>
      <c r="X2830" s="160">
        <f t="shared" si="440"/>
        <v>1.032809963989953E-4</v>
      </c>
      <c r="Y2830" s="160">
        <f t="shared" si="441"/>
        <v>1.032809963989953E-4</v>
      </c>
      <c r="Z2830" s="160" t="str">
        <f t="shared" si="442"/>
        <v/>
      </c>
    </row>
    <row r="2831" spans="22:26" ht="20.100000000000001" customHeight="1" x14ac:dyDescent="0.25">
      <c r="V2831" s="156">
        <f t="shared" si="443"/>
        <v>14.303999999999469</v>
      </c>
      <c r="W2831" s="159">
        <f t="shared" si="439"/>
        <v>4.6031164825960091E-2</v>
      </c>
      <c r="X2831" s="160">
        <f t="shared" si="440"/>
        <v>1.0306624763493227E-4</v>
      </c>
      <c r="Y2831" s="160">
        <f t="shared" si="441"/>
        <v>1.0306624763493227E-4</v>
      </c>
      <c r="Z2831" s="160" t="str">
        <f t="shared" si="442"/>
        <v/>
      </c>
    </row>
    <row r="2832" spans="22:26" ht="20.100000000000001" customHeight="1" x14ac:dyDescent="0.25">
      <c r="V2832" s="156">
        <f t="shared" si="443"/>
        <v>14.310399999999468</v>
      </c>
      <c r="W2832" s="159">
        <f t="shared" si="439"/>
        <v>4.5928098578325159E-2</v>
      </c>
      <c r="X2832" s="160">
        <f t="shared" si="440"/>
        <v>1.0285189393881983E-4</v>
      </c>
      <c r="Y2832" s="160">
        <f t="shared" si="441"/>
        <v>1.0285189393881983E-4</v>
      </c>
      <c r="Z2832" s="160" t="str">
        <f t="shared" si="442"/>
        <v/>
      </c>
    </row>
    <row r="2833" spans="22:26" ht="20.100000000000001" customHeight="1" x14ac:dyDescent="0.25">
      <c r="V2833" s="156">
        <f t="shared" si="443"/>
        <v>14.316799999999468</v>
      </c>
      <c r="W2833" s="159">
        <f t="shared" si="439"/>
        <v>4.5825246684386339E-2</v>
      </c>
      <c r="X2833" s="160">
        <f t="shared" si="440"/>
        <v>1.026379347489198E-4</v>
      </c>
      <c r="Y2833" s="160">
        <f t="shared" si="441"/>
        <v>1.026379347489198E-4</v>
      </c>
      <c r="Z2833" s="160" t="str">
        <f t="shared" si="442"/>
        <v/>
      </c>
    </row>
    <row r="2834" spans="22:26" ht="20.100000000000001" customHeight="1" x14ac:dyDescent="0.25">
      <c r="V2834" s="156">
        <f t="shared" si="443"/>
        <v>14.323199999999467</v>
      </c>
      <c r="W2834" s="159">
        <f t="shared" si="439"/>
        <v>4.572260874963742E-2</v>
      </c>
      <c r="X2834" s="160">
        <f t="shared" si="440"/>
        <v>1.0242436950434058E-4</v>
      </c>
      <c r="Y2834" s="160">
        <f t="shared" si="441"/>
        <v>1.0242436950434058E-4</v>
      </c>
      <c r="Z2834" s="160" t="str">
        <f t="shared" si="442"/>
        <v/>
      </c>
    </row>
    <row r="2835" spans="22:26" ht="20.100000000000001" customHeight="1" x14ac:dyDescent="0.25">
      <c r="V2835" s="156">
        <f t="shared" si="443"/>
        <v>14.329599999999466</v>
      </c>
      <c r="W2835" s="159">
        <f t="shared" si="439"/>
        <v>4.5620184380133079E-2</v>
      </c>
      <c r="X2835" s="160">
        <f t="shared" si="440"/>
        <v>1.0221119764380199E-4</v>
      </c>
      <c r="Y2835" s="160">
        <f t="shared" si="441"/>
        <v>1.0221119764380199E-4</v>
      </c>
      <c r="Z2835" s="160" t="str">
        <f t="shared" si="442"/>
        <v/>
      </c>
    </row>
    <row r="2836" spans="22:26" ht="20.100000000000001" customHeight="1" x14ac:dyDescent="0.25">
      <c r="V2836" s="156">
        <f t="shared" si="443"/>
        <v>14.335999999999466</v>
      </c>
      <c r="W2836" s="159">
        <f t="shared" ref="W2836:W2899" si="444">_xlfn.CHISQ.DIST.RT(V2836,$U$593)</f>
        <v>4.5517973182489277E-2</v>
      </c>
      <c r="X2836" s="160">
        <f t="shared" ref="X2836:X2899" si="445">W2836-W2837</f>
        <v>1.0199841860637077E-4</v>
      </c>
      <c r="Y2836" s="160">
        <f t="shared" ref="Y2836:Y2899" si="446">IF(W2836&lt;(1-$U$600),X2836,"")</f>
        <v>1.0199841860637077E-4</v>
      </c>
      <c r="Z2836" s="160" t="str">
        <f t="shared" ref="Z2836:Z2899" si="447">IF(X2836&lt;(1-$U$606),Y2836,"")</f>
        <v/>
      </c>
    </row>
    <row r="2837" spans="22:26" ht="20.100000000000001" customHeight="1" x14ac:dyDescent="0.25">
      <c r="V2837" s="156">
        <f t="shared" ref="V2837:V2900" si="448">V2836+$Y$593</f>
        <v>14.342399999999465</v>
      </c>
      <c r="W2837" s="159">
        <f t="shared" si="444"/>
        <v>4.5415974763882906E-2</v>
      </c>
      <c r="X2837" s="160">
        <f t="shared" si="445"/>
        <v>1.0178603183184226E-4</v>
      </c>
      <c r="Y2837" s="160">
        <f t="shared" si="446"/>
        <v>1.0178603183184226E-4</v>
      </c>
      <c r="Z2837" s="160" t="str">
        <f t="shared" si="447"/>
        <v/>
      </c>
    </row>
    <row r="2838" spans="22:26" ht="20.100000000000001" customHeight="1" x14ac:dyDescent="0.25">
      <c r="V2838" s="156">
        <f t="shared" si="448"/>
        <v>14.348799999999464</v>
      </c>
      <c r="W2838" s="159">
        <f t="shared" si="444"/>
        <v>4.5314188732051064E-2</v>
      </c>
      <c r="X2838" s="160">
        <f t="shared" si="445"/>
        <v>1.0157403675961629E-4</v>
      </c>
      <c r="Y2838" s="160">
        <f t="shared" si="446"/>
        <v>1.0157403675961629E-4</v>
      </c>
      <c r="Z2838" s="160" t="str">
        <f t="shared" si="447"/>
        <v/>
      </c>
    </row>
    <row r="2839" spans="22:26" ht="20.100000000000001" customHeight="1" x14ac:dyDescent="0.25">
      <c r="V2839" s="156">
        <f t="shared" si="448"/>
        <v>14.355199999999464</v>
      </c>
      <c r="W2839" s="159">
        <f t="shared" si="444"/>
        <v>4.5212614695291448E-2</v>
      </c>
      <c r="X2839" s="160">
        <f t="shared" si="445"/>
        <v>1.0136243282948126E-4</v>
      </c>
      <c r="Y2839" s="160">
        <f t="shared" si="446"/>
        <v>1.0136243282948126E-4</v>
      </c>
      <c r="Z2839" s="160" t="str">
        <f t="shared" si="447"/>
        <v/>
      </c>
    </row>
    <row r="2840" spans="22:26" ht="20.100000000000001" customHeight="1" x14ac:dyDescent="0.25">
      <c r="V2840" s="156">
        <f t="shared" si="448"/>
        <v>14.361599999999463</v>
      </c>
      <c r="W2840" s="159">
        <f t="shared" si="444"/>
        <v>4.5111252262461966E-2</v>
      </c>
      <c r="X2840" s="160">
        <f t="shared" si="445"/>
        <v>1.0115121948203742E-4</v>
      </c>
      <c r="Y2840" s="160">
        <f t="shared" si="446"/>
        <v>1.0115121948203742E-4</v>
      </c>
      <c r="Z2840" s="160" t="str">
        <f t="shared" si="447"/>
        <v/>
      </c>
    </row>
    <row r="2841" spans="22:26" ht="20.100000000000001" customHeight="1" x14ac:dyDescent="0.25">
      <c r="V2841" s="156">
        <f t="shared" si="448"/>
        <v>14.367999999999462</v>
      </c>
      <c r="W2841" s="159">
        <f t="shared" si="444"/>
        <v>4.5010101042979929E-2</v>
      </c>
      <c r="X2841" s="160">
        <f t="shared" si="445"/>
        <v>1.0094039615706624E-4</v>
      </c>
      <c r="Y2841" s="160">
        <f t="shared" si="446"/>
        <v>1.0094039615706624E-4</v>
      </c>
      <c r="Z2841" s="160" t="str">
        <f t="shared" si="447"/>
        <v/>
      </c>
    </row>
    <row r="2842" spans="22:26" ht="20.100000000000001" customHeight="1" x14ac:dyDescent="0.25">
      <c r="V2842" s="156">
        <f t="shared" si="448"/>
        <v>14.374399999999461</v>
      </c>
      <c r="W2842" s="159">
        <f t="shared" si="444"/>
        <v>4.4909160646822863E-2</v>
      </c>
      <c r="X2842" s="160">
        <f t="shared" si="445"/>
        <v>1.0072996229575776E-4</v>
      </c>
      <c r="Y2842" s="160">
        <f t="shared" si="446"/>
        <v>1.0072996229575776E-4</v>
      </c>
      <c r="Z2842" s="160" t="str">
        <f t="shared" si="447"/>
        <v/>
      </c>
    </row>
    <row r="2843" spans="22:26" ht="20.100000000000001" customHeight="1" x14ac:dyDescent="0.25">
      <c r="V2843" s="156">
        <f t="shared" si="448"/>
        <v>14.380799999999461</v>
      </c>
      <c r="W2843" s="159">
        <f t="shared" si="444"/>
        <v>4.4808430684527105E-2</v>
      </c>
      <c r="X2843" s="160">
        <f t="shared" si="445"/>
        <v>1.0051991733866367E-4</v>
      </c>
      <c r="Y2843" s="160">
        <f t="shared" si="446"/>
        <v>1.0051991733866367E-4</v>
      </c>
      <c r="Z2843" s="160" t="str">
        <f t="shared" si="447"/>
        <v/>
      </c>
    </row>
    <row r="2844" spans="22:26" ht="20.100000000000001" customHeight="1" x14ac:dyDescent="0.25">
      <c r="V2844" s="156">
        <f t="shared" si="448"/>
        <v>14.38719999999946</v>
      </c>
      <c r="W2844" s="159">
        <f t="shared" si="444"/>
        <v>4.4707910767188441E-2</v>
      </c>
      <c r="X2844" s="160">
        <f t="shared" si="445"/>
        <v>1.0031026072702259E-4</v>
      </c>
      <c r="Y2844" s="160">
        <f t="shared" si="446"/>
        <v>1.0031026072702259E-4</v>
      </c>
      <c r="Z2844" s="160" t="str">
        <f t="shared" si="447"/>
        <v/>
      </c>
    </row>
    <row r="2845" spans="22:26" ht="20.100000000000001" customHeight="1" x14ac:dyDescent="0.25">
      <c r="V2845" s="156">
        <f t="shared" si="448"/>
        <v>14.393599999999459</v>
      </c>
      <c r="W2845" s="159">
        <f t="shared" si="444"/>
        <v>4.4607600506461419E-2</v>
      </c>
      <c r="X2845" s="160">
        <f t="shared" si="445"/>
        <v>1.0010099190217725E-4</v>
      </c>
      <c r="Y2845" s="160">
        <f t="shared" si="446"/>
        <v>1.0010099190217725E-4</v>
      </c>
      <c r="Z2845" s="160" t="str">
        <f t="shared" si="447"/>
        <v/>
      </c>
    </row>
    <row r="2846" spans="22:26" ht="20.100000000000001" customHeight="1" x14ac:dyDescent="0.25">
      <c r="V2846" s="156">
        <f t="shared" si="448"/>
        <v>14.399999999999459</v>
      </c>
      <c r="W2846" s="159">
        <f t="shared" si="444"/>
        <v>4.4507499514559241E-2</v>
      </c>
      <c r="X2846" s="160">
        <f t="shared" si="445"/>
        <v>9.9892110305914439E-5</v>
      </c>
      <c r="Y2846" s="160">
        <f t="shared" si="446"/>
        <v>9.9892110305914439E-5</v>
      </c>
      <c r="Z2846" s="160" t="str">
        <f t="shared" si="447"/>
        <v/>
      </c>
    </row>
    <row r="2847" spans="22:26" ht="20.100000000000001" customHeight="1" x14ac:dyDescent="0.25">
      <c r="V2847" s="156">
        <f t="shared" si="448"/>
        <v>14.406399999999458</v>
      </c>
      <c r="W2847" s="159">
        <f t="shared" si="444"/>
        <v>4.4407607404253327E-2</v>
      </c>
      <c r="X2847" s="160">
        <f t="shared" si="445"/>
        <v>9.9683615379965451E-5</v>
      </c>
      <c r="Y2847" s="160">
        <f t="shared" si="446"/>
        <v>9.9683615379965451E-5</v>
      </c>
      <c r="Z2847" s="160" t="str">
        <f t="shared" si="447"/>
        <v/>
      </c>
    </row>
    <row r="2848" spans="22:26" ht="20.100000000000001" customHeight="1" x14ac:dyDescent="0.25">
      <c r="V2848" s="156">
        <f t="shared" si="448"/>
        <v>14.412799999999457</v>
      </c>
      <c r="W2848" s="159">
        <f t="shared" si="444"/>
        <v>4.4307923788873362E-2</v>
      </c>
      <c r="X2848" s="160">
        <f t="shared" si="445"/>
        <v>9.9475506566554239E-5</v>
      </c>
      <c r="Y2848" s="160">
        <f t="shared" si="446"/>
        <v>9.9475506566554239E-5</v>
      </c>
      <c r="Z2848" s="160" t="str">
        <f t="shared" si="447"/>
        <v/>
      </c>
    </row>
    <row r="2849" spans="22:26" ht="20.100000000000001" customHeight="1" x14ac:dyDescent="0.25">
      <c r="V2849" s="156">
        <f t="shared" si="448"/>
        <v>14.419199999999456</v>
      </c>
      <c r="W2849" s="159">
        <f t="shared" si="444"/>
        <v>4.4208448282306807E-2</v>
      </c>
      <c r="X2849" s="160">
        <f t="shared" si="445"/>
        <v>9.9267783308147617E-5</v>
      </c>
      <c r="Y2849" s="160">
        <f t="shared" si="446"/>
        <v>9.9267783308147617E-5</v>
      </c>
      <c r="Z2849" s="160" t="str">
        <f t="shared" si="447"/>
        <v/>
      </c>
    </row>
    <row r="2850" spans="22:26" ht="20.100000000000001" customHeight="1" x14ac:dyDescent="0.25">
      <c r="V2850" s="156">
        <f t="shared" si="448"/>
        <v>14.425599999999456</v>
      </c>
      <c r="W2850" s="159">
        <f t="shared" si="444"/>
        <v>4.410918049899866E-2</v>
      </c>
      <c r="X2850" s="160">
        <f t="shared" si="445"/>
        <v>9.9060445047413626E-5</v>
      </c>
      <c r="Y2850" s="160">
        <f t="shared" si="446"/>
        <v>9.9060445047413626E-5</v>
      </c>
      <c r="Z2850" s="160" t="str">
        <f t="shared" si="447"/>
        <v/>
      </c>
    </row>
    <row r="2851" spans="22:26" ht="20.100000000000001" customHeight="1" x14ac:dyDescent="0.25">
      <c r="V2851" s="156">
        <f t="shared" si="448"/>
        <v>14.431999999999455</v>
      </c>
      <c r="W2851" s="159">
        <f t="shared" si="444"/>
        <v>4.4010120053951246E-2</v>
      </c>
      <c r="X2851" s="160">
        <f t="shared" si="445"/>
        <v>9.8853491227256229E-5</v>
      </c>
      <c r="Y2851" s="160">
        <f t="shared" si="446"/>
        <v>9.8853491227256229E-5</v>
      </c>
      <c r="Z2851" s="160" t="str">
        <f t="shared" si="447"/>
        <v/>
      </c>
    </row>
    <row r="2852" spans="22:26" ht="20.100000000000001" customHeight="1" x14ac:dyDescent="0.25">
      <c r="V2852" s="156">
        <f t="shared" si="448"/>
        <v>14.438399999999454</v>
      </c>
      <c r="W2852" s="159">
        <f t="shared" si="444"/>
        <v>4.391126656272399E-2</v>
      </c>
      <c r="X2852" s="160">
        <f t="shared" si="445"/>
        <v>9.8646921290995726E-5</v>
      </c>
      <c r="Y2852" s="160">
        <f t="shared" si="446"/>
        <v>9.8646921290995726E-5</v>
      </c>
      <c r="Z2852" s="160" t="str">
        <f t="shared" si="447"/>
        <v/>
      </c>
    </row>
    <row r="2853" spans="22:26" ht="20.100000000000001" customHeight="1" x14ac:dyDescent="0.25">
      <c r="V2853" s="156">
        <f t="shared" si="448"/>
        <v>14.444799999999454</v>
      </c>
      <c r="W2853" s="159">
        <f t="shared" si="444"/>
        <v>4.3812619641432994E-2</v>
      </c>
      <c r="X2853" s="160">
        <f t="shared" si="445"/>
        <v>9.844073468197323E-5</v>
      </c>
      <c r="Y2853" s="160">
        <f t="shared" si="446"/>
        <v>9.844073468197323E-5</v>
      </c>
      <c r="Z2853" s="160" t="str">
        <f t="shared" si="447"/>
        <v/>
      </c>
    </row>
    <row r="2854" spans="22:26" ht="20.100000000000001" customHeight="1" x14ac:dyDescent="0.25">
      <c r="V2854" s="156">
        <f t="shared" si="448"/>
        <v>14.451199999999453</v>
      </c>
      <c r="W2854" s="159">
        <f t="shared" si="444"/>
        <v>4.3714178906751021E-2</v>
      </c>
      <c r="X2854" s="160">
        <f t="shared" si="445"/>
        <v>9.823493084418905E-5</v>
      </c>
      <c r="Y2854" s="160">
        <f t="shared" si="446"/>
        <v>9.823493084418905E-5</v>
      </c>
      <c r="Z2854" s="160" t="str">
        <f t="shared" si="447"/>
        <v/>
      </c>
    </row>
    <row r="2855" spans="22:26" ht="20.100000000000001" customHeight="1" x14ac:dyDescent="0.25">
      <c r="V2855" s="156">
        <f t="shared" si="448"/>
        <v>14.457599999999452</v>
      </c>
      <c r="W2855" s="159">
        <f t="shared" si="444"/>
        <v>4.3615943975906832E-2</v>
      </c>
      <c r="X2855" s="160">
        <f t="shared" si="445"/>
        <v>9.8029509221442268E-5</v>
      </c>
      <c r="Y2855" s="160">
        <f t="shared" si="446"/>
        <v>9.8029509221442268E-5</v>
      </c>
      <c r="Z2855" s="160" t="str">
        <f t="shared" si="447"/>
        <v/>
      </c>
    </row>
    <row r="2856" spans="22:26" ht="20.100000000000001" customHeight="1" x14ac:dyDescent="0.25">
      <c r="V2856" s="156">
        <f t="shared" si="448"/>
        <v>14.463999999999452</v>
      </c>
      <c r="W2856" s="159">
        <f t="shared" si="444"/>
        <v>4.351791446668539E-2</v>
      </c>
      <c r="X2856" s="160">
        <f t="shared" si="445"/>
        <v>9.7824469258205038E-5</v>
      </c>
      <c r="Y2856" s="160">
        <f t="shared" si="446"/>
        <v>9.7824469258205038E-5</v>
      </c>
      <c r="Z2856" s="160" t="str">
        <f t="shared" si="447"/>
        <v/>
      </c>
    </row>
    <row r="2857" spans="22:26" ht="20.100000000000001" customHeight="1" x14ac:dyDescent="0.25">
      <c r="V2857" s="156">
        <f t="shared" si="448"/>
        <v>14.470399999999451</v>
      </c>
      <c r="W2857" s="159">
        <f t="shared" si="444"/>
        <v>4.3420089997427185E-2</v>
      </c>
      <c r="X2857" s="160">
        <f t="shared" si="445"/>
        <v>9.7619810399088291E-5</v>
      </c>
      <c r="Y2857" s="160">
        <f t="shared" si="446"/>
        <v>9.7619810399088291E-5</v>
      </c>
      <c r="Z2857" s="160" t="str">
        <f t="shared" si="447"/>
        <v/>
      </c>
    </row>
    <row r="2858" spans="22:26" ht="20.100000000000001" customHeight="1" x14ac:dyDescent="0.25">
      <c r="V2858" s="156">
        <f t="shared" si="448"/>
        <v>14.47679999999945</v>
      </c>
      <c r="W2858" s="159">
        <f t="shared" si="444"/>
        <v>4.3322470187028096E-2</v>
      </c>
      <c r="X2858" s="160">
        <f t="shared" si="445"/>
        <v>9.7415532088890311E-5</v>
      </c>
      <c r="Y2858" s="160">
        <f t="shared" si="446"/>
        <v>9.7415532088890311E-5</v>
      </c>
      <c r="Z2858" s="160" t="str">
        <f t="shared" si="447"/>
        <v/>
      </c>
    </row>
    <row r="2859" spans="22:26" ht="20.100000000000001" customHeight="1" x14ac:dyDescent="0.25">
      <c r="V2859" s="156">
        <f t="shared" si="448"/>
        <v>14.483199999999449</v>
      </c>
      <c r="W2859" s="159">
        <f t="shared" si="444"/>
        <v>4.3225054654939206E-2</v>
      </c>
      <c r="X2859" s="160">
        <f t="shared" si="445"/>
        <v>9.7211633772735506E-5</v>
      </c>
      <c r="Y2859" s="160">
        <f t="shared" si="446"/>
        <v>9.7211633772735506E-5</v>
      </c>
      <c r="Z2859" s="160" t="str">
        <f t="shared" si="447"/>
        <v/>
      </c>
    </row>
    <row r="2860" spans="22:26" ht="20.100000000000001" customHeight="1" x14ac:dyDescent="0.25">
      <c r="V2860" s="156">
        <f t="shared" si="448"/>
        <v>14.489599999999449</v>
      </c>
      <c r="W2860" s="159">
        <f t="shared" si="444"/>
        <v>4.312784302116647E-2</v>
      </c>
      <c r="X2860" s="160">
        <f t="shared" si="445"/>
        <v>9.7008114896254827E-5</v>
      </c>
      <c r="Y2860" s="160">
        <f t="shared" si="446"/>
        <v>9.7008114896254827E-5</v>
      </c>
      <c r="Z2860" s="160" t="str">
        <f t="shared" si="447"/>
        <v/>
      </c>
    </row>
    <row r="2861" spans="22:26" ht="20.100000000000001" customHeight="1" x14ac:dyDescent="0.25">
      <c r="V2861" s="156">
        <f t="shared" si="448"/>
        <v>14.495999999999448</v>
      </c>
      <c r="W2861" s="159">
        <f t="shared" si="444"/>
        <v>4.3030834906270216E-2</v>
      </c>
      <c r="X2861" s="160">
        <f t="shared" si="445"/>
        <v>9.6804974904954322E-5</v>
      </c>
      <c r="Y2861" s="160">
        <f t="shared" si="446"/>
        <v>9.6804974904954322E-5</v>
      </c>
      <c r="Z2861" s="160" t="str">
        <f t="shared" si="447"/>
        <v/>
      </c>
    </row>
    <row r="2862" spans="22:26" ht="20.100000000000001" customHeight="1" x14ac:dyDescent="0.25">
      <c r="V2862" s="156">
        <f t="shared" si="448"/>
        <v>14.502399999999447</v>
      </c>
      <c r="W2862" s="159">
        <f t="shared" si="444"/>
        <v>4.2934029931365261E-2</v>
      </c>
      <c r="X2862" s="160">
        <f t="shared" si="445"/>
        <v>9.6602213245040869E-5</v>
      </c>
      <c r="Y2862" s="160">
        <f t="shared" si="446"/>
        <v>9.6602213245040869E-5</v>
      </c>
      <c r="Z2862" s="160" t="str">
        <f t="shared" si="447"/>
        <v/>
      </c>
    </row>
    <row r="2863" spans="22:26" ht="20.100000000000001" customHeight="1" x14ac:dyDescent="0.25">
      <c r="V2863" s="156">
        <f t="shared" si="448"/>
        <v>14.508799999999447</v>
      </c>
      <c r="W2863" s="159">
        <f t="shared" si="444"/>
        <v>4.283742771812022E-2</v>
      </c>
      <c r="X2863" s="160">
        <f t="shared" si="445"/>
        <v>9.6399829362846245E-5</v>
      </c>
      <c r="Y2863" s="160">
        <f t="shared" si="446"/>
        <v>9.6399829362846245E-5</v>
      </c>
      <c r="Z2863" s="160" t="str">
        <f t="shared" si="447"/>
        <v/>
      </c>
    </row>
    <row r="2864" spans="22:26" ht="20.100000000000001" customHeight="1" x14ac:dyDescent="0.25">
      <c r="V2864" s="156">
        <f t="shared" si="448"/>
        <v>14.515199999999446</v>
      </c>
      <c r="W2864" s="159">
        <f t="shared" si="444"/>
        <v>4.2741027888757374E-2</v>
      </c>
      <c r="X2864" s="160">
        <f t="shared" si="445"/>
        <v>9.6197822704778557E-5</v>
      </c>
      <c r="Y2864" s="160">
        <f t="shared" si="446"/>
        <v>9.6197822704778557E-5</v>
      </c>
      <c r="Z2864" s="160" t="str">
        <f t="shared" si="447"/>
        <v/>
      </c>
    </row>
    <row r="2865" spans="22:26" ht="20.100000000000001" customHeight="1" x14ac:dyDescent="0.25">
      <c r="V2865" s="156">
        <f t="shared" si="448"/>
        <v>14.521599999999445</v>
      </c>
      <c r="W2865" s="159">
        <f t="shared" si="444"/>
        <v>4.2644830066052596E-2</v>
      </c>
      <c r="X2865" s="160">
        <f t="shared" si="445"/>
        <v>9.5996192717946738E-5</v>
      </c>
      <c r="Y2865" s="160">
        <f t="shared" si="446"/>
        <v>9.5996192717946738E-5</v>
      </c>
      <c r="Z2865" s="160" t="str">
        <f t="shared" si="447"/>
        <v/>
      </c>
    </row>
    <row r="2866" spans="22:26" ht="20.100000000000001" customHeight="1" x14ac:dyDescent="0.25">
      <c r="V2866" s="156">
        <f t="shared" si="448"/>
        <v>14.527999999999444</v>
      </c>
      <c r="W2866" s="159">
        <f t="shared" si="444"/>
        <v>4.2548833873334649E-2</v>
      </c>
      <c r="X2866" s="160">
        <f t="shared" si="445"/>
        <v>9.5794938849445843E-5</v>
      </c>
      <c r="Y2866" s="160">
        <f t="shared" si="446"/>
        <v>9.5794938849445843E-5</v>
      </c>
      <c r="Z2866" s="160" t="str">
        <f t="shared" si="447"/>
        <v/>
      </c>
    </row>
    <row r="2867" spans="22:26" ht="20.100000000000001" customHeight="1" x14ac:dyDescent="0.25">
      <c r="V2867" s="156">
        <f t="shared" si="448"/>
        <v>14.534399999999444</v>
      </c>
      <c r="W2867" s="159">
        <f t="shared" si="444"/>
        <v>4.2453038934485203E-2</v>
      </c>
      <c r="X2867" s="160">
        <f t="shared" si="445"/>
        <v>9.5594060546787263E-5</v>
      </c>
      <c r="Y2867" s="160">
        <f t="shared" si="446"/>
        <v>9.5594060546787263E-5</v>
      </c>
      <c r="Z2867" s="160" t="str">
        <f t="shared" si="447"/>
        <v/>
      </c>
    </row>
    <row r="2868" spans="22:26" ht="20.100000000000001" customHeight="1" x14ac:dyDescent="0.25">
      <c r="V2868" s="156">
        <f t="shared" si="448"/>
        <v>14.540799999999443</v>
      </c>
      <c r="W2868" s="159">
        <f t="shared" si="444"/>
        <v>4.2357444873938416E-2</v>
      </c>
      <c r="X2868" s="160">
        <f t="shared" si="445"/>
        <v>9.5393557257843209E-5</v>
      </c>
      <c r="Y2868" s="160">
        <f t="shared" si="446"/>
        <v>9.5393557257843209E-5</v>
      </c>
      <c r="Z2868" s="160" t="str">
        <f t="shared" si="447"/>
        <v/>
      </c>
    </row>
    <row r="2869" spans="22:26" ht="20.100000000000001" customHeight="1" x14ac:dyDescent="0.25">
      <c r="V2869" s="156">
        <f t="shared" si="448"/>
        <v>14.547199999999442</v>
      </c>
      <c r="W2869" s="159">
        <f t="shared" si="444"/>
        <v>4.2262051316680573E-2</v>
      </c>
      <c r="X2869" s="160">
        <f t="shared" si="445"/>
        <v>9.5193428430687121E-5</v>
      </c>
      <c r="Y2869" s="160">
        <f t="shared" si="446"/>
        <v>9.5193428430687121E-5</v>
      </c>
      <c r="Z2869" s="160" t="str">
        <f t="shared" si="447"/>
        <v/>
      </c>
    </row>
    <row r="2870" spans="22:26" ht="20.100000000000001" customHeight="1" x14ac:dyDescent="0.25">
      <c r="V2870" s="156">
        <f t="shared" si="448"/>
        <v>14.553599999999442</v>
      </c>
      <c r="W2870" s="159">
        <f t="shared" si="444"/>
        <v>4.2166857888249885E-2</v>
      </c>
      <c r="X2870" s="160">
        <f t="shared" si="445"/>
        <v>9.4993673513628363E-5</v>
      </c>
      <c r="Y2870" s="160">
        <f t="shared" si="446"/>
        <v>9.4993673513628363E-5</v>
      </c>
      <c r="Z2870" s="160" t="str">
        <f t="shared" si="447"/>
        <v/>
      </c>
    </row>
    <row r="2871" spans="22:26" ht="20.100000000000001" customHeight="1" x14ac:dyDescent="0.25">
      <c r="V2871" s="156">
        <f t="shared" si="448"/>
        <v>14.559999999999441</v>
      </c>
      <c r="W2871" s="159">
        <f t="shared" si="444"/>
        <v>4.2071864214736257E-2</v>
      </c>
      <c r="X2871" s="160">
        <f t="shared" si="445"/>
        <v>9.4794291955489773E-5</v>
      </c>
      <c r="Y2871" s="160">
        <f t="shared" si="446"/>
        <v>9.4794291955489773E-5</v>
      </c>
      <c r="Z2871" s="160" t="str">
        <f t="shared" si="447"/>
        <v/>
      </c>
    </row>
    <row r="2872" spans="22:26" ht="20.100000000000001" customHeight="1" x14ac:dyDescent="0.25">
      <c r="V2872" s="156">
        <f t="shared" si="448"/>
        <v>14.56639999999944</v>
      </c>
      <c r="W2872" s="159">
        <f t="shared" si="444"/>
        <v>4.1977069922780767E-2</v>
      </c>
      <c r="X2872" s="160">
        <f t="shared" si="445"/>
        <v>9.459528320537175E-5</v>
      </c>
      <c r="Y2872" s="160">
        <f t="shared" si="446"/>
        <v>9.459528320537175E-5</v>
      </c>
      <c r="Z2872" s="160" t="str">
        <f t="shared" si="447"/>
        <v/>
      </c>
    </row>
    <row r="2873" spans="22:26" ht="20.100000000000001" customHeight="1" x14ac:dyDescent="0.25">
      <c r="V2873" s="156">
        <f t="shared" si="448"/>
        <v>14.57279999999944</v>
      </c>
      <c r="W2873" s="159">
        <f t="shared" si="444"/>
        <v>4.1882474639575396E-2</v>
      </c>
      <c r="X2873" s="160">
        <f t="shared" si="445"/>
        <v>9.4396646712402443E-5</v>
      </c>
      <c r="Y2873" s="160">
        <f t="shared" si="446"/>
        <v>9.4396646712402443E-5</v>
      </c>
      <c r="Z2873" s="160" t="str">
        <f t="shared" si="447"/>
        <v/>
      </c>
    </row>
    <row r="2874" spans="22:26" ht="20.100000000000001" customHeight="1" x14ac:dyDescent="0.25">
      <c r="V2874" s="156">
        <f t="shared" si="448"/>
        <v>14.579199999999439</v>
      </c>
      <c r="W2874" s="159">
        <f t="shared" si="444"/>
        <v>4.1788077992862993E-2</v>
      </c>
      <c r="X2874" s="160">
        <f t="shared" si="445"/>
        <v>9.4198381926396957E-5</v>
      </c>
      <c r="Y2874" s="160">
        <f t="shared" si="446"/>
        <v>9.4198381926396957E-5</v>
      </c>
      <c r="Z2874" s="160" t="str">
        <f t="shared" si="447"/>
        <v/>
      </c>
    </row>
    <row r="2875" spans="22:26" ht="20.100000000000001" customHeight="1" x14ac:dyDescent="0.25">
      <c r="V2875" s="156">
        <f t="shared" si="448"/>
        <v>14.585599999999438</v>
      </c>
      <c r="W2875" s="159">
        <f t="shared" si="444"/>
        <v>4.1693879610936596E-2</v>
      </c>
      <c r="X2875" s="160">
        <f t="shared" si="445"/>
        <v>9.4000488297350804E-5</v>
      </c>
      <c r="Y2875" s="160">
        <f t="shared" si="446"/>
        <v>9.4000488297350804E-5</v>
      </c>
      <c r="Z2875" s="160" t="str">
        <f t="shared" si="447"/>
        <v/>
      </c>
    </row>
    <row r="2876" spans="22:26" ht="20.100000000000001" customHeight="1" x14ac:dyDescent="0.25">
      <c r="V2876" s="156">
        <f t="shared" si="448"/>
        <v>14.591999999999437</v>
      </c>
      <c r="W2876" s="159">
        <f t="shared" si="444"/>
        <v>4.1599879122639245E-2</v>
      </c>
      <c r="X2876" s="160">
        <f t="shared" si="445"/>
        <v>9.3802965275342765E-5</v>
      </c>
      <c r="Y2876" s="160">
        <f t="shared" si="446"/>
        <v>9.3802965275342765E-5</v>
      </c>
      <c r="Z2876" s="160" t="str">
        <f t="shared" si="447"/>
        <v/>
      </c>
    </row>
    <row r="2877" spans="22:26" ht="20.100000000000001" customHeight="1" x14ac:dyDescent="0.25">
      <c r="V2877" s="156">
        <f t="shared" si="448"/>
        <v>14.598399999999437</v>
      </c>
      <c r="W2877" s="159">
        <f t="shared" si="444"/>
        <v>4.1506076157363903E-2</v>
      </c>
      <c r="X2877" s="160">
        <f t="shared" si="445"/>
        <v>9.3605812311159386E-5</v>
      </c>
      <c r="Y2877" s="160">
        <f t="shared" si="446"/>
        <v>9.3605812311159386E-5</v>
      </c>
      <c r="Z2877" s="160" t="str">
        <f t="shared" si="447"/>
        <v/>
      </c>
    </row>
    <row r="2878" spans="22:26" ht="20.100000000000001" customHeight="1" x14ac:dyDescent="0.25">
      <c r="V2878" s="156">
        <f t="shared" si="448"/>
        <v>14.604799999999436</v>
      </c>
      <c r="W2878" s="159">
        <f t="shared" si="444"/>
        <v>4.1412470345052743E-2</v>
      </c>
      <c r="X2878" s="160">
        <f t="shared" si="445"/>
        <v>9.3409028855753751E-5</v>
      </c>
      <c r="Y2878" s="160">
        <f t="shared" si="446"/>
        <v>9.3409028855753751E-5</v>
      </c>
      <c r="Z2878" s="160" t="str">
        <f t="shared" si="447"/>
        <v/>
      </c>
    </row>
    <row r="2879" spans="22:26" ht="20.100000000000001" customHeight="1" x14ac:dyDescent="0.25">
      <c r="V2879" s="156">
        <f t="shared" si="448"/>
        <v>14.611199999999435</v>
      </c>
      <c r="W2879" s="159">
        <f t="shared" si="444"/>
        <v>4.1319061316196989E-2</v>
      </c>
      <c r="X2879" s="160">
        <f t="shared" si="445"/>
        <v>9.3212614360092816E-5</v>
      </c>
      <c r="Y2879" s="160">
        <f t="shared" si="446"/>
        <v>9.3212614360092816E-5</v>
      </c>
      <c r="Z2879" s="160" t="str">
        <f t="shared" si="447"/>
        <v/>
      </c>
    </row>
    <row r="2880" spans="22:26" ht="20.100000000000001" customHeight="1" x14ac:dyDescent="0.25">
      <c r="V2880" s="156">
        <f t="shared" si="448"/>
        <v>14.617599999999435</v>
      </c>
      <c r="W2880" s="159">
        <f t="shared" si="444"/>
        <v>4.1225848701836897E-2</v>
      </c>
      <c r="X2880" s="160">
        <f t="shared" si="445"/>
        <v>9.3016568276114986E-5</v>
      </c>
      <c r="Y2880" s="160">
        <f t="shared" si="446"/>
        <v>9.3016568276114986E-5</v>
      </c>
      <c r="Z2880" s="160" t="str">
        <f t="shared" si="447"/>
        <v/>
      </c>
    </row>
    <row r="2881" spans="22:26" ht="20.100000000000001" customHeight="1" x14ac:dyDescent="0.25">
      <c r="V2881" s="156">
        <f t="shared" si="448"/>
        <v>14.623999999999434</v>
      </c>
      <c r="W2881" s="159">
        <f t="shared" si="444"/>
        <v>4.1132832133560782E-2</v>
      </c>
      <c r="X2881" s="160">
        <f t="shared" si="445"/>
        <v>9.2820890055377026E-5</v>
      </c>
      <c r="Y2881" s="160">
        <f t="shared" si="446"/>
        <v>9.2820890055377026E-5</v>
      </c>
      <c r="Z2881" s="160" t="str">
        <f t="shared" si="447"/>
        <v/>
      </c>
    </row>
    <row r="2882" spans="22:26" ht="20.100000000000001" customHeight="1" x14ac:dyDescent="0.25">
      <c r="V2882" s="156">
        <f t="shared" si="448"/>
        <v>14.630399999999433</v>
      </c>
      <c r="W2882" s="159">
        <f t="shared" si="444"/>
        <v>4.1040011243505405E-2</v>
      </c>
      <c r="X2882" s="160">
        <f t="shared" si="445"/>
        <v>9.2625579150351633E-5</v>
      </c>
      <c r="Y2882" s="160">
        <f t="shared" si="446"/>
        <v>9.2625579150351633E-5</v>
      </c>
      <c r="Z2882" s="160" t="str">
        <f t="shared" si="447"/>
        <v/>
      </c>
    </row>
    <row r="2883" spans="22:26" ht="20.100000000000001" customHeight="1" x14ac:dyDescent="0.25">
      <c r="V2883" s="156">
        <f t="shared" si="448"/>
        <v>14.636799999999432</v>
      </c>
      <c r="W2883" s="159">
        <f t="shared" si="444"/>
        <v>4.0947385664355053E-2</v>
      </c>
      <c r="X2883" s="160">
        <f t="shared" si="445"/>
        <v>9.2430635013386608E-5</v>
      </c>
      <c r="Y2883" s="160">
        <f t="shared" si="446"/>
        <v>9.2430635013386608E-5</v>
      </c>
      <c r="Z2883" s="160" t="str">
        <f t="shared" si="447"/>
        <v/>
      </c>
    </row>
    <row r="2884" spans="22:26" ht="20.100000000000001" customHeight="1" x14ac:dyDescent="0.25">
      <c r="V2884" s="156">
        <f t="shared" si="448"/>
        <v>14.643199999999432</v>
      </c>
      <c r="W2884" s="159">
        <f t="shared" si="444"/>
        <v>4.0854955029341666E-2</v>
      </c>
      <c r="X2884" s="160">
        <f t="shared" si="445"/>
        <v>9.2236057097537516E-5</v>
      </c>
      <c r="Y2884" s="160">
        <f t="shared" si="446"/>
        <v>9.2236057097537516E-5</v>
      </c>
      <c r="Z2884" s="160" t="str">
        <f t="shared" si="447"/>
        <v/>
      </c>
    </row>
    <row r="2885" spans="22:26" ht="20.100000000000001" customHeight="1" x14ac:dyDescent="0.25">
      <c r="V2885" s="156">
        <f t="shared" si="448"/>
        <v>14.649599999999431</v>
      </c>
      <c r="W2885" s="159">
        <f t="shared" si="444"/>
        <v>4.0762718972244129E-2</v>
      </c>
      <c r="X2885" s="160">
        <f t="shared" si="445"/>
        <v>9.204184485593625E-5</v>
      </c>
      <c r="Y2885" s="160">
        <f t="shared" si="446"/>
        <v>9.204184485593625E-5</v>
      </c>
      <c r="Z2885" s="160" t="str">
        <f t="shared" si="447"/>
        <v/>
      </c>
    </row>
    <row r="2886" spans="22:26" ht="20.100000000000001" customHeight="1" x14ac:dyDescent="0.25">
      <c r="V2886" s="156">
        <f t="shared" si="448"/>
        <v>14.65599999999943</v>
      </c>
      <c r="W2886" s="159">
        <f t="shared" si="444"/>
        <v>4.0670677127388193E-2</v>
      </c>
      <c r="X2886" s="160">
        <f t="shared" si="445"/>
        <v>9.1847997742089404E-5</v>
      </c>
      <c r="Y2886" s="160">
        <f t="shared" si="446"/>
        <v>9.1847997742089404E-5</v>
      </c>
      <c r="Z2886" s="160" t="str">
        <f t="shared" si="447"/>
        <v/>
      </c>
    </row>
    <row r="2887" spans="22:26" ht="20.100000000000001" customHeight="1" x14ac:dyDescent="0.25">
      <c r="V2887" s="156">
        <f t="shared" si="448"/>
        <v>14.66239999999943</v>
      </c>
      <c r="W2887" s="159">
        <f t="shared" si="444"/>
        <v>4.0578829129646103E-2</v>
      </c>
      <c r="X2887" s="160">
        <f t="shared" si="445"/>
        <v>9.1654515209982357E-5</v>
      </c>
      <c r="Y2887" s="160">
        <f t="shared" si="446"/>
        <v>9.1654515209982357E-5</v>
      </c>
      <c r="Z2887" s="160" t="str">
        <f t="shared" si="447"/>
        <v/>
      </c>
    </row>
    <row r="2888" spans="22:26" ht="20.100000000000001" customHeight="1" x14ac:dyDescent="0.25">
      <c r="V2888" s="156">
        <f t="shared" si="448"/>
        <v>14.668799999999429</v>
      </c>
      <c r="W2888" s="159">
        <f t="shared" si="444"/>
        <v>4.0487174614436121E-2</v>
      </c>
      <c r="X2888" s="160">
        <f t="shared" si="445"/>
        <v>9.1461396713704568E-5</v>
      </c>
      <c r="Y2888" s="160">
        <f t="shared" si="446"/>
        <v>9.1461396713704568E-5</v>
      </c>
      <c r="Z2888" s="160" t="str">
        <f t="shared" si="447"/>
        <v/>
      </c>
    </row>
    <row r="2889" spans="22:26" ht="20.100000000000001" customHeight="1" x14ac:dyDescent="0.25">
      <c r="V2889" s="156">
        <f t="shared" si="448"/>
        <v>14.675199999999428</v>
      </c>
      <c r="W2889" s="159">
        <f t="shared" si="444"/>
        <v>4.0395713217722416E-2</v>
      </c>
      <c r="X2889" s="160">
        <f t="shared" si="445"/>
        <v>9.1268641707921427E-5</v>
      </c>
      <c r="Y2889" s="160">
        <f t="shared" si="446"/>
        <v>9.1268641707921427E-5</v>
      </c>
      <c r="Z2889" s="160" t="str">
        <f t="shared" si="447"/>
        <v/>
      </c>
    </row>
    <row r="2890" spans="22:26" ht="20.100000000000001" customHeight="1" x14ac:dyDescent="0.25">
      <c r="V2890" s="156">
        <f t="shared" si="448"/>
        <v>14.681599999999428</v>
      </c>
      <c r="W2890" s="159">
        <f t="shared" si="444"/>
        <v>4.0304444576014495E-2</v>
      </c>
      <c r="X2890" s="160">
        <f t="shared" si="445"/>
        <v>9.1076249647520369E-5</v>
      </c>
      <c r="Y2890" s="160">
        <f t="shared" si="446"/>
        <v>9.1076249647520369E-5</v>
      </c>
      <c r="Z2890" s="160" t="str">
        <f t="shared" si="447"/>
        <v/>
      </c>
    </row>
    <row r="2891" spans="22:26" ht="20.100000000000001" customHeight="1" x14ac:dyDescent="0.25">
      <c r="V2891" s="156">
        <f t="shared" si="448"/>
        <v>14.687999999999427</v>
      </c>
      <c r="W2891" s="159">
        <f t="shared" si="444"/>
        <v>4.0213368326366974E-2</v>
      </c>
      <c r="X2891" s="160">
        <f t="shared" si="445"/>
        <v>9.088421998773577E-5</v>
      </c>
      <c r="Y2891" s="160">
        <f t="shared" si="446"/>
        <v>9.088421998773577E-5</v>
      </c>
      <c r="Z2891" s="160" t="str">
        <f t="shared" si="447"/>
        <v/>
      </c>
    </row>
    <row r="2892" spans="22:26" ht="20.100000000000001" customHeight="1" x14ac:dyDescent="0.25">
      <c r="V2892" s="156">
        <f t="shared" si="448"/>
        <v>14.694399999999426</v>
      </c>
      <c r="W2892" s="159">
        <f t="shared" si="444"/>
        <v>4.0122484106379239E-2</v>
      </c>
      <c r="X2892" s="160">
        <f t="shared" si="445"/>
        <v>9.0692552184190589E-5</v>
      </c>
      <c r="Y2892" s="160">
        <f t="shared" si="446"/>
        <v>9.0692552184190589E-5</v>
      </c>
      <c r="Z2892" s="160" t="str">
        <f t="shared" si="447"/>
        <v/>
      </c>
    </row>
    <row r="2893" spans="22:26" ht="20.100000000000001" customHeight="1" x14ac:dyDescent="0.25">
      <c r="V2893" s="156">
        <f t="shared" si="448"/>
        <v>14.700799999999425</v>
      </c>
      <c r="W2893" s="159">
        <f t="shared" si="444"/>
        <v>4.0031791554195048E-2</v>
      </c>
      <c r="X2893" s="160">
        <f t="shared" si="445"/>
        <v>9.0501245692688193E-5</v>
      </c>
      <c r="Y2893" s="160">
        <f t="shared" si="446"/>
        <v>9.0501245692688193E-5</v>
      </c>
      <c r="Z2893" s="160" t="str">
        <f t="shared" si="447"/>
        <v/>
      </c>
    </row>
    <row r="2894" spans="22:26" ht="20.100000000000001" customHeight="1" x14ac:dyDescent="0.25">
      <c r="V2894" s="156">
        <f t="shared" si="448"/>
        <v>14.707199999999425</v>
      </c>
      <c r="W2894" s="159">
        <f t="shared" si="444"/>
        <v>3.994129030850236E-2</v>
      </c>
      <c r="X2894" s="160">
        <f t="shared" si="445"/>
        <v>9.0310299969725838E-5</v>
      </c>
      <c r="Y2894" s="160">
        <f t="shared" si="446"/>
        <v>9.0310299969725838E-5</v>
      </c>
      <c r="Z2894" s="160" t="str">
        <f t="shared" si="447"/>
        <v/>
      </c>
    </row>
    <row r="2895" spans="22:26" ht="20.100000000000001" customHeight="1" x14ac:dyDescent="0.25">
      <c r="V2895" s="156">
        <f t="shared" si="448"/>
        <v>14.713599999999424</v>
      </c>
      <c r="W2895" s="159">
        <f t="shared" si="444"/>
        <v>3.9850980008532634E-2</v>
      </c>
      <c r="X2895" s="160">
        <f t="shared" si="445"/>
        <v>9.0119714471821599E-5</v>
      </c>
      <c r="Y2895" s="160">
        <f t="shared" si="446"/>
        <v>9.0119714471821599E-5</v>
      </c>
      <c r="Z2895" s="160" t="str">
        <f t="shared" si="447"/>
        <v/>
      </c>
    </row>
    <row r="2896" spans="22:26" ht="20.100000000000001" customHeight="1" x14ac:dyDescent="0.25">
      <c r="V2896" s="156">
        <f t="shared" si="448"/>
        <v>14.719999999999423</v>
      </c>
      <c r="W2896" s="159">
        <f t="shared" si="444"/>
        <v>3.9760860294060812E-2</v>
      </c>
      <c r="X2896" s="160">
        <f t="shared" si="445"/>
        <v>8.9929488655965395E-5</v>
      </c>
      <c r="Y2896" s="160">
        <f t="shared" si="446"/>
        <v>8.9929488655965395E-5</v>
      </c>
      <c r="Z2896" s="160" t="str">
        <f t="shared" si="447"/>
        <v/>
      </c>
    </row>
    <row r="2897" spans="22:26" ht="20.100000000000001" customHeight="1" x14ac:dyDescent="0.25">
      <c r="V2897" s="156">
        <f t="shared" si="448"/>
        <v>14.726399999999423</v>
      </c>
      <c r="W2897" s="159">
        <f t="shared" si="444"/>
        <v>3.9670930805404847E-2</v>
      </c>
      <c r="X2897" s="160">
        <f t="shared" si="445"/>
        <v>8.97396219794247E-5</v>
      </c>
      <c r="Y2897" s="160">
        <f t="shared" si="446"/>
        <v>8.97396219794247E-5</v>
      </c>
      <c r="Z2897" s="160" t="str">
        <f t="shared" si="447"/>
        <v/>
      </c>
    </row>
    <row r="2898" spans="22:26" ht="20.100000000000001" customHeight="1" x14ac:dyDescent="0.25">
      <c r="V2898" s="156">
        <f t="shared" si="448"/>
        <v>14.732799999999422</v>
      </c>
      <c r="W2898" s="159">
        <f t="shared" si="444"/>
        <v>3.9581191183425422E-2</v>
      </c>
      <c r="X2898" s="160">
        <f t="shared" si="445"/>
        <v>8.9550113900119244E-5</v>
      </c>
      <c r="Y2898" s="160">
        <f t="shared" si="446"/>
        <v>8.9550113900119244E-5</v>
      </c>
      <c r="Z2898" s="160" t="str">
        <f t="shared" si="447"/>
        <v/>
      </c>
    </row>
    <row r="2899" spans="22:26" ht="20.100000000000001" customHeight="1" x14ac:dyDescent="0.25">
      <c r="V2899" s="156">
        <f t="shared" si="448"/>
        <v>14.739199999999421</v>
      </c>
      <c r="W2899" s="159">
        <f t="shared" si="444"/>
        <v>3.9491641069525303E-2</v>
      </c>
      <c r="X2899" s="160">
        <f t="shared" si="445"/>
        <v>8.9360963875961819E-5</v>
      </c>
      <c r="Y2899" s="160">
        <f t="shared" si="446"/>
        <v>8.9360963875961819E-5</v>
      </c>
      <c r="Z2899" s="160" t="str">
        <f t="shared" si="447"/>
        <v/>
      </c>
    </row>
    <row r="2900" spans="22:26" ht="20.100000000000001" customHeight="1" x14ac:dyDescent="0.25">
      <c r="V2900" s="156">
        <f t="shared" si="448"/>
        <v>14.745599999999421</v>
      </c>
      <c r="W2900" s="159">
        <f t="shared" ref="W2900:W2963" si="449">_xlfn.CHISQ.DIST.RT(V2900,$U$593)</f>
        <v>3.9402280105649341E-2</v>
      </c>
      <c r="X2900" s="160">
        <f t="shared" ref="X2900:X2963" si="450">W2900-W2901</f>
        <v>8.9172171365302366E-5</v>
      </c>
      <c r="Y2900" s="160">
        <f t="shared" ref="Y2900:Y2963" si="451">IF(W2900&lt;(1-$U$600),X2900,"")</f>
        <v>8.9172171365302366E-5</v>
      </c>
      <c r="Z2900" s="160" t="str">
        <f t="shared" ref="Z2900:Z2963" si="452">IF(X2900&lt;(1-$U$606),Y2900,"")</f>
        <v/>
      </c>
    </row>
    <row r="2901" spans="22:26" ht="20.100000000000001" customHeight="1" x14ac:dyDescent="0.25">
      <c r="V2901" s="156">
        <f t="shared" ref="V2901:V2964" si="453">V2900+$Y$593</f>
        <v>14.75199999999942</v>
      </c>
      <c r="W2901" s="159">
        <f t="shared" si="449"/>
        <v>3.9313107934284039E-2</v>
      </c>
      <c r="X2901" s="160">
        <f t="shared" si="450"/>
        <v>8.8983735826990429E-5</v>
      </c>
      <c r="Y2901" s="160">
        <f t="shared" si="451"/>
        <v>8.8983735826990429E-5</v>
      </c>
      <c r="Z2901" s="160" t="str">
        <f t="shared" si="452"/>
        <v/>
      </c>
    </row>
    <row r="2902" spans="22:26" ht="20.100000000000001" customHeight="1" x14ac:dyDescent="0.25">
      <c r="V2902" s="156">
        <f t="shared" si="453"/>
        <v>14.758399999999419</v>
      </c>
      <c r="W2902" s="159">
        <f t="shared" si="449"/>
        <v>3.9224124198457049E-2</v>
      </c>
      <c r="X2902" s="160">
        <f t="shared" si="450"/>
        <v>8.8795656720201677E-5</v>
      </c>
      <c r="Y2902" s="160">
        <f t="shared" si="451"/>
        <v>8.8795656720201677E-5</v>
      </c>
      <c r="Z2902" s="160" t="str">
        <f t="shared" si="452"/>
        <v/>
      </c>
    </row>
    <row r="2903" spans="22:26" ht="20.100000000000001" customHeight="1" x14ac:dyDescent="0.25">
      <c r="V2903" s="156">
        <f t="shared" si="453"/>
        <v>14.764799999999418</v>
      </c>
      <c r="W2903" s="159">
        <f t="shared" si="449"/>
        <v>3.9135328541736847E-2</v>
      </c>
      <c r="X2903" s="160">
        <f t="shared" si="450"/>
        <v>8.8607933504347702E-5</v>
      </c>
      <c r="Y2903" s="160">
        <f t="shared" si="451"/>
        <v>8.8607933504347702E-5</v>
      </c>
      <c r="Z2903" s="160" t="str">
        <f t="shared" si="452"/>
        <v/>
      </c>
    </row>
    <row r="2904" spans="22:26" ht="20.100000000000001" customHeight="1" x14ac:dyDescent="0.25">
      <c r="V2904" s="156">
        <f t="shared" si="453"/>
        <v>14.771199999999418</v>
      </c>
      <c r="W2904" s="159">
        <f t="shared" si="449"/>
        <v>3.9046720608232499E-2</v>
      </c>
      <c r="X2904" s="160">
        <f t="shared" si="450"/>
        <v>8.8420565639422966E-5</v>
      </c>
      <c r="Y2904" s="160">
        <f t="shared" si="451"/>
        <v>8.8420565639422966E-5</v>
      </c>
      <c r="Z2904" s="160" t="str">
        <f t="shared" si="452"/>
        <v/>
      </c>
    </row>
    <row r="2905" spans="22:26" ht="20.100000000000001" customHeight="1" x14ac:dyDescent="0.25">
      <c r="V2905" s="156">
        <f t="shared" si="453"/>
        <v>14.777599999999417</v>
      </c>
      <c r="W2905" s="159">
        <f t="shared" si="449"/>
        <v>3.8958300042593076E-2</v>
      </c>
      <c r="X2905" s="160">
        <f t="shared" si="450"/>
        <v>8.8233552585449682E-5</v>
      </c>
      <c r="Y2905" s="160">
        <f t="shared" si="451"/>
        <v>8.8233552585449682E-5</v>
      </c>
      <c r="Z2905" s="160" t="str">
        <f t="shared" si="452"/>
        <v/>
      </c>
    </row>
    <row r="2906" spans="22:26" ht="20.100000000000001" customHeight="1" x14ac:dyDescent="0.25">
      <c r="V2906" s="156">
        <f t="shared" si="453"/>
        <v>14.783999999999416</v>
      </c>
      <c r="W2906" s="159">
        <f t="shared" si="449"/>
        <v>3.8870066490007626E-2</v>
      </c>
      <c r="X2906" s="160">
        <f t="shared" si="450"/>
        <v>8.8046893803192527E-5</v>
      </c>
      <c r="Y2906" s="160">
        <f t="shared" si="451"/>
        <v>8.8046893803192527E-5</v>
      </c>
      <c r="Z2906" s="160" t="str">
        <f t="shared" si="452"/>
        <v/>
      </c>
    </row>
    <row r="2907" spans="22:26" ht="20.100000000000001" customHeight="1" x14ac:dyDescent="0.25">
      <c r="V2907" s="156">
        <f t="shared" si="453"/>
        <v>14.790399999999416</v>
      </c>
      <c r="W2907" s="159">
        <f t="shared" si="449"/>
        <v>3.8782019596204434E-2</v>
      </c>
      <c r="X2907" s="160">
        <f t="shared" si="450"/>
        <v>8.7860588753589652E-5</v>
      </c>
      <c r="Y2907" s="160">
        <f t="shared" si="451"/>
        <v>8.7860588753589652E-5</v>
      </c>
      <c r="Z2907" s="160" t="str">
        <f t="shared" si="452"/>
        <v/>
      </c>
    </row>
    <row r="2908" spans="22:26" ht="20.100000000000001" customHeight="1" x14ac:dyDescent="0.25">
      <c r="V2908" s="156">
        <f t="shared" si="453"/>
        <v>14.796799999999415</v>
      </c>
      <c r="W2908" s="159">
        <f t="shared" si="449"/>
        <v>3.8694159007450844E-2</v>
      </c>
      <c r="X2908" s="160">
        <f t="shared" si="450"/>
        <v>8.7674636897995539E-5</v>
      </c>
      <c r="Y2908" s="160">
        <f t="shared" si="451"/>
        <v>8.7674636897995539E-5</v>
      </c>
      <c r="Z2908" s="160" t="str">
        <f t="shared" si="452"/>
        <v/>
      </c>
    </row>
    <row r="2909" spans="22:26" ht="20.100000000000001" customHeight="1" x14ac:dyDescent="0.25">
      <c r="V2909" s="156">
        <f t="shared" si="453"/>
        <v>14.803199999999414</v>
      </c>
      <c r="W2909" s="159">
        <f t="shared" si="449"/>
        <v>3.8606484370552849E-2</v>
      </c>
      <c r="X2909" s="160">
        <f t="shared" si="450"/>
        <v>8.7489037698007532E-5</v>
      </c>
      <c r="Y2909" s="160">
        <f t="shared" si="451"/>
        <v>8.7489037698007532E-5</v>
      </c>
      <c r="Z2909" s="160" t="str">
        <f t="shared" si="452"/>
        <v/>
      </c>
    </row>
    <row r="2910" spans="22:26" ht="20.100000000000001" customHeight="1" x14ac:dyDescent="0.25">
      <c r="V2910" s="156">
        <f t="shared" si="453"/>
        <v>14.809599999999413</v>
      </c>
      <c r="W2910" s="159">
        <f t="shared" si="449"/>
        <v>3.8518995332854841E-2</v>
      </c>
      <c r="X2910" s="160">
        <f t="shared" si="450"/>
        <v>8.7303790615791965E-5</v>
      </c>
      <c r="Y2910" s="160">
        <f t="shared" si="451"/>
        <v>8.7303790615791965E-5</v>
      </c>
      <c r="Z2910" s="160" t="str">
        <f t="shared" si="452"/>
        <v/>
      </c>
    </row>
    <row r="2911" spans="22:26" ht="20.100000000000001" customHeight="1" x14ac:dyDescent="0.25">
      <c r="V2911" s="156">
        <f t="shared" si="453"/>
        <v>14.815999999999413</v>
      </c>
      <c r="W2911" s="159">
        <f t="shared" si="449"/>
        <v>3.8431691542239049E-2</v>
      </c>
      <c r="X2911" s="160">
        <f t="shared" si="450"/>
        <v>8.7118895113869055E-5</v>
      </c>
      <c r="Y2911" s="160">
        <f t="shared" si="451"/>
        <v>8.7118895113869055E-5</v>
      </c>
      <c r="Z2911" s="160" t="str">
        <f t="shared" si="452"/>
        <v/>
      </c>
    </row>
    <row r="2912" spans="22:26" ht="20.100000000000001" customHeight="1" x14ac:dyDescent="0.25">
      <c r="V2912" s="156">
        <f t="shared" si="453"/>
        <v>14.822399999999412</v>
      </c>
      <c r="W2912" s="159">
        <f t="shared" si="449"/>
        <v>3.834457264712518E-2</v>
      </c>
      <c r="X2912" s="160">
        <f t="shared" si="450"/>
        <v>8.6934350654925552E-5</v>
      </c>
      <c r="Y2912" s="160">
        <f t="shared" si="451"/>
        <v>8.6934350654925552E-5</v>
      </c>
      <c r="Z2912" s="160" t="str">
        <f t="shared" si="452"/>
        <v/>
      </c>
    </row>
    <row r="2913" spans="22:26" ht="20.100000000000001" customHeight="1" x14ac:dyDescent="0.25">
      <c r="V2913" s="156">
        <f t="shared" si="453"/>
        <v>14.828799999999411</v>
      </c>
      <c r="W2913" s="159">
        <f t="shared" si="449"/>
        <v>3.8257638296470255E-2</v>
      </c>
      <c r="X2913" s="160">
        <f t="shared" si="450"/>
        <v>8.6750156702376791E-5</v>
      </c>
      <c r="Y2913" s="160">
        <f t="shared" si="451"/>
        <v>8.6750156702376791E-5</v>
      </c>
      <c r="Z2913" s="160" t="str">
        <f t="shared" si="452"/>
        <v/>
      </c>
    </row>
    <row r="2914" spans="22:26" ht="20.100000000000001" customHeight="1" x14ac:dyDescent="0.25">
      <c r="V2914" s="156">
        <f t="shared" si="453"/>
        <v>14.835199999999411</v>
      </c>
      <c r="W2914" s="159">
        <f t="shared" si="449"/>
        <v>3.8170888139767878E-2</v>
      </c>
      <c r="X2914" s="160">
        <f t="shared" si="450"/>
        <v>8.6566312719582594E-5</v>
      </c>
      <c r="Y2914" s="160">
        <f t="shared" si="451"/>
        <v>8.6566312719582594E-5</v>
      </c>
      <c r="Z2914" s="160" t="str">
        <f t="shared" si="452"/>
        <v/>
      </c>
    </row>
    <row r="2915" spans="22:26" ht="20.100000000000001" customHeight="1" x14ac:dyDescent="0.25">
      <c r="V2915" s="156">
        <f t="shared" si="453"/>
        <v>14.84159999999941</v>
      </c>
      <c r="W2915" s="159">
        <f t="shared" si="449"/>
        <v>3.8084321827048295E-2</v>
      </c>
      <c r="X2915" s="160">
        <f t="shared" si="450"/>
        <v>8.6382818170784026E-5</v>
      </c>
      <c r="Y2915" s="160">
        <f t="shared" si="451"/>
        <v>8.6382818170784026E-5</v>
      </c>
      <c r="Z2915" s="160" t="str">
        <f t="shared" si="452"/>
        <v/>
      </c>
    </row>
    <row r="2916" spans="22:26" ht="20.100000000000001" customHeight="1" x14ac:dyDescent="0.25">
      <c r="V2916" s="156">
        <f t="shared" si="453"/>
        <v>14.847999999999409</v>
      </c>
      <c r="W2916" s="159">
        <f t="shared" si="449"/>
        <v>3.7997939008877511E-2</v>
      </c>
      <c r="X2916" s="160">
        <f t="shared" si="450"/>
        <v>8.619967252020827E-5</v>
      </c>
      <c r="Y2916" s="160">
        <f t="shared" si="451"/>
        <v>8.619967252020827E-5</v>
      </c>
      <c r="Z2916" s="160" t="str">
        <f t="shared" si="452"/>
        <v/>
      </c>
    </row>
    <row r="2917" spans="22:26" ht="20.100000000000001" customHeight="1" x14ac:dyDescent="0.25">
      <c r="V2917" s="156">
        <f t="shared" si="453"/>
        <v>14.854399999999409</v>
      </c>
      <c r="W2917" s="159">
        <f t="shared" si="449"/>
        <v>3.7911739336357303E-2</v>
      </c>
      <c r="X2917" s="160">
        <f t="shared" si="450"/>
        <v>8.6016875232478029E-5</v>
      </c>
      <c r="Y2917" s="160">
        <f t="shared" si="451"/>
        <v>8.6016875232478029E-5</v>
      </c>
      <c r="Z2917" s="160" t="str">
        <f t="shared" si="452"/>
        <v/>
      </c>
    </row>
    <row r="2918" spans="22:26" ht="20.100000000000001" customHeight="1" x14ac:dyDescent="0.25">
      <c r="V2918" s="156">
        <f t="shared" si="453"/>
        <v>14.860799999999408</v>
      </c>
      <c r="W2918" s="159">
        <f t="shared" si="449"/>
        <v>3.7825722461124825E-2</v>
      </c>
      <c r="X2918" s="160">
        <f t="shared" si="450"/>
        <v>8.5834425772993161E-5</v>
      </c>
      <c r="Y2918" s="160">
        <f t="shared" si="451"/>
        <v>8.5834425772993161E-5</v>
      </c>
      <c r="Z2918" s="160" t="str">
        <f t="shared" si="452"/>
        <v/>
      </c>
    </row>
    <row r="2919" spans="22:26" ht="20.100000000000001" customHeight="1" x14ac:dyDescent="0.25">
      <c r="V2919" s="156">
        <f t="shared" si="453"/>
        <v>14.867199999999407</v>
      </c>
      <c r="W2919" s="159">
        <f t="shared" si="449"/>
        <v>3.7739888035351832E-2</v>
      </c>
      <c r="X2919" s="160">
        <f t="shared" si="450"/>
        <v>8.565232360699393E-5</v>
      </c>
      <c r="Y2919" s="160">
        <f t="shared" si="451"/>
        <v>8.565232360699393E-5</v>
      </c>
      <c r="Z2919" s="160" t="str">
        <f t="shared" si="452"/>
        <v/>
      </c>
    </row>
    <row r="2920" spans="22:26" ht="20.100000000000001" customHeight="1" x14ac:dyDescent="0.25">
      <c r="V2920" s="156">
        <f t="shared" si="453"/>
        <v>14.873599999999406</v>
      </c>
      <c r="W2920" s="159">
        <f t="shared" si="449"/>
        <v>3.7654235711744838E-2</v>
      </c>
      <c r="X2920" s="160">
        <f t="shared" si="450"/>
        <v>8.5470568200719799E-5</v>
      </c>
      <c r="Y2920" s="160">
        <f t="shared" si="451"/>
        <v>8.5470568200719799E-5</v>
      </c>
      <c r="Z2920" s="160" t="str">
        <f t="shared" si="452"/>
        <v/>
      </c>
    </row>
    <row r="2921" spans="22:26" ht="20.100000000000001" customHeight="1" x14ac:dyDescent="0.25">
      <c r="V2921" s="156">
        <f t="shared" si="453"/>
        <v>14.879999999999406</v>
      </c>
      <c r="W2921" s="159">
        <f t="shared" si="449"/>
        <v>3.7568765143544118E-2</v>
      </c>
      <c r="X2921" s="160">
        <f t="shared" si="450"/>
        <v>8.5289159020125738E-5</v>
      </c>
      <c r="Y2921" s="160">
        <f t="shared" si="451"/>
        <v>8.5289159020125738E-5</v>
      </c>
      <c r="Z2921" s="160" t="str">
        <f t="shared" si="452"/>
        <v/>
      </c>
    </row>
    <row r="2922" spans="22:26" ht="20.100000000000001" customHeight="1" x14ac:dyDescent="0.25">
      <c r="V2922" s="156">
        <f t="shared" si="453"/>
        <v>14.886399999999405</v>
      </c>
      <c r="W2922" s="159">
        <f t="shared" si="449"/>
        <v>3.7483475984523992E-2</v>
      </c>
      <c r="X2922" s="160">
        <f t="shared" si="450"/>
        <v>8.5108095532200612E-5</v>
      </c>
      <c r="Y2922" s="160">
        <f t="shared" si="451"/>
        <v>8.5108095532200612E-5</v>
      </c>
      <c r="Z2922" s="160" t="str">
        <f t="shared" si="452"/>
        <v/>
      </c>
    </row>
    <row r="2923" spans="22:26" ht="20.100000000000001" customHeight="1" x14ac:dyDescent="0.25">
      <c r="V2923" s="156">
        <f t="shared" si="453"/>
        <v>14.892799999999404</v>
      </c>
      <c r="W2923" s="159">
        <f t="shared" si="449"/>
        <v>3.7398367888991792E-2</v>
      </c>
      <c r="X2923" s="160">
        <f t="shared" si="450"/>
        <v>8.4927377203745935E-5</v>
      </c>
      <c r="Y2923" s="160">
        <f t="shared" si="451"/>
        <v>8.4927377203745935E-5</v>
      </c>
      <c r="Z2923" s="160" t="str">
        <f t="shared" si="452"/>
        <v/>
      </c>
    </row>
    <row r="2924" spans="22:26" ht="20.100000000000001" customHeight="1" x14ac:dyDescent="0.25">
      <c r="V2924" s="156">
        <f t="shared" si="453"/>
        <v>14.899199999999404</v>
      </c>
      <c r="W2924" s="159">
        <f t="shared" si="449"/>
        <v>3.7313440511788046E-2</v>
      </c>
      <c r="X2924" s="160">
        <f t="shared" si="450"/>
        <v>8.4747003502576301E-5</v>
      </c>
      <c r="Y2924" s="160">
        <f t="shared" si="451"/>
        <v>8.4747003502576301E-5</v>
      </c>
      <c r="Z2924" s="160" t="str">
        <f t="shared" si="452"/>
        <v/>
      </c>
    </row>
    <row r="2925" spans="22:26" ht="20.100000000000001" customHeight="1" x14ac:dyDescent="0.25">
      <c r="V2925" s="156">
        <f t="shared" si="453"/>
        <v>14.905599999999403</v>
      </c>
      <c r="W2925" s="159">
        <f t="shared" si="449"/>
        <v>3.7228693508285469E-2</v>
      </c>
      <c r="X2925" s="160">
        <f t="shared" si="450"/>
        <v>8.4566973896256503E-5</v>
      </c>
      <c r="Y2925" s="160">
        <f t="shared" si="451"/>
        <v>8.4566973896256503E-5</v>
      </c>
      <c r="Z2925" s="160" t="str">
        <f t="shared" si="452"/>
        <v/>
      </c>
    </row>
    <row r="2926" spans="22:26" ht="20.100000000000001" customHeight="1" x14ac:dyDescent="0.25">
      <c r="V2926" s="156">
        <f t="shared" si="453"/>
        <v>14.911999999999402</v>
      </c>
      <c r="W2926" s="159">
        <f t="shared" si="449"/>
        <v>3.7144126534389213E-2</v>
      </c>
      <c r="X2926" s="160">
        <f t="shared" si="450"/>
        <v>8.4387287853274207E-5</v>
      </c>
      <c r="Y2926" s="160">
        <f t="shared" si="451"/>
        <v>8.4387287853274207E-5</v>
      </c>
      <c r="Z2926" s="160" t="str">
        <f t="shared" si="452"/>
        <v/>
      </c>
    </row>
    <row r="2927" spans="22:26" ht="20.100000000000001" customHeight="1" x14ac:dyDescent="0.25">
      <c r="V2927" s="156">
        <f t="shared" si="453"/>
        <v>14.918399999999401</v>
      </c>
      <c r="W2927" s="159">
        <f t="shared" si="449"/>
        <v>3.7059739246535939E-2</v>
      </c>
      <c r="X2927" s="160">
        <f t="shared" si="450"/>
        <v>8.420794484216565E-5</v>
      </c>
      <c r="Y2927" s="160">
        <f t="shared" si="451"/>
        <v>8.420794484216565E-5</v>
      </c>
      <c r="Z2927" s="160" t="str">
        <f t="shared" si="452"/>
        <v/>
      </c>
    </row>
    <row r="2928" spans="22:26" ht="20.100000000000001" customHeight="1" x14ac:dyDescent="0.25">
      <c r="V2928" s="156">
        <f t="shared" si="453"/>
        <v>14.924799999999401</v>
      </c>
      <c r="W2928" s="159">
        <f t="shared" si="449"/>
        <v>3.6975531301693773E-2</v>
      </c>
      <c r="X2928" s="160">
        <f t="shared" si="450"/>
        <v>8.402894433209851E-5</v>
      </c>
      <c r="Y2928" s="160">
        <f t="shared" si="451"/>
        <v>8.402894433209851E-5</v>
      </c>
      <c r="Z2928" s="160" t="str">
        <f t="shared" si="452"/>
        <v/>
      </c>
    </row>
    <row r="2929" spans="22:26" ht="20.100000000000001" customHeight="1" x14ac:dyDescent="0.25">
      <c r="V2929" s="156">
        <f t="shared" si="453"/>
        <v>14.9311999999994</v>
      </c>
      <c r="W2929" s="159">
        <f t="shared" si="449"/>
        <v>3.6891502357361675E-2</v>
      </c>
      <c r="X2929" s="160">
        <f t="shared" si="450"/>
        <v>8.3850285792573531E-5</v>
      </c>
      <c r="Y2929" s="160">
        <f t="shared" si="451"/>
        <v>8.3850285792573531E-5</v>
      </c>
      <c r="Z2929" s="160" t="str">
        <f t="shared" si="452"/>
        <v/>
      </c>
    </row>
    <row r="2930" spans="22:26" ht="20.100000000000001" customHeight="1" x14ac:dyDescent="0.25">
      <c r="V2930" s="156">
        <f t="shared" si="453"/>
        <v>14.937599999999399</v>
      </c>
      <c r="W2930" s="159">
        <f t="shared" si="449"/>
        <v>3.6807652071569101E-2</v>
      </c>
      <c r="X2930" s="160">
        <f t="shared" si="450"/>
        <v>8.3671968693341259E-5</v>
      </c>
      <c r="Y2930" s="160">
        <f t="shared" si="451"/>
        <v>8.3671968693341259E-5</v>
      </c>
      <c r="Z2930" s="160" t="str">
        <f t="shared" si="452"/>
        <v/>
      </c>
    </row>
    <row r="2931" spans="22:26" ht="20.100000000000001" customHeight="1" x14ac:dyDescent="0.25">
      <c r="V2931" s="156">
        <f t="shared" si="453"/>
        <v>14.943999999999399</v>
      </c>
      <c r="W2931" s="159">
        <f t="shared" si="449"/>
        <v>3.672398010287576E-2</v>
      </c>
      <c r="X2931" s="160">
        <f t="shared" si="450"/>
        <v>8.3493992504790615E-5</v>
      </c>
      <c r="Y2931" s="160">
        <f t="shared" si="451"/>
        <v>8.3493992504790615E-5</v>
      </c>
      <c r="Z2931" s="160" t="str">
        <f t="shared" si="452"/>
        <v/>
      </c>
    </row>
    <row r="2932" spans="22:26" ht="20.100000000000001" customHeight="1" x14ac:dyDescent="0.25">
      <c r="V2932" s="156">
        <f t="shared" si="453"/>
        <v>14.950399999999398</v>
      </c>
      <c r="W2932" s="159">
        <f t="shared" si="449"/>
        <v>3.6640486110370969E-2</v>
      </c>
      <c r="X2932" s="160">
        <f t="shared" si="450"/>
        <v>8.3316356697595018E-5</v>
      </c>
      <c r="Y2932" s="160">
        <f t="shared" si="451"/>
        <v>8.3316356697595018E-5</v>
      </c>
      <c r="Z2932" s="160" t="str">
        <f t="shared" si="452"/>
        <v/>
      </c>
    </row>
    <row r="2933" spans="22:26" ht="20.100000000000001" customHeight="1" x14ac:dyDescent="0.25">
      <c r="V2933" s="156">
        <f t="shared" si="453"/>
        <v>14.956799999999397</v>
      </c>
      <c r="W2933" s="159">
        <f t="shared" si="449"/>
        <v>3.6557169753673374E-2</v>
      </c>
      <c r="X2933" s="160">
        <f t="shared" si="450"/>
        <v>8.3139060742885851E-5</v>
      </c>
      <c r="Y2933" s="160">
        <f t="shared" si="451"/>
        <v>8.3139060742885851E-5</v>
      </c>
      <c r="Z2933" s="160" t="str">
        <f t="shared" si="452"/>
        <v/>
      </c>
    </row>
    <row r="2934" spans="22:26" ht="20.100000000000001" customHeight="1" x14ac:dyDescent="0.25">
      <c r="V2934" s="156">
        <f t="shared" si="453"/>
        <v>14.963199999999397</v>
      </c>
      <c r="W2934" s="159">
        <f t="shared" si="449"/>
        <v>3.6474030692930488E-2</v>
      </c>
      <c r="X2934" s="160">
        <f t="shared" si="450"/>
        <v>8.2962104112078994E-5</v>
      </c>
      <c r="Y2934" s="160">
        <f t="shared" si="451"/>
        <v>8.2962104112078994E-5</v>
      </c>
      <c r="Z2934" s="160" t="str">
        <f t="shared" si="452"/>
        <v/>
      </c>
    </row>
    <row r="2935" spans="22:26" ht="20.100000000000001" customHeight="1" x14ac:dyDescent="0.25">
      <c r="V2935" s="156">
        <f t="shared" si="453"/>
        <v>14.969599999999396</v>
      </c>
      <c r="W2935" s="159">
        <f t="shared" si="449"/>
        <v>3.6391068588818409E-2</v>
      </c>
      <c r="X2935" s="160">
        <f t="shared" si="450"/>
        <v>8.2785486277117681E-5</v>
      </c>
      <c r="Y2935" s="160">
        <f t="shared" si="451"/>
        <v>8.2785486277117681E-5</v>
      </c>
      <c r="Z2935" s="160" t="str">
        <f t="shared" si="452"/>
        <v/>
      </c>
    </row>
    <row r="2936" spans="22:26" ht="20.100000000000001" customHeight="1" x14ac:dyDescent="0.25">
      <c r="V2936" s="156">
        <f t="shared" si="453"/>
        <v>14.975999999999395</v>
      </c>
      <c r="W2936" s="159">
        <f t="shared" si="449"/>
        <v>3.6308283102541292E-2</v>
      </c>
      <c r="X2936" s="160">
        <f t="shared" si="450"/>
        <v>8.2609206710382299E-5</v>
      </c>
      <c r="Y2936" s="160">
        <f t="shared" si="451"/>
        <v>8.2609206710382299E-5</v>
      </c>
      <c r="Z2936" s="160" t="str">
        <f t="shared" si="452"/>
        <v/>
      </c>
    </row>
    <row r="2937" spans="22:26" ht="20.100000000000001" customHeight="1" x14ac:dyDescent="0.25">
      <c r="V2937" s="156">
        <f t="shared" si="453"/>
        <v>14.982399999999394</v>
      </c>
      <c r="W2937" s="159">
        <f t="shared" si="449"/>
        <v>3.6225673895830909E-2</v>
      </c>
      <c r="X2937" s="160">
        <f t="shared" si="450"/>
        <v>8.2433264884655688E-5</v>
      </c>
      <c r="Y2937" s="160">
        <f t="shared" si="451"/>
        <v>8.2433264884655688E-5</v>
      </c>
      <c r="Z2937" s="160" t="str">
        <f t="shared" si="452"/>
        <v/>
      </c>
    </row>
    <row r="2938" spans="22:26" ht="20.100000000000001" customHeight="1" x14ac:dyDescent="0.25">
      <c r="V2938" s="156">
        <f t="shared" si="453"/>
        <v>14.988799999999394</v>
      </c>
      <c r="W2938" s="159">
        <f t="shared" si="449"/>
        <v>3.6143240630946254E-2</v>
      </c>
      <c r="X2938" s="160">
        <f t="shared" si="450"/>
        <v>8.225766027297049E-5</v>
      </c>
      <c r="Y2938" s="160">
        <f t="shared" si="451"/>
        <v>8.225766027297049E-5</v>
      </c>
      <c r="Z2938" s="160" t="str">
        <f t="shared" si="452"/>
        <v/>
      </c>
    </row>
    <row r="2939" spans="22:26" ht="20.100000000000001" customHeight="1" x14ac:dyDescent="0.25">
      <c r="V2939" s="156">
        <f t="shared" si="453"/>
        <v>14.995199999999393</v>
      </c>
      <c r="W2939" s="159">
        <f t="shared" si="449"/>
        <v>3.6060982970673283E-2</v>
      </c>
      <c r="X2939" s="160">
        <f t="shared" si="450"/>
        <v>8.2082392348921396E-5</v>
      </c>
      <c r="Y2939" s="160">
        <f t="shared" si="451"/>
        <v>8.2082392348921396E-5</v>
      </c>
      <c r="Z2939" s="160" t="str">
        <f t="shared" si="452"/>
        <v/>
      </c>
    </row>
    <row r="2940" spans="22:26" ht="20.100000000000001" customHeight="1" x14ac:dyDescent="0.25">
      <c r="V2940" s="156">
        <f t="shared" si="453"/>
        <v>15.001599999999392</v>
      </c>
      <c r="W2940" s="159">
        <f t="shared" si="449"/>
        <v>3.5978900578324362E-2</v>
      </c>
      <c r="X2940" s="160">
        <f t="shared" si="450"/>
        <v>8.1907460586526371E-5</v>
      </c>
      <c r="Y2940" s="160">
        <f t="shared" si="451"/>
        <v>8.1907460586526371E-5</v>
      </c>
      <c r="Z2940" s="160" t="str">
        <f t="shared" si="452"/>
        <v/>
      </c>
    </row>
    <row r="2941" spans="22:26" ht="20.100000000000001" customHeight="1" x14ac:dyDescent="0.25">
      <c r="V2941" s="156">
        <f t="shared" si="453"/>
        <v>15.007999999999392</v>
      </c>
      <c r="W2941" s="159">
        <f t="shared" si="449"/>
        <v>3.5896993117737835E-2</v>
      </c>
      <c r="X2941" s="160">
        <f t="shared" si="450"/>
        <v>8.173286446029604E-5</v>
      </c>
      <c r="Y2941" s="160">
        <f t="shared" si="451"/>
        <v>8.173286446029604E-5</v>
      </c>
      <c r="Z2941" s="160" t="str">
        <f t="shared" si="452"/>
        <v/>
      </c>
    </row>
    <row r="2942" spans="22:26" ht="20.100000000000001" customHeight="1" x14ac:dyDescent="0.25">
      <c r="V2942" s="156">
        <f t="shared" si="453"/>
        <v>15.014399999999391</v>
      </c>
      <c r="W2942" s="159">
        <f t="shared" si="449"/>
        <v>3.5815260253277539E-2</v>
      </c>
      <c r="X2942" s="160">
        <f t="shared" si="450"/>
        <v>8.1558603444831235E-5</v>
      </c>
      <c r="Y2942" s="160">
        <f t="shared" si="451"/>
        <v>8.1558603444831235E-5</v>
      </c>
      <c r="Z2942" s="160" t="str">
        <f t="shared" si="452"/>
        <v/>
      </c>
    </row>
    <row r="2943" spans="22:26" ht="20.100000000000001" customHeight="1" x14ac:dyDescent="0.25">
      <c r="V2943" s="156">
        <f t="shared" si="453"/>
        <v>15.02079999999939</v>
      </c>
      <c r="W2943" s="159">
        <f t="shared" si="449"/>
        <v>3.5733701649832708E-2</v>
      </c>
      <c r="X2943" s="160">
        <f t="shared" si="450"/>
        <v>8.1384677015523821E-5</v>
      </c>
      <c r="Y2943" s="160">
        <f t="shared" si="451"/>
        <v>8.1384677015523821E-5</v>
      </c>
      <c r="Z2943" s="160" t="str">
        <f t="shared" si="452"/>
        <v/>
      </c>
    </row>
    <row r="2944" spans="22:26" ht="20.100000000000001" customHeight="1" x14ac:dyDescent="0.25">
      <c r="V2944" s="156">
        <f t="shared" si="453"/>
        <v>15.027199999999389</v>
      </c>
      <c r="W2944" s="159">
        <f t="shared" si="449"/>
        <v>3.5652316972817184E-2</v>
      </c>
      <c r="X2944" s="160">
        <f t="shared" si="450"/>
        <v>8.1211084647994647E-5</v>
      </c>
      <c r="Y2944" s="160">
        <f t="shared" si="451"/>
        <v>8.1211084647994647E-5</v>
      </c>
      <c r="Z2944" s="160" t="str">
        <f t="shared" si="452"/>
        <v/>
      </c>
    </row>
    <row r="2945" spans="22:26" ht="20.100000000000001" customHeight="1" x14ac:dyDescent="0.25">
      <c r="V2945" s="156">
        <f t="shared" si="453"/>
        <v>15.033599999999389</v>
      </c>
      <c r="W2945" s="159">
        <f t="shared" si="449"/>
        <v>3.557110588816919E-2</v>
      </c>
      <c r="X2945" s="160">
        <f t="shared" si="450"/>
        <v>8.1037825818343345E-5</v>
      </c>
      <c r="Y2945" s="160">
        <f t="shared" si="451"/>
        <v>8.1037825818343345E-5</v>
      </c>
      <c r="Z2945" s="160" t="str">
        <f t="shared" si="452"/>
        <v/>
      </c>
    </row>
    <row r="2946" spans="22:26" ht="20.100000000000001" customHeight="1" x14ac:dyDescent="0.25">
      <c r="V2946" s="156">
        <f t="shared" si="453"/>
        <v>15.039999999999388</v>
      </c>
      <c r="W2946" s="159">
        <f t="shared" si="449"/>
        <v>3.5490068062350846E-2</v>
      </c>
      <c r="X2946" s="160">
        <f t="shared" si="450"/>
        <v>8.0864900003141393E-5</v>
      </c>
      <c r="Y2946" s="160">
        <f t="shared" si="451"/>
        <v>8.0864900003141393E-5</v>
      </c>
      <c r="Z2946" s="160" t="str">
        <f t="shared" si="452"/>
        <v/>
      </c>
    </row>
    <row r="2947" spans="22:26" ht="20.100000000000001" customHeight="1" x14ac:dyDescent="0.25">
      <c r="V2947" s="156">
        <f t="shared" si="453"/>
        <v>15.046399999999387</v>
      </c>
      <c r="W2947" s="159">
        <f t="shared" si="449"/>
        <v>3.5409203162347705E-2</v>
      </c>
      <c r="X2947" s="160">
        <f t="shared" si="450"/>
        <v>8.0692306679182313E-5</v>
      </c>
      <c r="Y2947" s="160">
        <f t="shared" si="451"/>
        <v>8.0692306679182313E-5</v>
      </c>
      <c r="Z2947" s="160" t="str">
        <f t="shared" si="452"/>
        <v/>
      </c>
    </row>
    <row r="2948" spans="22:26" ht="20.100000000000001" customHeight="1" x14ac:dyDescent="0.25">
      <c r="V2948" s="156">
        <f t="shared" si="453"/>
        <v>15.052799999999387</v>
      </c>
      <c r="W2948" s="159">
        <f t="shared" si="449"/>
        <v>3.5328510855668523E-2</v>
      </c>
      <c r="X2948" s="160">
        <f t="shared" si="450"/>
        <v>8.052004532392576E-5</v>
      </c>
      <c r="Y2948" s="160">
        <f t="shared" si="451"/>
        <v>8.052004532392576E-5</v>
      </c>
      <c r="Z2948" s="160" t="str">
        <f t="shared" si="452"/>
        <v/>
      </c>
    </row>
    <row r="2949" spans="22:26" ht="20.100000000000001" customHeight="1" x14ac:dyDescent="0.25">
      <c r="V2949" s="156">
        <f t="shared" si="453"/>
        <v>15.059199999999386</v>
      </c>
      <c r="W2949" s="159">
        <f t="shared" si="449"/>
        <v>3.5247990810344597E-2</v>
      </c>
      <c r="X2949" s="160">
        <f t="shared" si="450"/>
        <v>8.0348115415185273E-5</v>
      </c>
      <c r="Y2949" s="160">
        <f t="shared" si="451"/>
        <v>8.0348115415185273E-5</v>
      </c>
      <c r="Z2949" s="160" t="str">
        <f t="shared" si="452"/>
        <v/>
      </c>
    </row>
    <row r="2950" spans="22:26" ht="20.100000000000001" customHeight="1" x14ac:dyDescent="0.25">
      <c r="V2950" s="156">
        <f t="shared" si="453"/>
        <v>15.065599999999385</v>
      </c>
      <c r="W2950" s="159">
        <f t="shared" si="449"/>
        <v>3.5167642694929412E-2</v>
      </c>
      <c r="X2950" s="160">
        <f t="shared" si="450"/>
        <v>8.0176516431093581E-5</v>
      </c>
      <c r="Y2950" s="160">
        <f t="shared" si="451"/>
        <v>8.0176516431093581E-5</v>
      </c>
      <c r="Z2950" s="160" t="str">
        <f t="shared" si="452"/>
        <v/>
      </c>
    </row>
    <row r="2951" spans="22:26" ht="20.100000000000001" customHeight="1" x14ac:dyDescent="0.25">
      <c r="V2951" s="156">
        <f t="shared" si="453"/>
        <v>15.071999999999385</v>
      </c>
      <c r="W2951" s="159">
        <f t="shared" si="449"/>
        <v>3.5087466178498318E-2</v>
      </c>
      <c r="X2951" s="160">
        <f t="shared" si="450"/>
        <v>8.0005247850414851E-5</v>
      </c>
      <c r="Y2951" s="160">
        <f t="shared" si="451"/>
        <v>8.0005247850414851E-5</v>
      </c>
      <c r="Z2951" s="160" t="str">
        <f t="shared" si="452"/>
        <v/>
      </c>
    </row>
    <row r="2952" spans="22:26" ht="20.100000000000001" customHeight="1" x14ac:dyDescent="0.25">
      <c r="V2952" s="156">
        <f t="shared" si="453"/>
        <v>15.078399999999384</v>
      </c>
      <c r="W2952" s="159">
        <f t="shared" si="449"/>
        <v>3.5007460930647903E-2</v>
      </c>
      <c r="X2952" s="160">
        <f t="shared" si="450"/>
        <v>7.9834309152128358E-5</v>
      </c>
      <c r="Y2952" s="160">
        <f t="shared" si="451"/>
        <v>7.9834309152128358E-5</v>
      </c>
      <c r="Z2952" s="160" t="str">
        <f t="shared" si="452"/>
        <v/>
      </c>
    </row>
    <row r="2953" spans="22:26" ht="20.100000000000001" customHeight="1" x14ac:dyDescent="0.25">
      <c r="V2953" s="156">
        <f t="shared" si="453"/>
        <v>15.084799999999383</v>
      </c>
      <c r="W2953" s="159">
        <f t="shared" si="449"/>
        <v>3.4927626621495775E-2</v>
      </c>
      <c r="X2953" s="160">
        <f t="shared" si="450"/>
        <v>7.9663699815706035E-5</v>
      </c>
      <c r="Y2953" s="160">
        <f t="shared" si="451"/>
        <v>7.9663699815706035E-5</v>
      </c>
      <c r="Z2953" s="160" t="str">
        <f t="shared" si="452"/>
        <v/>
      </c>
    </row>
    <row r="2954" spans="22:26" ht="20.100000000000001" customHeight="1" x14ac:dyDescent="0.25">
      <c r="V2954" s="156">
        <f t="shared" si="453"/>
        <v>15.091199999999382</v>
      </c>
      <c r="W2954" s="159">
        <f t="shared" si="449"/>
        <v>3.4847962921680069E-2</v>
      </c>
      <c r="X2954" s="160">
        <f t="shared" si="450"/>
        <v>7.9493419321320646E-5</v>
      </c>
      <c r="Y2954" s="160">
        <f t="shared" si="451"/>
        <v>7.9493419321320646E-5</v>
      </c>
      <c r="Z2954" s="160" t="str">
        <f t="shared" si="452"/>
        <v/>
      </c>
    </row>
    <row r="2955" spans="22:26" ht="20.100000000000001" customHeight="1" x14ac:dyDescent="0.25">
      <c r="V2955" s="156">
        <f t="shared" si="453"/>
        <v>15.097599999999382</v>
      </c>
      <c r="W2955" s="159">
        <f t="shared" si="449"/>
        <v>3.4768469502358748E-2</v>
      </c>
      <c r="X2955" s="160">
        <f t="shared" si="450"/>
        <v>7.9323467149117199E-5</v>
      </c>
      <c r="Y2955" s="160">
        <f t="shared" si="451"/>
        <v>7.9323467149117199E-5</v>
      </c>
      <c r="Z2955" s="160" t="str">
        <f t="shared" si="452"/>
        <v/>
      </c>
    </row>
    <row r="2956" spans="22:26" ht="20.100000000000001" customHeight="1" x14ac:dyDescent="0.25">
      <c r="V2956" s="156">
        <f t="shared" si="453"/>
        <v>15.103999999999381</v>
      </c>
      <c r="W2956" s="159">
        <f t="shared" si="449"/>
        <v>3.4689146035209631E-2</v>
      </c>
      <c r="X2956" s="160">
        <f t="shared" si="450"/>
        <v>7.9153842779976225E-5</v>
      </c>
      <c r="Y2956" s="160">
        <f t="shared" si="451"/>
        <v>7.9153842779976225E-5</v>
      </c>
      <c r="Z2956" s="160" t="str">
        <f t="shared" si="452"/>
        <v/>
      </c>
    </row>
    <row r="2957" spans="22:26" ht="20.100000000000001" customHeight="1" x14ac:dyDescent="0.25">
      <c r="V2957" s="156">
        <f t="shared" si="453"/>
        <v>15.11039999999938</v>
      </c>
      <c r="W2957" s="159">
        <f t="shared" si="449"/>
        <v>3.4609992192429655E-2</v>
      </c>
      <c r="X2957" s="160">
        <f t="shared" si="450"/>
        <v>7.8984545695187647E-5</v>
      </c>
      <c r="Y2957" s="160">
        <f t="shared" si="451"/>
        <v>7.8984545695187647E-5</v>
      </c>
      <c r="Z2957" s="160" t="str">
        <f t="shared" si="452"/>
        <v/>
      </c>
    </row>
    <row r="2958" spans="22:26" ht="20.100000000000001" customHeight="1" x14ac:dyDescent="0.25">
      <c r="V2958" s="156">
        <f t="shared" si="453"/>
        <v>15.11679999999938</v>
      </c>
      <c r="W2958" s="159">
        <f t="shared" si="449"/>
        <v>3.4531007646734467E-2</v>
      </c>
      <c r="X2958" s="160">
        <f t="shared" si="450"/>
        <v>7.8815575376478542E-5</v>
      </c>
      <c r="Y2958" s="160">
        <f t="shared" si="451"/>
        <v>7.8815575376478542E-5</v>
      </c>
      <c r="Z2958" s="160" t="str">
        <f t="shared" si="452"/>
        <v/>
      </c>
    </row>
    <row r="2959" spans="22:26" ht="20.100000000000001" customHeight="1" x14ac:dyDescent="0.25">
      <c r="V2959" s="156">
        <f t="shared" si="453"/>
        <v>15.123199999999379</v>
      </c>
      <c r="W2959" s="159">
        <f t="shared" si="449"/>
        <v>3.4452192071357989E-2</v>
      </c>
      <c r="X2959" s="160">
        <f t="shared" si="450"/>
        <v>7.8646931305860479E-5</v>
      </c>
      <c r="Y2959" s="160">
        <f t="shared" si="451"/>
        <v>7.8646931305860479E-5</v>
      </c>
      <c r="Z2959" s="160" t="str">
        <f t="shared" si="452"/>
        <v/>
      </c>
    </row>
    <row r="2960" spans="22:26" ht="20.100000000000001" customHeight="1" x14ac:dyDescent="0.25">
      <c r="V2960" s="156">
        <f t="shared" si="453"/>
        <v>15.129599999999378</v>
      </c>
      <c r="W2960" s="159">
        <f t="shared" si="449"/>
        <v>3.4373545140052128E-2</v>
      </c>
      <c r="X2960" s="160">
        <f t="shared" si="450"/>
        <v>7.8478612966011163E-5</v>
      </c>
      <c r="Y2960" s="160">
        <f t="shared" si="451"/>
        <v>7.8478612966011163E-5</v>
      </c>
      <c r="Z2960" s="160" t="str">
        <f t="shared" si="452"/>
        <v/>
      </c>
    </row>
    <row r="2961" spans="22:26" ht="20.100000000000001" customHeight="1" x14ac:dyDescent="0.25">
      <c r="V2961" s="156">
        <f t="shared" si="453"/>
        <v>15.135999999999378</v>
      </c>
      <c r="W2961" s="159">
        <f t="shared" si="449"/>
        <v>3.4295066527086117E-2</v>
      </c>
      <c r="X2961" s="160">
        <f t="shared" si="450"/>
        <v>7.8310619839878914E-5</v>
      </c>
      <c r="Y2961" s="160">
        <f t="shared" si="451"/>
        <v>7.8310619839878914E-5</v>
      </c>
      <c r="Z2961" s="160" t="str">
        <f t="shared" si="452"/>
        <v/>
      </c>
    </row>
    <row r="2962" spans="22:26" ht="20.100000000000001" customHeight="1" x14ac:dyDescent="0.25">
      <c r="V2962" s="156">
        <f t="shared" si="453"/>
        <v>15.142399999999377</v>
      </c>
      <c r="W2962" s="159">
        <f t="shared" si="449"/>
        <v>3.4216755907246238E-2</v>
      </c>
      <c r="X2962" s="160">
        <f t="shared" si="450"/>
        <v>7.8142951410981043E-5</v>
      </c>
      <c r="Y2962" s="160">
        <f t="shared" si="451"/>
        <v>7.8142951410981043E-5</v>
      </c>
      <c r="Z2962" s="160" t="str">
        <f t="shared" si="452"/>
        <v/>
      </c>
    </row>
    <row r="2963" spans="22:26" ht="20.100000000000001" customHeight="1" x14ac:dyDescent="0.25">
      <c r="V2963" s="156">
        <f t="shared" si="453"/>
        <v>15.148799999999376</v>
      </c>
      <c r="W2963" s="159">
        <f t="shared" si="449"/>
        <v>3.4138612955835257E-2</v>
      </c>
      <c r="X2963" s="160">
        <f t="shared" si="450"/>
        <v>7.7975607163230376E-5</v>
      </c>
      <c r="Y2963" s="160">
        <f t="shared" si="451"/>
        <v>7.7975607163230376E-5</v>
      </c>
      <c r="Z2963" s="160" t="str">
        <f t="shared" si="452"/>
        <v/>
      </c>
    </row>
    <row r="2964" spans="22:26" ht="20.100000000000001" customHeight="1" x14ac:dyDescent="0.25">
      <c r="V2964" s="156">
        <f t="shared" si="453"/>
        <v>15.155199999999375</v>
      </c>
      <c r="W2964" s="159">
        <f t="shared" ref="W2964:W3027" si="454">_xlfn.CHISQ.DIST.RT(V2964,$U$593)</f>
        <v>3.4060637348672027E-2</v>
      </c>
      <c r="X2964" s="160">
        <f t="shared" ref="X2964:X3027" si="455">W2964-W2965</f>
        <v>7.780858658078954E-5</v>
      </c>
      <c r="Y2964" s="160">
        <f t="shared" ref="Y2964:Y3027" si="456">IF(W2964&lt;(1-$U$600),X2964,"")</f>
        <v>7.780858658078954E-5</v>
      </c>
      <c r="Z2964" s="160" t="str">
        <f t="shared" ref="Z2964:Z3027" si="457">IF(X2964&lt;(1-$U$606),Y2964,"")</f>
        <v/>
      </c>
    </row>
    <row r="2965" spans="22:26" ht="20.100000000000001" customHeight="1" x14ac:dyDescent="0.25">
      <c r="V2965" s="156">
        <f t="shared" ref="V2965:V3028" si="458">V2964+$Y$593</f>
        <v>15.161599999999375</v>
      </c>
      <c r="W2965" s="159">
        <f t="shared" si="454"/>
        <v>3.3982828762091237E-2</v>
      </c>
      <c r="X2965" s="160">
        <f t="shared" si="455"/>
        <v>7.7641889148653831E-5</v>
      </c>
      <c r="Y2965" s="160">
        <f t="shared" si="456"/>
        <v>7.7641889148653831E-5</v>
      </c>
      <c r="Z2965" s="160" t="str">
        <f t="shared" si="457"/>
        <v/>
      </c>
    </row>
    <row r="2966" spans="22:26" ht="20.100000000000001" customHeight="1" x14ac:dyDescent="0.25">
      <c r="V2966" s="156">
        <f t="shared" si="458"/>
        <v>15.167999999999374</v>
      </c>
      <c r="W2966" s="159">
        <f t="shared" si="454"/>
        <v>3.3905186872942583E-2</v>
      </c>
      <c r="X2966" s="160">
        <f t="shared" si="455"/>
        <v>7.7475514351964259E-5</v>
      </c>
      <c r="Y2966" s="160">
        <f t="shared" si="456"/>
        <v>7.7475514351964259E-5</v>
      </c>
      <c r="Z2966" s="160" t="str">
        <f t="shared" si="457"/>
        <v/>
      </c>
    </row>
    <row r="2967" spans="22:26" ht="20.100000000000001" customHeight="1" x14ac:dyDescent="0.25">
      <c r="V2967" s="156">
        <f t="shared" si="458"/>
        <v>15.174399999999373</v>
      </c>
      <c r="W2967" s="159">
        <f t="shared" si="454"/>
        <v>3.3827711358590619E-2</v>
      </c>
      <c r="X2967" s="160">
        <f t="shared" si="455"/>
        <v>7.730946167652103E-5</v>
      </c>
      <c r="Y2967" s="160">
        <f t="shared" si="456"/>
        <v>7.730946167652103E-5</v>
      </c>
      <c r="Z2967" s="160" t="str">
        <f t="shared" si="457"/>
        <v/>
      </c>
    </row>
    <row r="2968" spans="22:26" ht="20.100000000000001" customHeight="1" x14ac:dyDescent="0.25">
      <c r="V2968" s="156">
        <f t="shared" si="458"/>
        <v>15.180799999999373</v>
      </c>
      <c r="W2968" s="159">
        <f t="shared" si="454"/>
        <v>3.3750401896914098E-2</v>
      </c>
      <c r="X2968" s="160">
        <f t="shared" si="455"/>
        <v>7.7143730608221495E-5</v>
      </c>
      <c r="Y2968" s="160">
        <f t="shared" si="456"/>
        <v>7.7143730608221495E-5</v>
      </c>
      <c r="Z2968" s="160" t="str">
        <f t="shared" si="457"/>
        <v/>
      </c>
    </row>
    <row r="2969" spans="22:26" ht="20.100000000000001" customHeight="1" x14ac:dyDescent="0.25">
      <c r="V2969" s="156">
        <f t="shared" si="458"/>
        <v>15.187199999999372</v>
      </c>
      <c r="W2969" s="159">
        <f t="shared" si="454"/>
        <v>3.3673258166305876E-2</v>
      </c>
      <c r="X2969" s="160">
        <f t="shared" si="455"/>
        <v>7.6978320633858122E-5</v>
      </c>
      <c r="Y2969" s="160">
        <f t="shared" si="456"/>
        <v>7.6978320633858122E-5</v>
      </c>
      <c r="Z2969" s="160" t="str">
        <f t="shared" si="457"/>
        <v/>
      </c>
    </row>
    <row r="2970" spans="22:26" ht="20.100000000000001" customHeight="1" x14ac:dyDescent="0.25">
      <c r="V2970" s="156">
        <f t="shared" si="458"/>
        <v>15.193599999999371</v>
      </c>
      <c r="W2970" s="159">
        <f t="shared" si="454"/>
        <v>3.3596279845672018E-2</v>
      </c>
      <c r="X2970" s="160">
        <f t="shared" si="455"/>
        <v>7.681323124040379E-5</v>
      </c>
      <c r="Y2970" s="160">
        <f t="shared" si="456"/>
        <v>7.681323124040379E-5</v>
      </c>
      <c r="Z2970" s="160" t="str">
        <f t="shared" si="457"/>
        <v/>
      </c>
    </row>
    <row r="2971" spans="22:26" ht="20.100000000000001" customHeight="1" x14ac:dyDescent="0.25">
      <c r="V2971" s="156">
        <f t="shared" si="458"/>
        <v>15.19999999999937</v>
      </c>
      <c r="W2971" s="159">
        <f t="shared" si="454"/>
        <v>3.3519466614431614E-2</v>
      </c>
      <c r="X2971" s="160">
        <f t="shared" si="455"/>
        <v>7.6648461915351795E-5</v>
      </c>
      <c r="Y2971" s="160">
        <f t="shared" si="456"/>
        <v>7.6648461915351795E-5</v>
      </c>
      <c r="Z2971" s="160" t="str">
        <f t="shared" si="457"/>
        <v/>
      </c>
    </row>
    <row r="2972" spans="22:26" ht="20.100000000000001" customHeight="1" x14ac:dyDescent="0.25">
      <c r="V2972" s="156">
        <f t="shared" si="458"/>
        <v>15.20639999999937</v>
      </c>
      <c r="W2972" s="159">
        <f t="shared" si="454"/>
        <v>3.3442818152516263E-2</v>
      </c>
      <c r="X2972" s="160">
        <f t="shared" si="455"/>
        <v>7.6484012146584013E-5</v>
      </c>
      <c r="Y2972" s="160">
        <f t="shared" si="456"/>
        <v>7.6484012146584013E-5</v>
      </c>
      <c r="Z2972" s="160" t="str">
        <f t="shared" si="457"/>
        <v/>
      </c>
    </row>
    <row r="2973" spans="22:26" ht="20.100000000000001" customHeight="1" x14ac:dyDescent="0.25">
      <c r="V2973" s="156">
        <f t="shared" si="458"/>
        <v>15.212799999999369</v>
      </c>
      <c r="W2973" s="159">
        <f t="shared" si="454"/>
        <v>3.3366334140369679E-2</v>
      </c>
      <c r="X2973" s="160">
        <f t="shared" si="455"/>
        <v>7.6319881422558244E-5</v>
      </c>
      <c r="Y2973" s="160">
        <f t="shared" si="456"/>
        <v>7.6319881422558244E-5</v>
      </c>
      <c r="Z2973" s="160" t="str">
        <f t="shared" si="457"/>
        <v/>
      </c>
    </row>
    <row r="2974" spans="22:26" ht="20.100000000000001" customHeight="1" x14ac:dyDescent="0.25">
      <c r="V2974" s="156">
        <f t="shared" si="458"/>
        <v>15.219199999999368</v>
      </c>
      <c r="W2974" s="159">
        <f t="shared" si="454"/>
        <v>3.329001425894712E-2</v>
      </c>
      <c r="X2974" s="160">
        <f t="shared" si="455"/>
        <v>7.6156069232113932E-5</v>
      </c>
      <c r="Y2974" s="160">
        <f t="shared" si="456"/>
        <v>7.6156069232113932E-5</v>
      </c>
      <c r="Z2974" s="160" t="str">
        <f t="shared" si="457"/>
        <v/>
      </c>
    </row>
    <row r="2975" spans="22:26" ht="20.100000000000001" customHeight="1" x14ac:dyDescent="0.25">
      <c r="V2975" s="156">
        <f t="shared" si="458"/>
        <v>15.225599999999368</v>
      </c>
      <c r="W2975" s="159">
        <f t="shared" si="454"/>
        <v>3.3213858189715006E-2</v>
      </c>
      <c r="X2975" s="160">
        <f t="shared" si="455"/>
        <v>7.5992575064548484E-5</v>
      </c>
      <c r="Y2975" s="160">
        <f t="shared" si="456"/>
        <v>7.5992575064548484E-5</v>
      </c>
      <c r="Z2975" s="160" t="str">
        <f t="shared" si="457"/>
        <v/>
      </c>
    </row>
    <row r="2976" spans="22:26" ht="20.100000000000001" customHeight="1" x14ac:dyDescent="0.25">
      <c r="V2976" s="156">
        <f t="shared" si="458"/>
        <v>15.231999999999367</v>
      </c>
      <c r="W2976" s="159">
        <f t="shared" si="454"/>
        <v>3.3137865614650458E-2</v>
      </c>
      <c r="X2976" s="160">
        <f t="shared" si="455"/>
        <v>7.5829398409603399E-5</v>
      </c>
      <c r="Y2976" s="160">
        <f t="shared" si="456"/>
        <v>7.5829398409603399E-5</v>
      </c>
      <c r="Z2976" s="160" t="str">
        <f t="shared" si="457"/>
        <v/>
      </c>
    </row>
    <row r="2977" spans="22:26" ht="20.100000000000001" customHeight="1" x14ac:dyDescent="0.25">
      <c r="V2977" s="156">
        <f t="shared" si="458"/>
        <v>15.238399999999366</v>
      </c>
      <c r="W2977" s="159">
        <f t="shared" si="454"/>
        <v>3.3062036216240855E-2</v>
      </c>
      <c r="X2977" s="160">
        <f t="shared" si="455"/>
        <v>7.5666538757561408E-5</v>
      </c>
      <c r="Y2977" s="160">
        <f t="shared" si="456"/>
        <v>7.5666538757561408E-5</v>
      </c>
      <c r="Z2977" s="160" t="str">
        <f t="shared" si="457"/>
        <v/>
      </c>
    </row>
    <row r="2978" spans="22:26" ht="20.100000000000001" customHeight="1" x14ac:dyDescent="0.25">
      <c r="V2978" s="156">
        <f t="shared" si="458"/>
        <v>15.244799999999366</v>
      </c>
      <c r="W2978" s="159">
        <f t="shared" si="454"/>
        <v>3.2986369677483293E-2</v>
      </c>
      <c r="X2978" s="160">
        <f t="shared" si="455"/>
        <v>7.5503995598982798E-5</v>
      </c>
      <c r="Y2978" s="160">
        <f t="shared" si="456"/>
        <v>7.5503995598982798E-5</v>
      </c>
      <c r="Z2978" s="160" t="str">
        <f t="shared" si="457"/>
        <v/>
      </c>
    </row>
    <row r="2979" spans="22:26" ht="20.100000000000001" customHeight="1" x14ac:dyDescent="0.25">
      <c r="V2979" s="156">
        <f t="shared" si="458"/>
        <v>15.251199999999365</v>
      </c>
      <c r="W2979" s="159">
        <f t="shared" si="454"/>
        <v>3.291086568188431E-2</v>
      </c>
      <c r="X2979" s="160">
        <f t="shared" si="455"/>
        <v>7.5341768425156441E-5</v>
      </c>
      <c r="Y2979" s="160">
        <f t="shared" si="456"/>
        <v>7.5341768425156441E-5</v>
      </c>
      <c r="Z2979" s="160" t="str">
        <f t="shared" si="457"/>
        <v/>
      </c>
    </row>
    <row r="2980" spans="22:26" ht="20.100000000000001" customHeight="1" x14ac:dyDescent="0.25">
      <c r="V2980" s="156">
        <f t="shared" si="458"/>
        <v>15.257599999999364</v>
      </c>
      <c r="W2980" s="159">
        <f t="shared" si="454"/>
        <v>3.2835523913459154E-2</v>
      </c>
      <c r="X2980" s="160">
        <f t="shared" si="455"/>
        <v>7.5179856727607131E-5</v>
      </c>
      <c r="Y2980" s="160">
        <f t="shared" si="456"/>
        <v>7.5179856727607131E-5</v>
      </c>
      <c r="Z2980" s="160" t="str">
        <f t="shared" si="457"/>
        <v/>
      </c>
    </row>
    <row r="2981" spans="22:26" ht="20.100000000000001" customHeight="1" x14ac:dyDescent="0.25">
      <c r="V2981" s="156">
        <f t="shared" si="458"/>
        <v>15.263999999999363</v>
      </c>
      <c r="W2981" s="159">
        <f t="shared" si="454"/>
        <v>3.2760344056731547E-2</v>
      </c>
      <c r="X2981" s="160">
        <f t="shared" si="455"/>
        <v>7.5018259998345382E-5</v>
      </c>
      <c r="Y2981" s="160">
        <f t="shared" si="456"/>
        <v>7.5018259998345382E-5</v>
      </c>
      <c r="Z2981" s="160" t="str">
        <f t="shared" si="457"/>
        <v/>
      </c>
    </row>
    <row r="2982" spans="22:26" ht="20.100000000000001" customHeight="1" x14ac:dyDescent="0.25">
      <c r="V2982" s="156">
        <f t="shared" si="458"/>
        <v>15.270399999999363</v>
      </c>
      <c r="W2982" s="159">
        <f t="shared" si="454"/>
        <v>3.2685325796733201E-2</v>
      </c>
      <c r="X2982" s="160">
        <f t="shared" si="455"/>
        <v>7.485697773002703E-5</v>
      </c>
      <c r="Y2982" s="160">
        <f t="shared" si="456"/>
        <v>7.485697773002703E-5</v>
      </c>
      <c r="Z2982" s="160" t="str">
        <f t="shared" si="457"/>
        <v/>
      </c>
    </row>
    <row r="2983" spans="22:26" ht="20.100000000000001" customHeight="1" x14ac:dyDescent="0.25">
      <c r="V2983" s="156">
        <f t="shared" si="458"/>
        <v>15.276799999999362</v>
      </c>
      <c r="W2983" s="159">
        <f t="shared" si="454"/>
        <v>3.2610468819003174E-2</v>
      </c>
      <c r="X2983" s="160">
        <f t="shared" si="455"/>
        <v>7.4696009415543829E-5</v>
      </c>
      <c r="Y2983" s="160">
        <f t="shared" si="456"/>
        <v>7.4696009415543829E-5</v>
      </c>
      <c r="Z2983" s="160" t="str">
        <f t="shared" si="457"/>
        <v/>
      </c>
    </row>
    <row r="2984" spans="22:26" ht="20.100000000000001" customHeight="1" x14ac:dyDescent="0.25">
      <c r="V2984" s="156">
        <f t="shared" si="458"/>
        <v>15.283199999999361</v>
      </c>
      <c r="W2984" s="159">
        <f t="shared" si="454"/>
        <v>3.2535772809587631E-2</v>
      </c>
      <c r="X2984" s="160">
        <f t="shared" si="455"/>
        <v>7.4535354548377342E-5</v>
      </c>
      <c r="Y2984" s="160">
        <f t="shared" si="456"/>
        <v>7.4535354548377342E-5</v>
      </c>
      <c r="Z2984" s="160" t="str">
        <f t="shared" si="457"/>
        <v/>
      </c>
    </row>
    <row r="2985" spans="22:26" ht="20.100000000000001" customHeight="1" x14ac:dyDescent="0.25">
      <c r="V2985" s="156">
        <f t="shared" si="458"/>
        <v>15.289599999999361</v>
      </c>
      <c r="W2985" s="159">
        <f t="shared" si="454"/>
        <v>3.2461237455039253E-2</v>
      </c>
      <c r="X2985" s="160">
        <f t="shared" si="455"/>
        <v>7.4375012622411585E-5</v>
      </c>
      <c r="Y2985" s="160">
        <f t="shared" si="456"/>
        <v>7.4375012622411585E-5</v>
      </c>
      <c r="Z2985" s="160" t="str">
        <f t="shared" si="457"/>
        <v/>
      </c>
    </row>
    <row r="2986" spans="22:26" ht="20.100000000000001" customHeight="1" x14ac:dyDescent="0.25">
      <c r="V2986" s="156">
        <f t="shared" si="458"/>
        <v>15.29599999999936</v>
      </c>
      <c r="W2986" s="159">
        <f t="shared" si="454"/>
        <v>3.2386862442416842E-2</v>
      </c>
      <c r="X2986" s="160">
        <f t="shared" si="455"/>
        <v>7.4214983132099566E-5</v>
      </c>
      <c r="Y2986" s="160">
        <f t="shared" si="456"/>
        <v>7.4214983132099566E-5</v>
      </c>
      <c r="Z2986" s="160" t="str">
        <f t="shared" si="457"/>
        <v/>
      </c>
    </row>
    <row r="2987" spans="22:26" ht="20.100000000000001" customHeight="1" x14ac:dyDescent="0.25">
      <c r="V2987" s="156">
        <f t="shared" si="458"/>
        <v>15.302399999999359</v>
      </c>
      <c r="W2987" s="159">
        <f t="shared" si="454"/>
        <v>3.2312647459284742E-2</v>
      </c>
      <c r="X2987" s="160">
        <f t="shared" si="455"/>
        <v>7.4055265572324502E-5</v>
      </c>
      <c r="Y2987" s="160">
        <f t="shared" si="456"/>
        <v>7.4055265572324502E-5</v>
      </c>
      <c r="Z2987" s="160" t="str">
        <f t="shared" si="457"/>
        <v/>
      </c>
    </row>
    <row r="2988" spans="22:26" ht="20.100000000000001" customHeight="1" x14ac:dyDescent="0.25">
      <c r="V2988" s="156">
        <f t="shared" si="458"/>
        <v>15.308799999999358</v>
      </c>
      <c r="W2988" s="159">
        <f t="shared" si="454"/>
        <v>3.2238592193712418E-2</v>
      </c>
      <c r="X2988" s="160">
        <f t="shared" si="455"/>
        <v>7.3895859438295741E-5</v>
      </c>
      <c r="Y2988" s="160">
        <f t="shared" si="456"/>
        <v>7.3895859438295741E-5</v>
      </c>
      <c r="Z2988" s="160" t="str">
        <f t="shared" si="457"/>
        <v/>
      </c>
    </row>
    <row r="2989" spans="22:26" ht="20.100000000000001" customHeight="1" x14ac:dyDescent="0.25">
      <c r="V2989" s="156">
        <f t="shared" si="458"/>
        <v>15.315199999999358</v>
      </c>
      <c r="W2989" s="159">
        <f t="shared" si="454"/>
        <v>3.2164696334274122E-2</v>
      </c>
      <c r="X2989" s="160">
        <f t="shared" si="455"/>
        <v>7.3736764225916518E-5</v>
      </c>
      <c r="Y2989" s="160">
        <f t="shared" si="456"/>
        <v>7.3736764225916518E-5</v>
      </c>
      <c r="Z2989" s="160" t="str">
        <f t="shared" si="457"/>
        <v/>
      </c>
    </row>
    <row r="2990" spans="22:26" ht="20.100000000000001" customHeight="1" x14ac:dyDescent="0.25">
      <c r="V2990" s="156">
        <f t="shared" si="458"/>
        <v>15.321599999999357</v>
      </c>
      <c r="W2990" s="159">
        <f t="shared" si="454"/>
        <v>3.2090959570048205E-2</v>
      </c>
      <c r="X2990" s="160">
        <f t="shared" si="455"/>
        <v>7.3577979431298235E-5</v>
      </c>
      <c r="Y2990" s="160">
        <f t="shared" si="456"/>
        <v>7.3577979431298235E-5</v>
      </c>
      <c r="Z2990" s="160" t="str">
        <f t="shared" si="457"/>
        <v/>
      </c>
    </row>
    <row r="2991" spans="22:26" ht="20.100000000000001" customHeight="1" x14ac:dyDescent="0.25">
      <c r="V2991" s="156">
        <f t="shared" si="458"/>
        <v>15.327999999999356</v>
      </c>
      <c r="W2991" s="159">
        <f t="shared" si="454"/>
        <v>3.2017381590616907E-2</v>
      </c>
      <c r="X2991" s="160">
        <f t="shared" si="455"/>
        <v>7.3419504551350268E-5</v>
      </c>
      <c r="Y2991" s="160">
        <f t="shared" si="456"/>
        <v>7.3419504551350268E-5</v>
      </c>
      <c r="Z2991" s="160" t="str">
        <f t="shared" si="457"/>
        <v/>
      </c>
    </row>
    <row r="2992" spans="22:26" ht="20.100000000000001" customHeight="1" x14ac:dyDescent="0.25">
      <c r="V2992" s="156">
        <f t="shared" si="458"/>
        <v>15.334399999999356</v>
      </c>
      <c r="W2992" s="159">
        <f t="shared" si="454"/>
        <v>3.1943962086065557E-2</v>
      </c>
      <c r="X2992" s="160">
        <f t="shared" si="455"/>
        <v>7.326133908330118E-5</v>
      </c>
      <c r="Y2992" s="160">
        <f t="shared" si="456"/>
        <v>7.326133908330118E-5</v>
      </c>
      <c r="Z2992" s="160" t="str">
        <f t="shared" si="457"/>
        <v/>
      </c>
    </row>
    <row r="2993" spans="22:26" ht="20.100000000000001" customHeight="1" x14ac:dyDescent="0.25">
      <c r="V2993" s="156">
        <f t="shared" si="458"/>
        <v>15.340799999999355</v>
      </c>
      <c r="W2993" s="159">
        <f t="shared" si="454"/>
        <v>3.1870700746982256E-2</v>
      </c>
      <c r="X2993" s="160">
        <f t="shared" si="455"/>
        <v>7.310348252455301E-5</v>
      </c>
      <c r="Y2993" s="160">
        <f t="shared" si="456"/>
        <v>7.310348252455301E-5</v>
      </c>
      <c r="Z2993" s="160" t="str">
        <f t="shared" si="457"/>
        <v/>
      </c>
    </row>
    <row r="2994" spans="22:26" ht="20.100000000000001" customHeight="1" x14ac:dyDescent="0.25">
      <c r="V2994" s="156">
        <f t="shared" si="458"/>
        <v>15.347199999999354</v>
      </c>
      <c r="W2994" s="159">
        <f t="shared" si="454"/>
        <v>3.1797597264457703E-2</v>
      </c>
      <c r="X2994" s="160">
        <f t="shared" si="455"/>
        <v>7.294593437359026E-5</v>
      </c>
      <c r="Y2994" s="160">
        <f t="shared" si="456"/>
        <v>7.294593437359026E-5</v>
      </c>
      <c r="Z2994" s="160" t="str">
        <f t="shared" si="457"/>
        <v/>
      </c>
    </row>
    <row r="2995" spans="22:26" ht="20.100000000000001" customHeight="1" x14ac:dyDescent="0.25">
      <c r="V2995" s="156">
        <f t="shared" si="458"/>
        <v>15.353599999999354</v>
      </c>
      <c r="W2995" s="159">
        <f t="shared" si="454"/>
        <v>3.1724651330084112E-2</v>
      </c>
      <c r="X2995" s="160">
        <f t="shared" si="455"/>
        <v>7.2788694128855802E-5</v>
      </c>
      <c r="Y2995" s="160">
        <f t="shared" si="456"/>
        <v>7.2788694128855802E-5</v>
      </c>
      <c r="Z2995" s="160" t="str">
        <f t="shared" si="457"/>
        <v/>
      </c>
    </row>
    <row r="2996" spans="22:26" ht="20.100000000000001" customHeight="1" x14ac:dyDescent="0.25">
      <c r="V2996" s="156">
        <f t="shared" si="458"/>
        <v>15.359999999999353</v>
      </c>
      <c r="W2996" s="159">
        <f t="shared" si="454"/>
        <v>3.1651862635955257E-2</v>
      </c>
      <c r="X2996" s="160">
        <f t="shared" si="455"/>
        <v>7.2631761289541907E-5</v>
      </c>
      <c r="Y2996" s="160">
        <f t="shared" si="456"/>
        <v>7.2631761289541907E-5</v>
      </c>
      <c r="Z2996" s="160" t="str">
        <f t="shared" si="457"/>
        <v/>
      </c>
    </row>
    <row r="2997" spans="22:26" ht="20.100000000000001" customHeight="1" x14ac:dyDescent="0.25">
      <c r="V2997" s="156">
        <f t="shared" si="458"/>
        <v>15.366399999999352</v>
      </c>
      <c r="W2997" s="159">
        <f t="shared" si="454"/>
        <v>3.1579230874665715E-2</v>
      </c>
      <c r="X2997" s="160">
        <f t="shared" si="455"/>
        <v>7.2475135355125342E-5</v>
      </c>
      <c r="Y2997" s="160">
        <f t="shared" si="456"/>
        <v>7.2475135355125342E-5</v>
      </c>
      <c r="Z2997" s="160" t="str">
        <f t="shared" si="457"/>
        <v/>
      </c>
    </row>
    <row r="2998" spans="22:26" ht="20.100000000000001" customHeight="1" x14ac:dyDescent="0.25">
      <c r="V2998" s="156">
        <f t="shared" si="458"/>
        <v>15.372799999999351</v>
      </c>
      <c r="W2998" s="159">
        <f t="shared" si="454"/>
        <v>3.1506755739310589E-2</v>
      </c>
      <c r="X2998" s="160">
        <f t="shared" si="455"/>
        <v>7.2318815825714311E-5</v>
      </c>
      <c r="Y2998" s="160">
        <f t="shared" si="456"/>
        <v>7.2318815825714311E-5</v>
      </c>
      <c r="Z2998" s="160" t="str">
        <f t="shared" si="457"/>
        <v/>
      </c>
    </row>
    <row r="2999" spans="22:26" ht="20.100000000000001" customHeight="1" x14ac:dyDescent="0.25">
      <c r="V2999" s="156">
        <f t="shared" si="458"/>
        <v>15.379199999999351</v>
      </c>
      <c r="W2999" s="159">
        <f t="shared" si="454"/>
        <v>3.1434436923484875E-2</v>
      </c>
      <c r="X2999" s="160">
        <f t="shared" si="455"/>
        <v>7.216280220197907E-5</v>
      </c>
      <c r="Y2999" s="160">
        <f t="shared" si="456"/>
        <v>7.216280220197907E-5</v>
      </c>
      <c r="Z2999" s="160" t="str">
        <f t="shared" si="457"/>
        <v/>
      </c>
    </row>
    <row r="3000" spans="22:26" ht="20.100000000000001" customHeight="1" x14ac:dyDescent="0.25">
      <c r="V3000" s="156">
        <f t="shared" si="458"/>
        <v>15.38559999999935</v>
      </c>
      <c r="W3000" s="159">
        <f t="shared" si="454"/>
        <v>3.1362274121282896E-2</v>
      </c>
      <c r="X3000" s="160">
        <f t="shared" si="455"/>
        <v>7.2007093984714776E-5</v>
      </c>
      <c r="Y3000" s="160">
        <f t="shared" si="456"/>
        <v>7.2007093984714776E-5</v>
      </c>
      <c r="Z3000" s="160" t="str">
        <f t="shared" si="457"/>
        <v/>
      </c>
    </row>
    <row r="3001" spans="22:26" ht="20.100000000000001" customHeight="1" x14ac:dyDescent="0.25">
      <c r="V3001" s="156">
        <f t="shared" si="458"/>
        <v>15.391999999999349</v>
      </c>
      <c r="W3001" s="159">
        <f t="shared" si="454"/>
        <v>3.1290267027298181E-2</v>
      </c>
      <c r="X3001" s="160">
        <f t="shared" si="455"/>
        <v>7.1851690675545782E-5</v>
      </c>
      <c r="Y3001" s="160">
        <f t="shared" si="456"/>
        <v>7.1851690675545782E-5</v>
      </c>
      <c r="Z3001" s="160" t="str">
        <f t="shared" si="457"/>
        <v/>
      </c>
    </row>
    <row r="3002" spans="22:26" ht="20.100000000000001" customHeight="1" x14ac:dyDescent="0.25">
      <c r="V3002" s="156">
        <f t="shared" si="458"/>
        <v>15.398399999999349</v>
      </c>
      <c r="W3002" s="159">
        <f t="shared" si="454"/>
        <v>3.1218415336622635E-2</v>
      </c>
      <c r="X3002" s="160">
        <f t="shared" si="455"/>
        <v>7.1696591776453794E-5</v>
      </c>
      <c r="Y3002" s="160">
        <f t="shared" si="456"/>
        <v>7.1696591776453794E-5</v>
      </c>
      <c r="Z3002" s="160" t="str">
        <f t="shared" si="457"/>
        <v/>
      </c>
    </row>
    <row r="3003" spans="22:26" ht="20.100000000000001" customHeight="1" x14ac:dyDescent="0.25">
      <c r="V3003" s="156">
        <f t="shared" si="458"/>
        <v>15.404799999999348</v>
      </c>
      <c r="W3003" s="159">
        <f t="shared" si="454"/>
        <v>3.1146718744846182E-2</v>
      </c>
      <c r="X3003" s="160">
        <f t="shared" si="455"/>
        <v>7.1541796789864609E-5</v>
      </c>
      <c r="Y3003" s="160">
        <f t="shared" si="456"/>
        <v>7.1541796789864609E-5</v>
      </c>
      <c r="Z3003" s="160" t="str">
        <f t="shared" si="457"/>
        <v/>
      </c>
    </row>
    <row r="3004" spans="22:26" ht="20.100000000000001" customHeight="1" x14ac:dyDescent="0.25">
      <c r="V3004" s="156">
        <f t="shared" si="458"/>
        <v>15.411199999999347</v>
      </c>
      <c r="W3004" s="159">
        <f t="shared" si="454"/>
        <v>3.1075176948056317E-2</v>
      </c>
      <c r="X3004" s="160">
        <f t="shared" si="455"/>
        <v>7.1387305218661989E-5</v>
      </c>
      <c r="Y3004" s="160">
        <f t="shared" si="456"/>
        <v>7.1387305218661989E-5</v>
      </c>
      <c r="Z3004" s="160" t="str">
        <f t="shared" si="457"/>
        <v/>
      </c>
    </row>
    <row r="3005" spans="22:26" ht="20.100000000000001" customHeight="1" x14ac:dyDescent="0.25">
      <c r="V3005" s="156">
        <f t="shared" si="458"/>
        <v>15.417599999999346</v>
      </c>
      <c r="W3005" s="159">
        <f t="shared" si="454"/>
        <v>3.1003789642837655E-2</v>
      </c>
      <c r="X3005" s="160">
        <f t="shared" si="455"/>
        <v>7.1233116566454813E-5</v>
      </c>
      <c r="Y3005" s="160">
        <f t="shared" si="456"/>
        <v>7.1233116566454813E-5</v>
      </c>
      <c r="Z3005" s="160" t="str">
        <f t="shared" si="457"/>
        <v/>
      </c>
    </row>
    <row r="3006" spans="22:26" ht="20.100000000000001" customHeight="1" x14ac:dyDescent="0.25">
      <c r="V3006" s="156">
        <f t="shared" si="458"/>
        <v>15.423999999999346</v>
      </c>
      <c r="W3006" s="159">
        <f t="shared" si="454"/>
        <v>3.09325565262712E-2</v>
      </c>
      <c r="X3006" s="160">
        <f t="shared" si="455"/>
        <v>7.1079230336914406E-5</v>
      </c>
      <c r="Y3006" s="160">
        <f t="shared" si="456"/>
        <v>7.1079230336914406E-5</v>
      </c>
      <c r="Z3006" s="160" t="str">
        <f t="shared" si="457"/>
        <v/>
      </c>
    </row>
    <row r="3007" spans="22:26" ht="20.100000000000001" customHeight="1" x14ac:dyDescent="0.25">
      <c r="V3007" s="156">
        <f t="shared" si="458"/>
        <v>15.430399999999345</v>
      </c>
      <c r="W3007" s="159">
        <f t="shared" si="454"/>
        <v>3.0861477295934286E-2</v>
      </c>
      <c r="X3007" s="160">
        <f t="shared" si="455"/>
        <v>7.0925646034628032E-5</v>
      </c>
      <c r="Y3007" s="160">
        <f t="shared" si="456"/>
        <v>7.0925646034628032E-5</v>
      </c>
      <c r="Z3007" s="160" t="str">
        <f t="shared" si="457"/>
        <v/>
      </c>
    </row>
    <row r="3008" spans="22:26" ht="20.100000000000001" customHeight="1" x14ac:dyDescent="0.25">
      <c r="V3008" s="156">
        <f t="shared" si="458"/>
        <v>15.436799999999344</v>
      </c>
      <c r="W3008" s="159">
        <f t="shared" si="454"/>
        <v>3.0790551649899658E-2</v>
      </c>
      <c r="X3008" s="160">
        <f t="shared" si="455"/>
        <v>7.0772363164380708E-5</v>
      </c>
      <c r="Y3008" s="160">
        <f t="shared" si="456"/>
        <v>7.0772363164380708E-5</v>
      </c>
      <c r="Z3008" s="160" t="str">
        <f t="shared" si="457"/>
        <v/>
      </c>
    </row>
    <row r="3009" spans="22:26" ht="20.100000000000001" customHeight="1" x14ac:dyDescent="0.25">
      <c r="V3009" s="156">
        <f t="shared" si="458"/>
        <v>15.443199999999344</v>
      </c>
      <c r="W3009" s="159">
        <f t="shared" si="454"/>
        <v>3.0719779286735277E-2</v>
      </c>
      <c r="X3009" s="160">
        <f t="shared" si="455"/>
        <v>7.0619381231522976E-5</v>
      </c>
      <c r="Y3009" s="160">
        <f t="shared" si="456"/>
        <v>7.0619381231522976E-5</v>
      </c>
      <c r="Z3009" s="160" t="str">
        <f t="shared" si="457"/>
        <v/>
      </c>
    </row>
    <row r="3010" spans="22:26" ht="20.100000000000001" customHeight="1" x14ac:dyDescent="0.25">
      <c r="V3010" s="156">
        <f t="shared" si="458"/>
        <v>15.449599999999343</v>
      </c>
      <c r="W3010" s="159">
        <f t="shared" si="454"/>
        <v>3.0649159905503754E-2</v>
      </c>
      <c r="X3010" s="160">
        <f t="shared" si="455"/>
        <v>7.0466699741911915E-5</v>
      </c>
      <c r="Y3010" s="160">
        <f t="shared" si="456"/>
        <v>7.0466699741911915E-5</v>
      </c>
      <c r="Z3010" s="160" t="str">
        <f t="shared" si="457"/>
        <v/>
      </c>
    </row>
    <row r="3011" spans="22:26" ht="20.100000000000001" customHeight="1" x14ac:dyDescent="0.25">
      <c r="V3011" s="156">
        <f t="shared" si="458"/>
        <v>15.455999999999342</v>
      </c>
      <c r="W3011" s="159">
        <f t="shared" si="454"/>
        <v>3.0578693205761842E-2</v>
      </c>
      <c r="X3011" s="160">
        <f t="shared" si="455"/>
        <v>7.0314318201963183E-5</v>
      </c>
      <c r="Y3011" s="160">
        <f t="shared" si="456"/>
        <v>7.0314318201963183E-5</v>
      </c>
      <c r="Z3011" s="160" t="str">
        <f t="shared" si="457"/>
        <v/>
      </c>
    </row>
    <row r="3012" spans="22:26" ht="20.100000000000001" customHeight="1" x14ac:dyDescent="0.25">
      <c r="V3012" s="156">
        <f t="shared" si="458"/>
        <v>15.462399999999342</v>
      </c>
      <c r="W3012" s="159">
        <f t="shared" si="454"/>
        <v>3.0508378887559879E-2</v>
      </c>
      <c r="X3012" s="160">
        <f t="shared" si="455"/>
        <v>7.0162236118449794E-5</v>
      </c>
      <c r="Y3012" s="160">
        <f t="shared" si="456"/>
        <v>7.0162236118449794E-5</v>
      </c>
      <c r="Z3012" s="160" t="str">
        <f t="shared" si="457"/>
        <v/>
      </c>
    </row>
    <row r="3013" spans="22:26" ht="20.100000000000001" customHeight="1" x14ac:dyDescent="0.25">
      <c r="V3013" s="156">
        <f t="shared" si="458"/>
        <v>15.468799999999341</v>
      </c>
      <c r="W3013" s="159">
        <f t="shared" si="454"/>
        <v>3.0438216651441429E-2</v>
      </c>
      <c r="X3013" s="160">
        <f t="shared" si="455"/>
        <v>7.0010452998675587E-5</v>
      </c>
      <c r="Y3013" s="160">
        <f t="shared" si="456"/>
        <v>7.0010452998675587E-5</v>
      </c>
      <c r="Z3013" s="160" t="str">
        <f t="shared" si="457"/>
        <v/>
      </c>
    </row>
    <row r="3014" spans="22:26" ht="20.100000000000001" customHeight="1" x14ac:dyDescent="0.25">
      <c r="V3014" s="156">
        <f t="shared" si="458"/>
        <v>15.47519999999934</v>
      </c>
      <c r="W3014" s="159">
        <f t="shared" si="454"/>
        <v>3.0368206198442754E-2</v>
      </c>
      <c r="X3014" s="160">
        <f t="shared" si="455"/>
        <v>6.985896835044747E-5</v>
      </c>
      <c r="Y3014" s="160">
        <f t="shared" si="456"/>
        <v>6.985896835044747E-5</v>
      </c>
      <c r="Z3014" s="160" t="str">
        <f t="shared" si="457"/>
        <v/>
      </c>
    </row>
    <row r="3015" spans="22:26" ht="20.100000000000001" customHeight="1" x14ac:dyDescent="0.25">
      <c r="V3015" s="156">
        <f t="shared" si="458"/>
        <v>15.481599999999339</v>
      </c>
      <c r="W3015" s="159">
        <f t="shared" si="454"/>
        <v>3.0298347230092306E-2</v>
      </c>
      <c r="X3015" s="160">
        <f t="shared" si="455"/>
        <v>6.9707781682148279E-5</v>
      </c>
      <c r="Y3015" s="160">
        <f t="shared" si="456"/>
        <v>6.9707781682148279E-5</v>
      </c>
      <c r="Z3015" s="160" t="str">
        <f t="shared" si="457"/>
        <v/>
      </c>
    </row>
    <row r="3016" spans="22:26" ht="20.100000000000001" customHeight="1" x14ac:dyDescent="0.25">
      <c r="V3016" s="156">
        <f t="shared" si="458"/>
        <v>15.487999999999339</v>
      </c>
      <c r="W3016" s="159">
        <f t="shared" si="454"/>
        <v>3.0228639448410158E-2</v>
      </c>
      <c r="X3016" s="160">
        <f t="shared" si="455"/>
        <v>6.9556892502400242E-5</v>
      </c>
      <c r="Y3016" s="160">
        <f t="shared" si="456"/>
        <v>6.9556892502400242E-5</v>
      </c>
      <c r="Z3016" s="160" t="str">
        <f t="shared" si="457"/>
        <v/>
      </c>
    </row>
    <row r="3017" spans="22:26" ht="20.100000000000001" customHeight="1" x14ac:dyDescent="0.25">
      <c r="V3017" s="156">
        <f t="shared" si="458"/>
        <v>15.494399999999338</v>
      </c>
      <c r="W3017" s="159">
        <f t="shared" si="454"/>
        <v>3.0159082555907758E-2</v>
      </c>
      <c r="X3017" s="160">
        <f t="shared" si="455"/>
        <v>6.9406300320616621E-5</v>
      </c>
      <c r="Y3017" s="160">
        <f t="shared" si="456"/>
        <v>6.9406300320616621E-5</v>
      </c>
      <c r="Z3017" s="160" t="str">
        <f t="shared" si="457"/>
        <v/>
      </c>
    </row>
    <row r="3018" spans="22:26" ht="20.100000000000001" customHeight="1" x14ac:dyDescent="0.25">
      <c r="V3018" s="156">
        <f t="shared" si="458"/>
        <v>15.500799999999337</v>
      </c>
      <c r="W3018" s="159">
        <f t="shared" si="454"/>
        <v>3.0089676255587141E-2</v>
      </c>
      <c r="X3018" s="160">
        <f t="shared" si="455"/>
        <v>6.9256004646585378E-5</v>
      </c>
      <c r="Y3018" s="160">
        <f t="shared" si="456"/>
        <v>6.9256004646585378E-5</v>
      </c>
      <c r="Z3018" s="160" t="str">
        <f t="shared" si="457"/>
        <v/>
      </c>
    </row>
    <row r="3019" spans="22:26" ht="20.100000000000001" customHeight="1" x14ac:dyDescent="0.25">
      <c r="V3019" s="156">
        <f t="shared" si="458"/>
        <v>15.507199999999337</v>
      </c>
      <c r="W3019" s="159">
        <f t="shared" si="454"/>
        <v>3.0020420250940556E-2</v>
      </c>
      <c r="X3019" s="160">
        <f t="shared" si="455"/>
        <v>6.9106004990458769E-5</v>
      </c>
      <c r="Y3019" s="160">
        <f t="shared" si="456"/>
        <v>6.9106004990458769E-5</v>
      </c>
      <c r="Z3019" s="160" t="str">
        <f t="shared" si="457"/>
        <v/>
      </c>
    </row>
    <row r="3020" spans="22:26" ht="20.100000000000001" customHeight="1" x14ac:dyDescent="0.25">
      <c r="V3020" s="156">
        <f t="shared" si="458"/>
        <v>15.513599999999336</v>
      </c>
      <c r="W3020" s="159">
        <f t="shared" si="454"/>
        <v>2.9951314245950097E-2</v>
      </c>
      <c r="X3020" s="160">
        <f t="shared" si="455"/>
        <v>6.8956300863096814E-5</v>
      </c>
      <c r="Y3020" s="160">
        <f t="shared" si="456"/>
        <v>6.8956300863096814E-5</v>
      </c>
      <c r="Z3020" s="160" t="str">
        <f t="shared" si="457"/>
        <v/>
      </c>
    </row>
    <row r="3021" spans="22:26" ht="20.100000000000001" customHeight="1" x14ac:dyDescent="0.25">
      <c r="V3021" s="156">
        <f t="shared" si="458"/>
        <v>15.519999999999335</v>
      </c>
      <c r="W3021" s="159">
        <f t="shared" si="454"/>
        <v>2.9882357945087E-2</v>
      </c>
      <c r="X3021" s="160">
        <f t="shared" si="455"/>
        <v>6.8806891775751583E-5</v>
      </c>
      <c r="Y3021" s="160">
        <f t="shared" si="456"/>
        <v>6.8806891775751583E-5</v>
      </c>
      <c r="Z3021" s="160" t="str">
        <f t="shared" si="457"/>
        <v/>
      </c>
    </row>
    <row r="3022" spans="22:26" ht="20.100000000000001" customHeight="1" x14ac:dyDescent="0.25">
      <c r="V3022" s="156">
        <f t="shared" si="458"/>
        <v>15.526399999999335</v>
      </c>
      <c r="W3022" s="159">
        <f t="shared" si="454"/>
        <v>2.9813551053311248E-2</v>
      </c>
      <c r="X3022" s="160">
        <f t="shared" si="455"/>
        <v>6.8657777240112294E-5</v>
      </c>
      <c r="Y3022" s="160">
        <f t="shared" si="456"/>
        <v>6.8657777240112294E-5</v>
      </c>
      <c r="Z3022" s="160" t="str">
        <f t="shared" si="457"/>
        <v/>
      </c>
    </row>
    <row r="3023" spans="22:26" ht="20.100000000000001" customHeight="1" x14ac:dyDescent="0.25">
      <c r="V3023" s="156">
        <f t="shared" si="458"/>
        <v>15.532799999999334</v>
      </c>
      <c r="W3023" s="159">
        <f t="shared" si="454"/>
        <v>2.9744893276071136E-2</v>
      </c>
      <c r="X3023" s="160">
        <f t="shared" si="455"/>
        <v>6.8508956768464913E-5</v>
      </c>
      <c r="Y3023" s="160">
        <f t="shared" si="456"/>
        <v>6.8508956768464913E-5</v>
      </c>
      <c r="Z3023" s="160" t="str">
        <f t="shared" si="457"/>
        <v/>
      </c>
    </row>
    <row r="3024" spans="22:26" ht="20.100000000000001" customHeight="1" x14ac:dyDescent="0.25">
      <c r="V3024" s="156">
        <f t="shared" si="458"/>
        <v>15.539199999999333</v>
      </c>
      <c r="W3024" s="159">
        <f t="shared" si="454"/>
        <v>2.9676384319302671E-2</v>
      </c>
      <c r="X3024" s="160">
        <f t="shared" si="455"/>
        <v>6.8360429873601941E-5</v>
      </c>
      <c r="Y3024" s="160">
        <f t="shared" si="456"/>
        <v>6.8360429873601941E-5</v>
      </c>
      <c r="Z3024" s="160" t="str">
        <f t="shared" si="457"/>
        <v/>
      </c>
    </row>
    <row r="3025" spans="22:26" ht="20.100000000000001" customHeight="1" x14ac:dyDescent="0.25">
      <c r="V3025" s="156">
        <f t="shared" si="458"/>
        <v>15.545599999999332</v>
      </c>
      <c r="W3025" s="159">
        <f t="shared" si="454"/>
        <v>2.9608023889429069E-2</v>
      </c>
      <c r="X3025" s="160">
        <f t="shared" si="455"/>
        <v>6.8212196068676706E-5</v>
      </c>
      <c r="Y3025" s="160">
        <f t="shared" si="456"/>
        <v>6.8212196068676706E-5</v>
      </c>
      <c r="Z3025" s="160" t="str">
        <f t="shared" si="457"/>
        <v/>
      </c>
    </row>
    <row r="3026" spans="22:26" ht="20.100000000000001" customHeight="1" x14ac:dyDescent="0.25">
      <c r="V3026" s="156">
        <f t="shared" si="458"/>
        <v>15.551999999999332</v>
      </c>
      <c r="W3026" s="159">
        <f t="shared" si="454"/>
        <v>2.9539811693360393E-2</v>
      </c>
      <c r="X3026" s="160">
        <f t="shared" si="455"/>
        <v>6.8064254867526014E-5</v>
      </c>
      <c r="Y3026" s="160">
        <f t="shared" si="456"/>
        <v>6.8064254867526014E-5</v>
      </c>
      <c r="Z3026" s="160" t="str">
        <f t="shared" si="457"/>
        <v/>
      </c>
    </row>
    <row r="3027" spans="22:26" ht="20.100000000000001" customHeight="1" x14ac:dyDescent="0.25">
      <c r="V3027" s="156">
        <f t="shared" si="458"/>
        <v>15.558399999999331</v>
      </c>
      <c r="W3027" s="159">
        <f t="shared" si="454"/>
        <v>2.9471747438492867E-2</v>
      </c>
      <c r="X3027" s="160">
        <f t="shared" si="455"/>
        <v>6.7916605784323208E-5</v>
      </c>
      <c r="Y3027" s="160">
        <f t="shared" si="456"/>
        <v>6.7916605784323208E-5</v>
      </c>
      <c r="Z3027" s="160" t="str">
        <f t="shared" si="457"/>
        <v/>
      </c>
    </row>
    <row r="3028" spans="22:26" ht="20.100000000000001" customHeight="1" x14ac:dyDescent="0.25">
      <c r="V3028" s="156">
        <f t="shared" si="458"/>
        <v>15.56479999999933</v>
      </c>
      <c r="W3028" s="159">
        <f t="shared" ref="W3028:W3091" si="459">_xlfn.CHISQ.DIST.RT(V3028,$U$593)</f>
        <v>2.9403830832708543E-2</v>
      </c>
      <c r="X3028" s="160">
        <f t="shared" ref="X3028:X3091" si="460">W3028-W3029</f>
        <v>6.7769248333838378E-5</v>
      </c>
      <c r="Y3028" s="160">
        <f t="shared" ref="Y3028:Y3091" si="461">IF(W3028&lt;(1-$U$600),X3028,"")</f>
        <v>6.7769248333838378E-5</v>
      </c>
      <c r="Z3028" s="160" t="str">
        <f t="shared" ref="Z3028:Z3091" si="462">IF(X3028&lt;(1-$U$606),Y3028,"")</f>
        <v/>
      </c>
    </row>
    <row r="3029" spans="22:26" ht="20.100000000000001" customHeight="1" x14ac:dyDescent="0.25">
      <c r="V3029" s="156">
        <f t="shared" ref="V3029:V3092" si="463">V3028+$Y$593</f>
        <v>15.57119999999933</v>
      </c>
      <c r="W3029" s="159">
        <f t="shared" si="459"/>
        <v>2.9336061584374705E-2</v>
      </c>
      <c r="X3029" s="160">
        <f t="shared" si="460"/>
        <v>6.7622182031306516E-5</v>
      </c>
      <c r="Y3029" s="160">
        <f t="shared" si="461"/>
        <v>6.7622182031306516E-5</v>
      </c>
      <c r="Z3029" s="160" t="str">
        <f t="shared" si="462"/>
        <v/>
      </c>
    </row>
    <row r="3030" spans="22:26" ht="20.100000000000001" customHeight="1" x14ac:dyDescent="0.25">
      <c r="V3030" s="156">
        <f t="shared" si="463"/>
        <v>15.577599999999329</v>
      </c>
      <c r="W3030" s="159">
        <f t="shared" si="459"/>
        <v>2.9268439402343398E-2</v>
      </c>
      <c r="X3030" s="160">
        <f t="shared" si="460"/>
        <v>6.7475406392427523E-5</v>
      </c>
      <c r="Y3030" s="160">
        <f t="shared" si="461"/>
        <v>6.7475406392427523E-5</v>
      </c>
      <c r="Z3030" s="160" t="str">
        <f t="shared" si="462"/>
        <v/>
      </c>
    </row>
    <row r="3031" spans="22:26" ht="20.100000000000001" customHeight="1" x14ac:dyDescent="0.25">
      <c r="V3031" s="156">
        <f t="shared" si="463"/>
        <v>15.583999999999328</v>
      </c>
      <c r="W3031" s="159">
        <f t="shared" si="459"/>
        <v>2.9200963995950971E-2</v>
      </c>
      <c r="X3031" s="160">
        <f t="shared" si="460"/>
        <v>6.7328920933501513E-5</v>
      </c>
      <c r="Y3031" s="160">
        <f t="shared" si="461"/>
        <v>6.7328920933501513E-5</v>
      </c>
      <c r="Z3031" s="160" t="str">
        <f t="shared" si="462"/>
        <v/>
      </c>
    </row>
    <row r="3032" spans="22:26" ht="20.100000000000001" customHeight="1" x14ac:dyDescent="0.25">
      <c r="V3032" s="156">
        <f t="shared" si="463"/>
        <v>15.590399999999327</v>
      </c>
      <c r="W3032" s="159">
        <f t="shared" si="459"/>
        <v>2.9133635075017469E-2</v>
      </c>
      <c r="X3032" s="160">
        <f t="shared" si="460"/>
        <v>6.7182725171303914E-5</v>
      </c>
      <c r="Y3032" s="160">
        <f t="shared" si="461"/>
        <v>6.7182725171303914E-5</v>
      </c>
      <c r="Z3032" s="160" t="str">
        <f t="shared" si="462"/>
        <v/>
      </c>
    </row>
    <row r="3033" spans="22:26" ht="20.100000000000001" customHeight="1" x14ac:dyDescent="0.25">
      <c r="V3033" s="156">
        <f t="shared" si="463"/>
        <v>15.596799999999327</v>
      </c>
      <c r="W3033" s="159">
        <f t="shared" si="459"/>
        <v>2.9066452349846165E-2</v>
      </c>
      <c r="X3033" s="160">
        <f t="shared" si="460"/>
        <v>6.7036818623029959E-5</v>
      </c>
      <c r="Y3033" s="160">
        <f t="shared" si="461"/>
        <v>6.7036818623029959E-5</v>
      </c>
      <c r="Z3033" s="160" t="str">
        <f t="shared" si="462"/>
        <v/>
      </c>
    </row>
    <row r="3034" spans="22:26" ht="20.100000000000001" customHeight="1" x14ac:dyDescent="0.25">
      <c r="V3034" s="156">
        <f t="shared" si="463"/>
        <v>15.603199999999326</v>
      </c>
      <c r="W3034" s="159">
        <f t="shared" si="459"/>
        <v>2.8999415531223136E-2</v>
      </c>
      <c r="X3034" s="160">
        <f t="shared" si="460"/>
        <v>6.6891200806423051E-5</v>
      </c>
      <c r="Y3034" s="160">
        <f t="shared" si="461"/>
        <v>6.6891200806423051E-5</v>
      </c>
      <c r="Z3034" s="160" t="str">
        <f t="shared" si="462"/>
        <v/>
      </c>
    </row>
    <row r="3035" spans="22:26" ht="20.100000000000001" customHeight="1" x14ac:dyDescent="0.25">
      <c r="V3035" s="156">
        <f t="shared" si="463"/>
        <v>15.609599999999325</v>
      </c>
      <c r="W3035" s="159">
        <f t="shared" si="459"/>
        <v>2.8932524330416712E-2</v>
      </c>
      <c r="X3035" s="160">
        <f t="shared" si="460"/>
        <v>6.674587123976089E-5</v>
      </c>
      <c r="Y3035" s="160">
        <f t="shared" si="461"/>
        <v>6.674587123976089E-5</v>
      </c>
      <c r="Z3035" s="160" t="str">
        <f t="shared" si="462"/>
        <v/>
      </c>
    </row>
    <row r="3036" spans="22:26" ht="20.100000000000001" customHeight="1" x14ac:dyDescent="0.25">
      <c r="V3036" s="156">
        <f t="shared" si="463"/>
        <v>15.615999999999325</v>
      </c>
      <c r="W3036" s="159">
        <f t="shared" si="459"/>
        <v>2.8865778459176952E-2</v>
      </c>
      <c r="X3036" s="160">
        <f t="shared" si="460"/>
        <v>6.660082944184853E-5</v>
      </c>
      <c r="Y3036" s="160">
        <f t="shared" si="461"/>
        <v>6.660082944184853E-5</v>
      </c>
      <c r="Z3036" s="160" t="str">
        <f t="shared" si="462"/>
        <v/>
      </c>
    </row>
    <row r="3037" spans="22:26" ht="20.100000000000001" customHeight="1" x14ac:dyDescent="0.25">
      <c r="V3037" s="156">
        <f t="shared" si="463"/>
        <v>15.622399999999324</v>
      </c>
      <c r="W3037" s="159">
        <f t="shared" si="459"/>
        <v>2.8799177629735103E-2</v>
      </c>
      <c r="X3037" s="160">
        <f t="shared" si="460"/>
        <v>6.6456074931855319E-5</v>
      </c>
      <c r="Y3037" s="160">
        <f t="shared" si="461"/>
        <v>6.6456074931855319E-5</v>
      </c>
      <c r="Z3037" s="160" t="str">
        <f t="shared" si="462"/>
        <v/>
      </c>
    </row>
    <row r="3038" spans="22:26" ht="20.100000000000001" customHeight="1" x14ac:dyDescent="0.25">
      <c r="V3038" s="156">
        <f t="shared" si="463"/>
        <v>15.628799999999323</v>
      </c>
      <c r="W3038" s="159">
        <f t="shared" si="459"/>
        <v>2.8732721554803248E-2</v>
      </c>
      <c r="X3038" s="160">
        <f t="shared" si="460"/>
        <v>6.6311607229606329E-5</v>
      </c>
      <c r="Y3038" s="160">
        <f t="shared" si="461"/>
        <v>6.6311607229606329E-5</v>
      </c>
      <c r="Z3038" s="160" t="str">
        <f t="shared" si="462"/>
        <v/>
      </c>
    </row>
    <row r="3039" spans="22:26" ht="20.100000000000001" customHeight="1" x14ac:dyDescent="0.25">
      <c r="V3039" s="156">
        <f t="shared" si="463"/>
        <v>15.635199999999323</v>
      </c>
      <c r="W3039" s="159">
        <f t="shared" si="459"/>
        <v>2.8666409947573641E-2</v>
      </c>
      <c r="X3039" s="160">
        <f t="shared" si="460"/>
        <v>6.6167425855401946E-5</v>
      </c>
      <c r="Y3039" s="160">
        <f t="shared" si="461"/>
        <v>6.6167425855401946E-5</v>
      </c>
      <c r="Z3039" s="160" t="str">
        <f t="shared" si="462"/>
        <v/>
      </c>
    </row>
    <row r="3040" spans="22:26" ht="20.100000000000001" customHeight="1" x14ac:dyDescent="0.25">
      <c r="V3040" s="156">
        <f t="shared" si="463"/>
        <v>15.641599999999322</v>
      </c>
      <c r="W3040" s="159">
        <f t="shared" si="459"/>
        <v>2.8600242521718239E-2</v>
      </c>
      <c r="X3040" s="160">
        <f t="shared" si="460"/>
        <v>6.6023530330028279E-5</v>
      </c>
      <c r="Y3040" s="160">
        <f t="shared" si="461"/>
        <v>6.6023530330028279E-5</v>
      </c>
      <c r="Z3040" s="160" t="str">
        <f t="shared" si="462"/>
        <v/>
      </c>
    </row>
    <row r="3041" spans="22:26" ht="20.100000000000001" customHeight="1" x14ac:dyDescent="0.25">
      <c r="V3041" s="156">
        <f t="shared" si="463"/>
        <v>15.647999999999321</v>
      </c>
      <c r="W3041" s="159">
        <f t="shared" si="459"/>
        <v>2.8534218991388211E-2</v>
      </c>
      <c r="X3041" s="160">
        <f t="shared" si="460"/>
        <v>6.5879920174743284E-5</v>
      </c>
      <c r="Y3041" s="160">
        <f t="shared" si="461"/>
        <v>6.5879920174743284E-5</v>
      </c>
      <c r="Z3041" s="160" t="str">
        <f t="shared" si="462"/>
        <v/>
      </c>
    </row>
    <row r="3042" spans="22:26" ht="20.100000000000001" customHeight="1" x14ac:dyDescent="0.25">
      <c r="V3042" s="156">
        <f t="shared" si="463"/>
        <v>15.65439999999932</v>
      </c>
      <c r="W3042" s="159">
        <f t="shared" si="459"/>
        <v>2.8468339071213468E-2</v>
      </c>
      <c r="X3042" s="160">
        <f t="shared" si="460"/>
        <v>6.5736594911363494E-5</v>
      </c>
      <c r="Y3042" s="160">
        <f t="shared" si="461"/>
        <v>6.5736594911363494E-5</v>
      </c>
      <c r="Z3042" s="160" t="str">
        <f t="shared" si="462"/>
        <v/>
      </c>
    </row>
    <row r="3043" spans="22:26" ht="20.100000000000001" customHeight="1" x14ac:dyDescent="0.25">
      <c r="V3043" s="156">
        <f t="shared" si="463"/>
        <v>15.66079999999932</v>
      </c>
      <c r="W3043" s="159">
        <f t="shared" si="459"/>
        <v>2.8402602476302104E-2</v>
      </c>
      <c r="X3043" s="160">
        <f t="shared" si="460"/>
        <v>6.5593554062225862E-5</v>
      </c>
      <c r="Y3043" s="160">
        <f t="shared" si="461"/>
        <v>6.5593554062225862E-5</v>
      </c>
      <c r="Z3043" s="160" t="str">
        <f t="shared" si="462"/>
        <v/>
      </c>
    </row>
    <row r="3044" spans="22:26" ht="20.100000000000001" customHeight="1" x14ac:dyDescent="0.25">
      <c r="V3044" s="156">
        <f t="shared" si="463"/>
        <v>15.667199999999319</v>
      </c>
      <c r="W3044" s="159">
        <f t="shared" si="459"/>
        <v>2.8337008922239879E-2</v>
      </c>
      <c r="X3044" s="160">
        <f t="shared" si="460"/>
        <v>6.5450797150069795E-5</v>
      </c>
      <c r="Y3044" s="160">
        <f t="shared" si="461"/>
        <v>6.5450797150069795E-5</v>
      </c>
      <c r="Z3044" s="160" t="str">
        <f t="shared" si="462"/>
        <v/>
      </c>
    </row>
    <row r="3045" spans="22:26" ht="20.100000000000001" customHeight="1" x14ac:dyDescent="0.25">
      <c r="V3045" s="156">
        <f t="shared" si="463"/>
        <v>15.673599999999318</v>
      </c>
      <c r="W3045" s="159">
        <f t="shared" si="459"/>
        <v>2.8271558125089809E-2</v>
      </c>
      <c r="X3045" s="160">
        <f t="shared" si="460"/>
        <v>6.5308323698345938E-5</v>
      </c>
      <c r="Y3045" s="160">
        <f t="shared" si="461"/>
        <v>6.5308323698345938E-5</v>
      </c>
      <c r="Z3045" s="160" t="str">
        <f t="shared" si="462"/>
        <v/>
      </c>
    </row>
    <row r="3046" spans="22:26" ht="20.100000000000001" customHeight="1" x14ac:dyDescent="0.25">
      <c r="V3046" s="156">
        <f t="shared" si="463"/>
        <v>15.679999999999318</v>
      </c>
      <c r="W3046" s="159">
        <f t="shared" si="459"/>
        <v>2.8206249801391463E-2</v>
      </c>
      <c r="X3046" s="160">
        <f t="shared" si="460"/>
        <v>6.5166133230827594E-5</v>
      </c>
      <c r="Y3046" s="160">
        <f t="shared" si="461"/>
        <v>6.5166133230827594E-5</v>
      </c>
      <c r="Z3046" s="160" t="str">
        <f t="shared" si="462"/>
        <v/>
      </c>
    </row>
    <row r="3047" spans="22:26" ht="20.100000000000001" customHeight="1" x14ac:dyDescent="0.25">
      <c r="V3047" s="156">
        <f t="shared" si="463"/>
        <v>15.686399999999317</v>
      </c>
      <c r="W3047" s="159">
        <f t="shared" si="459"/>
        <v>2.8141083668160635E-2</v>
      </c>
      <c r="X3047" s="160">
        <f t="shared" si="460"/>
        <v>6.5024225271843178E-5</v>
      </c>
      <c r="Y3047" s="160">
        <f t="shared" si="461"/>
        <v>6.5024225271843178E-5</v>
      </c>
      <c r="Z3047" s="160" t="str">
        <f t="shared" si="462"/>
        <v/>
      </c>
    </row>
    <row r="3048" spans="22:26" ht="20.100000000000001" customHeight="1" x14ac:dyDescent="0.25">
      <c r="V3048" s="156">
        <f t="shared" si="463"/>
        <v>15.692799999999316</v>
      </c>
      <c r="W3048" s="159">
        <f t="shared" si="459"/>
        <v>2.8076059442888792E-2</v>
      </c>
      <c r="X3048" s="160">
        <f t="shared" si="460"/>
        <v>6.4882599346241521E-5</v>
      </c>
      <c r="Y3048" s="160">
        <f t="shared" si="461"/>
        <v>6.4882599346241521E-5</v>
      </c>
      <c r="Z3048" s="160" t="str">
        <f t="shared" si="462"/>
        <v/>
      </c>
    </row>
    <row r="3049" spans="22:26" ht="20.100000000000001" customHeight="1" x14ac:dyDescent="0.25">
      <c r="V3049" s="156">
        <f t="shared" si="463"/>
        <v>15.699199999999315</v>
      </c>
      <c r="W3049" s="159">
        <f t="shared" si="459"/>
        <v>2.8011176843542551E-2</v>
      </c>
      <c r="X3049" s="160">
        <f t="shared" si="460"/>
        <v>6.4741254979534119E-5</v>
      </c>
      <c r="Y3049" s="160">
        <f t="shared" si="461"/>
        <v>6.4741254979534119E-5</v>
      </c>
      <c r="Z3049" s="160" t="str">
        <f t="shared" si="462"/>
        <v/>
      </c>
    </row>
    <row r="3050" spans="22:26" ht="20.100000000000001" customHeight="1" x14ac:dyDescent="0.25">
      <c r="V3050" s="156">
        <f t="shared" si="463"/>
        <v>15.705599999999315</v>
      </c>
      <c r="W3050" s="159">
        <f t="shared" si="459"/>
        <v>2.7946435588563016E-2</v>
      </c>
      <c r="X3050" s="160">
        <f t="shared" si="460"/>
        <v>6.4600191697447573E-5</v>
      </c>
      <c r="Y3050" s="160">
        <f t="shared" si="461"/>
        <v>6.4600191697447573E-5</v>
      </c>
      <c r="Z3050" s="160" t="str">
        <f t="shared" si="462"/>
        <v/>
      </c>
    </row>
    <row r="3051" spans="22:26" ht="20.100000000000001" customHeight="1" x14ac:dyDescent="0.25">
      <c r="V3051" s="156">
        <f t="shared" si="463"/>
        <v>15.711999999999314</v>
      </c>
      <c r="W3051" s="159">
        <f t="shared" si="459"/>
        <v>2.7881835396865569E-2</v>
      </c>
      <c r="X3051" s="160">
        <f t="shared" si="460"/>
        <v>6.4459409026516867E-5</v>
      </c>
      <c r="Y3051" s="160">
        <f t="shared" si="461"/>
        <v>6.4459409026516867E-5</v>
      </c>
      <c r="Z3051" s="160" t="str">
        <f t="shared" si="462"/>
        <v/>
      </c>
    </row>
    <row r="3052" spans="22:26" ht="20.100000000000001" customHeight="1" x14ac:dyDescent="0.25">
      <c r="V3052" s="156">
        <f t="shared" si="463"/>
        <v>15.718399999999313</v>
      </c>
      <c r="W3052" s="159">
        <f t="shared" si="459"/>
        <v>2.7817375987839052E-2</v>
      </c>
      <c r="X3052" s="160">
        <f t="shared" si="460"/>
        <v>6.4318906493516376E-5</v>
      </c>
      <c r="Y3052" s="160">
        <f t="shared" si="461"/>
        <v>6.4318906493516376E-5</v>
      </c>
      <c r="Z3052" s="160" t="str">
        <f t="shared" si="462"/>
        <v/>
      </c>
    </row>
    <row r="3053" spans="22:26" ht="20.100000000000001" customHeight="1" x14ac:dyDescent="0.25">
      <c r="V3053" s="156">
        <f t="shared" si="463"/>
        <v>15.724799999999313</v>
      </c>
      <c r="W3053" s="159">
        <f t="shared" si="459"/>
        <v>2.7753057081345536E-2</v>
      </c>
      <c r="X3053" s="160">
        <f t="shared" si="460"/>
        <v>6.4178683625945587E-5</v>
      </c>
      <c r="Y3053" s="160">
        <f t="shared" si="461"/>
        <v>6.4178683625945587E-5</v>
      </c>
      <c r="Z3053" s="160" t="str">
        <f t="shared" si="462"/>
        <v/>
      </c>
    </row>
    <row r="3054" spans="22:26" ht="20.100000000000001" customHeight="1" x14ac:dyDescent="0.25">
      <c r="V3054" s="156">
        <f t="shared" si="463"/>
        <v>15.731199999999312</v>
      </c>
      <c r="W3054" s="159">
        <f t="shared" si="459"/>
        <v>2.768887839771959E-2</v>
      </c>
      <c r="X3054" s="160">
        <f t="shared" si="460"/>
        <v>6.4038739951834817E-5</v>
      </c>
      <c r="Y3054" s="160">
        <f t="shared" si="461"/>
        <v>6.4038739951834817E-5</v>
      </c>
      <c r="Z3054" s="160" t="str">
        <f t="shared" si="462"/>
        <v/>
      </c>
    </row>
    <row r="3055" spans="22:26" ht="20.100000000000001" customHeight="1" x14ac:dyDescent="0.25">
      <c r="V3055" s="156">
        <f t="shared" si="463"/>
        <v>15.737599999999311</v>
      </c>
      <c r="W3055" s="159">
        <f t="shared" si="459"/>
        <v>2.7624839657767755E-2</v>
      </c>
      <c r="X3055" s="160">
        <f t="shared" si="460"/>
        <v>6.3899074999481525E-5</v>
      </c>
      <c r="Y3055" s="160">
        <f t="shared" si="461"/>
        <v>6.3899074999481525E-5</v>
      </c>
      <c r="Z3055" s="160" t="str">
        <f t="shared" si="462"/>
        <v/>
      </c>
    </row>
    <row r="3056" spans="22:26" ht="20.100000000000001" customHeight="1" x14ac:dyDescent="0.25">
      <c r="V3056" s="156">
        <f t="shared" si="463"/>
        <v>15.743999999999311</v>
      </c>
      <c r="W3056" s="159">
        <f t="shared" si="459"/>
        <v>2.7560940582768274E-2</v>
      </c>
      <c r="X3056" s="160">
        <f t="shared" si="460"/>
        <v>6.3759688297932576E-5</v>
      </c>
      <c r="Y3056" s="160">
        <f t="shared" si="461"/>
        <v>6.3759688297932576E-5</v>
      </c>
      <c r="Z3056" s="160" t="str">
        <f t="shared" si="462"/>
        <v/>
      </c>
    </row>
    <row r="3057" spans="22:26" ht="20.100000000000001" customHeight="1" x14ac:dyDescent="0.25">
      <c r="V3057" s="156">
        <f t="shared" si="463"/>
        <v>15.75039999999931</v>
      </c>
      <c r="W3057" s="159">
        <f t="shared" si="459"/>
        <v>2.7497180894470341E-2</v>
      </c>
      <c r="X3057" s="160">
        <f t="shared" si="460"/>
        <v>6.3620579376734432E-5</v>
      </c>
      <c r="Y3057" s="160">
        <f t="shared" si="461"/>
        <v>6.3620579376734432E-5</v>
      </c>
      <c r="Z3057" s="160" t="str">
        <f t="shared" si="462"/>
        <v/>
      </c>
    </row>
    <row r="3058" spans="22:26" ht="20.100000000000001" customHeight="1" x14ac:dyDescent="0.25">
      <c r="V3058" s="156">
        <f t="shared" si="463"/>
        <v>15.756799999999309</v>
      </c>
      <c r="W3058" s="159">
        <f t="shared" si="459"/>
        <v>2.7433560315093607E-2</v>
      </c>
      <c r="X3058" s="160">
        <f t="shared" si="460"/>
        <v>6.3481747765787438E-5</v>
      </c>
      <c r="Y3058" s="160">
        <f t="shared" si="461"/>
        <v>6.3481747765787438E-5</v>
      </c>
      <c r="Z3058" s="160" t="str">
        <f t="shared" si="462"/>
        <v/>
      </c>
    </row>
    <row r="3059" spans="22:26" ht="20.100000000000001" customHeight="1" x14ac:dyDescent="0.25">
      <c r="V3059" s="156">
        <f t="shared" si="463"/>
        <v>15.763199999999308</v>
      </c>
      <c r="W3059" s="159">
        <f t="shared" si="459"/>
        <v>2.7370078567327819E-2</v>
      </c>
      <c r="X3059" s="160">
        <f t="shared" si="460"/>
        <v>6.3343192995720526E-5</v>
      </c>
      <c r="Y3059" s="160">
        <f t="shared" si="461"/>
        <v>6.3343192995720526E-5</v>
      </c>
      <c r="Z3059" s="160" t="str">
        <f t="shared" si="462"/>
        <v/>
      </c>
    </row>
    <row r="3060" spans="22:26" ht="20.100000000000001" customHeight="1" x14ac:dyDescent="0.25">
      <c r="V3060" s="156">
        <f t="shared" si="463"/>
        <v>15.769599999999308</v>
      </c>
      <c r="W3060" s="159">
        <f t="shared" si="459"/>
        <v>2.7306735374332099E-2</v>
      </c>
      <c r="X3060" s="160">
        <f t="shared" si="460"/>
        <v>6.3204914597405487E-5</v>
      </c>
      <c r="Y3060" s="160">
        <f t="shared" si="461"/>
        <v>6.3204914597405487E-5</v>
      </c>
      <c r="Z3060" s="160" t="str">
        <f t="shared" si="462"/>
        <v/>
      </c>
    </row>
    <row r="3061" spans="22:26" ht="20.100000000000001" customHeight="1" x14ac:dyDescent="0.25">
      <c r="V3061" s="156">
        <f t="shared" si="463"/>
        <v>15.775999999999307</v>
      </c>
      <c r="W3061" s="159">
        <f t="shared" si="459"/>
        <v>2.7243530459734693E-2</v>
      </c>
      <c r="X3061" s="160">
        <f t="shared" si="460"/>
        <v>6.3066912102671679E-5</v>
      </c>
      <c r="Y3061" s="160">
        <f t="shared" si="461"/>
        <v>6.3066912102671679E-5</v>
      </c>
      <c r="Z3061" s="160" t="str">
        <f t="shared" si="462"/>
        <v/>
      </c>
    </row>
    <row r="3062" spans="22:26" ht="20.100000000000001" customHeight="1" x14ac:dyDescent="0.25">
      <c r="V3062" s="156">
        <f t="shared" si="463"/>
        <v>15.782399999999306</v>
      </c>
      <c r="W3062" s="159">
        <f t="shared" si="459"/>
        <v>2.7180463547632022E-2</v>
      </c>
      <c r="X3062" s="160">
        <f t="shared" si="460"/>
        <v>6.2929185043355401E-5</v>
      </c>
      <c r="Y3062" s="160">
        <f t="shared" si="461"/>
        <v>6.2929185043355401E-5</v>
      </c>
      <c r="Z3062" s="160" t="str">
        <f t="shared" si="462"/>
        <v/>
      </c>
    </row>
    <row r="3063" spans="22:26" ht="20.100000000000001" customHeight="1" x14ac:dyDescent="0.25">
      <c r="V3063" s="156">
        <f t="shared" si="463"/>
        <v>15.788799999999306</v>
      </c>
      <c r="W3063" s="159">
        <f t="shared" si="459"/>
        <v>2.7117534362588666E-2</v>
      </c>
      <c r="X3063" s="160">
        <f t="shared" si="460"/>
        <v>6.2791732952142965E-5</v>
      </c>
      <c r="Y3063" s="160">
        <f t="shared" si="461"/>
        <v>6.2791732952142965E-5</v>
      </c>
      <c r="Z3063" s="160" t="str">
        <f t="shared" si="462"/>
        <v/>
      </c>
    </row>
    <row r="3064" spans="22:26" ht="20.100000000000001" customHeight="1" x14ac:dyDescent="0.25">
      <c r="V3064" s="156">
        <f t="shared" si="463"/>
        <v>15.795199999999305</v>
      </c>
      <c r="W3064" s="159">
        <f t="shared" si="459"/>
        <v>2.7054742629636523E-2</v>
      </c>
      <c r="X3064" s="160">
        <f t="shared" si="460"/>
        <v>6.2654555362182118E-5</v>
      </c>
      <c r="Y3064" s="160">
        <f t="shared" si="461"/>
        <v>6.2654555362182118E-5</v>
      </c>
      <c r="Z3064" s="160" t="str">
        <f t="shared" si="462"/>
        <v/>
      </c>
    </row>
    <row r="3065" spans="22:26" ht="20.100000000000001" customHeight="1" x14ac:dyDescent="0.25">
      <c r="V3065" s="156">
        <f t="shared" si="463"/>
        <v>15.801599999999304</v>
      </c>
      <c r="W3065" s="159">
        <f t="shared" si="459"/>
        <v>2.6992088074274341E-2</v>
      </c>
      <c r="X3065" s="160">
        <f t="shared" si="460"/>
        <v>6.2517651807043884E-5</v>
      </c>
      <c r="Y3065" s="160">
        <f t="shared" si="461"/>
        <v>6.2517651807043884E-5</v>
      </c>
      <c r="Z3065" s="160" t="str">
        <f t="shared" si="462"/>
        <v/>
      </c>
    </row>
    <row r="3066" spans="22:26" ht="20.100000000000001" customHeight="1" x14ac:dyDescent="0.25">
      <c r="V3066" s="156">
        <f t="shared" si="463"/>
        <v>15.807999999999303</v>
      </c>
      <c r="W3066" s="159">
        <f t="shared" si="459"/>
        <v>2.6929570422467297E-2</v>
      </c>
      <c r="X3066" s="160">
        <f t="shared" si="460"/>
        <v>6.2381021820892557E-5</v>
      </c>
      <c r="Y3066" s="160">
        <f t="shared" si="461"/>
        <v>6.2381021820892557E-5</v>
      </c>
      <c r="Z3066" s="160" t="str">
        <f t="shared" si="462"/>
        <v/>
      </c>
    </row>
    <row r="3067" spans="22:26" ht="20.100000000000001" customHeight="1" x14ac:dyDescent="0.25">
      <c r="V3067" s="156">
        <f t="shared" si="463"/>
        <v>15.814399999999303</v>
      </c>
      <c r="W3067" s="159">
        <f t="shared" si="459"/>
        <v>2.6867189400646405E-2</v>
      </c>
      <c r="X3067" s="160">
        <f t="shared" si="460"/>
        <v>6.2244664938423261E-5</v>
      </c>
      <c r="Y3067" s="160">
        <f t="shared" si="461"/>
        <v>6.2244664938423261E-5</v>
      </c>
      <c r="Z3067" s="160" t="str">
        <f t="shared" si="462"/>
        <v/>
      </c>
    </row>
    <row r="3068" spans="22:26" ht="20.100000000000001" customHeight="1" x14ac:dyDescent="0.25">
      <c r="V3068" s="156">
        <f t="shared" si="463"/>
        <v>15.820799999999302</v>
      </c>
      <c r="W3068" s="159">
        <f t="shared" si="459"/>
        <v>2.6804944735707981E-2</v>
      </c>
      <c r="X3068" s="160">
        <f t="shared" si="460"/>
        <v>6.2108580694913984E-5</v>
      </c>
      <c r="Y3068" s="160">
        <f t="shared" si="461"/>
        <v>6.2108580694913984E-5</v>
      </c>
      <c r="Z3068" s="160" t="str">
        <f t="shared" si="462"/>
        <v/>
      </c>
    </row>
    <row r="3069" spans="22:26" ht="20.100000000000001" customHeight="1" x14ac:dyDescent="0.25">
      <c r="V3069" s="156">
        <f t="shared" si="463"/>
        <v>15.827199999999301</v>
      </c>
      <c r="W3069" s="159">
        <f t="shared" si="459"/>
        <v>2.6742836155013067E-2</v>
      </c>
      <c r="X3069" s="160">
        <f t="shared" si="460"/>
        <v>6.1972768625923741E-5</v>
      </c>
      <c r="Y3069" s="160">
        <f t="shared" si="461"/>
        <v>6.1972768625923741E-5</v>
      </c>
      <c r="Z3069" s="160" t="str">
        <f t="shared" si="462"/>
        <v/>
      </c>
    </row>
    <row r="3070" spans="22:26" ht="20.100000000000001" customHeight="1" x14ac:dyDescent="0.25">
      <c r="V3070" s="156">
        <f t="shared" si="463"/>
        <v>15.833599999999301</v>
      </c>
      <c r="W3070" s="159">
        <f t="shared" si="459"/>
        <v>2.6680863386387144E-2</v>
      </c>
      <c r="X3070" s="160">
        <f t="shared" si="460"/>
        <v>6.1837228267771355E-5</v>
      </c>
      <c r="Y3070" s="160">
        <f t="shared" si="461"/>
        <v>6.1837228267771355E-5</v>
      </c>
      <c r="Z3070" s="160" t="str">
        <f t="shared" si="462"/>
        <v/>
      </c>
    </row>
    <row r="3071" spans="22:26" ht="20.100000000000001" customHeight="1" x14ac:dyDescent="0.25">
      <c r="V3071" s="156">
        <f t="shared" si="463"/>
        <v>15.8399999999993</v>
      </c>
      <c r="W3071" s="159">
        <f t="shared" si="459"/>
        <v>2.6619026158119372E-2</v>
      </c>
      <c r="X3071" s="160">
        <f t="shared" si="460"/>
        <v>6.1701959157306474E-5</v>
      </c>
      <c r="Y3071" s="160">
        <f t="shared" si="461"/>
        <v>6.1701959157306474E-5</v>
      </c>
      <c r="Z3071" s="160" t="str">
        <f t="shared" si="462"/>
        <v/>
      </c>
    </row>
    <row r="3072" spans="22:26" ht="20.100000000000001" customHeight="1" x14ac:dyDescent="0.25">
      <c r="V3072" s="156">
        <f t="shared" si="463"/>
        <v>15.846399999999299</v>
      </c>
      <c r="W3072" s="159">
        <f t="shared" si="459"/>
        <v>2.6557324198962066E-2</v>
      </c>
      <c r="X3072" s="160">
        <f t="shared" si="460"/>
        <v>6.1566960831628548E-5</v>
      </c>
      <c r="Y3072" s="160">
        <f t="shared" si="461"/>
        <v>6.1566960831628548E-5</v>
      </c>
      <c r="Z3072" s="160" t="str">
        <f t="shared" si="462"/>
        <v/>
      </c>
    </row>
    <row r="3073" spans="22:26" ht="20.100000000000001" customHeight="1" x14ac:dyDescent="0.25">
      <c r="V3073" s="156">
        <f t="shared" si="463"/>
        <v>15.852799999999299</v>
      </c>
      <c r="W3073" s="159">
        <f t="shared" si="459"/>
        <v>2.6495757238130437E-2</v>
      </c>
      <c r="X3073" s="160">
        <f t="shared" si="460"/>
        <v>6.1432232828739081E-5</v>
      </c>
      <c r="Y3073" s="160">
        <f t="shared" si="461"/>
        <v>6.1432232828739081E-5</v>
      </c>
      <c r="Z3073" s="160" t="str">
        <f t="shared" si="462"/>
        <v/>
      </c>
    </row>
    <row r="3074" spans="22:26" ht="20.100000000000001" customHeight="1" x14ac:dyDescent="0.25">
      <c r="V3074" s="156">
        <f t="shared" si="463"/>
        <v>15.859199999999298</v>
      </c>
      <c r="W3074" s="159">
        <f t="shared" si="459"/>
        <v>2.6434325005301698E-2</v>
      </c>
      <c r="X3074" s="160">
        <f t="shared" si="460"/>
        <v>6.1297774686795703E-5</v>
      </c>
      <c r="Y3074" s="160">
        <f t="shared" si="461"/>
        <v>6.1297774686795703E-5</v>
      </c>
      <c r="Z3074" s="160" t="str">
        <f t="shared" si="462"/>
        <v/>
      </c>
    </row>
    <row r="3075" spans="22:26" ht="20.100000000000001" customHeight="1" x14ac:dyDescent="0.25">
      <c r="V3075" s="156">
        <f t="shared" si="463"/>
        <v>15.865599999999297</v>
      </c>
      <c r="W3075" s="159">
        <f t="shared" si="459"/>
        <v>2.6373027230614902E-2</v>
      </c>
      <c r="X3075" s="160">
        <f t="shared" si="460"/>
        <v>6.1163585944781773E-5</v>
      </c>
      <c r="Y3075" s="160">
        <f t="shared" si="461"/>
        <v>6.1163585944781773E-5</v>
      </c>
      <c r="Z3075" s="160" t="str">
        <f t="shared" si="462"/>
        <v/>
      </c>
    </row>
    <row r="3076" spans="22:26" ht="20.100000000000001" customHeight="1" x14ac:dyDescent="0.25">
      <c r="V3076" s="156">
        <f t="shared" si="463"/>
        <v>15.871999999999296</v>
      </c>
      <c r="W3076" s="159">
        <f t="shared" si="459"/>
        <v>2.6311863644670121E-2</v>
      </c>
      <c r="X3076" s="160">
        <f t="shared" si="460"/>
        <v>6.1029666142086575E-5</v>
      </c>
      <c r="Y3076" s="160">
        <f t="shared" si="461"/>
        <v>6.1029666142086575E-5</v>
      </c>
      <c r="Z3076" s="160" t="str">
        <f t="shared" si="462"/>
        <v/>
      </c>
    </row>
    <row r="3077" spans="22:26" ht="20.100000000000001" customHeight="1" x14ac:dyDescent="0.25">
      <c r="V3077" s="156">
        <f t="shared" si="463"/>
        <v>15.878399999999296</v>
      </c>
      <c r="W3077" s="159">
        <f t="shared" si="459"/>
        <v>2.6250833978528034E-2</v>
      </c>
      <c r="X3077" s="160">
        <f t="shared" si="460"/>
        <v>6.0896014818460215E-5</v>
      </c>
      <c r="Y3077" s="160">
        <f t="shared" si="461"/>
        <v>6.0896014818460215E-5</v>
      </c>
      <c r="Z3077" s="160" t="str">
        <f t="shared" si="462"/>
        <v/>
      </c>
    </row>
    <row r="3078" spans="22:26" ht="20.100000000000001" customHeight="1" x14ac:dyDescent="0.25">
      <c r="V3078" s="156">
        <f t="shared" si="463"/>
        <v>15.884799999999295</v>
      </c>
      <c r="W3078" s="159">
        <f t="shared" si="459"/>
        <v>2.6189937963709574E-2</v>
      </c>
      <c r="X3078" s="160">
        <f t="shared" si="460"/>
        <v>6.0762631514547916E-5</v>
      </c>
      <c r="Y3078" s="160">
        <f t="shared" si="461"/>
        <v>6.0762631514547916E-5</v>
      </c>
      <c r="Z3078" s="160" t="str">
        <f t="shared" si="462"/>
        <v/>
      </c>
    </row>
    <row r="3079" spans="22:26" ht="20.100000000000001" customHeight="1" x14ac:dyDescent="0.25">
      <c r="V3079" s="156">
        <f t="shared" si="463"/>
        <v>15.891199999999294</v>
      </c>
      <c r="W3079" s="159">
        <f t="shared" si="459"/>
        <v>2.6129175332195026E-2</v>
      </c>
      <c r="X3079" s="160">
        <f t="shared" si="460"/>
        <v>6.0629515771109393E-5</v>
      </c>
      <c r="Y3079" s="160">
        <f t="shared" si="461"/>
        <v>6.0629515771109393E-5</v>
      </c>
      <c r="Z3079" s="160" t="str">
        <f t="shared" si="462"/>
        <v/>
      </c>
    </row>
    <row r="3080" spans="22:26" ht="20.100000000000001" customHeight="1" x14ac:dyDescent="0.25">
      <c r="V3080" s="156">
        <f t="shared" si="463"/>
        <v>15.897599999999294</v>
      </c>
      <c r="W3080" s="159">
        <f t="shared" si="459"/>
        <v>2.6068545816423917E-2</v>
      </c>
      <c r="X3080" s="160">
        <f t="shared" si="460"/>
        <v>6.049666712974397E-5</v>
      </c>
      <c r="Y3080" s="160">
        <f t="shared" si="461"/>
        <v>6.049666712974397E-5</v>
      </c>
      <c r="Z3080" s="160" t="str">
        <f t="shared" si="462"/>
        <v/>
      </c>
    </row>
    <row r="3081" spans="22:26" ht="20.100000000000001" customHeight="1" x14ac:dyDescent="0.25">
      <c r="V3081" s="156">
        <f t="shared" si="463"/>
        <v>15.903999999999293</v>
      </c>
      <c r="W3081" s="159">
        <f t="shared" si="459"/>
        <v>2.6008049149294173E-2</v>
      </c>
      <c r="X3081" s="160">
        <f t="shared" si="460"/>
        <v>6.0364085132449952E-5</v>
      </c>
      <c r="Y3081" s="160">
        <f t="shared" si="461"/>
        <v>6.0364085132449952E-5</v>
      </c>
      <c r="Z3081" s="160" t="str">
        <f t="shared" si="462"/>
        <v/>
      </c>
    </row>
    <row r="3082" spans="22:26" ht="20.100000000000001" customHeight="1" x14ac:dyDescent="0.25">
      <c r="V3082" s="156">
        <f t="shared" si="463"/>
        <v>15.910399999999292</v>
      </c>
      <c r="W3082" s="159">
        <f t="shared" si="459"/>
        <v>2.5947685064161723E-2</v>
      </c>
      <c r="X3082" s="160">
        <f t="shared" si="460"/>
        <v>6.023176932171484E-5</v>
      </c>
      <c r="Y3082" s="160">
        <f t="shared" si="461"/>
        <v>6.023176932171484E-5</v>
      </c>
      <c r="Z3082" s="160" t="str">
        <f t="shared" si="462"/>
        <v/>
      </c>
    </row>
    <row r="3083" spans="22:26" ht="20.100000000000001" customHeight="1" x14ac:dyDescent="0.25">
      <c r="V3083" s="156">
        <f t="shared" si="463"/>
        <v>15.916799999999292</v>
      </c>
      <c r="W3083" s="159">
        <f t="shared" si="459"/>
        <v>2.5887453294840008E-2</v>
      </c>
      <c r="X3083" s="160">
        <f t="shared" si="460"/>
        <v>6.0099719240647165E-5</v>
      </c>
      <c r="Y3083" s="160">
        <f t="shared" si="461"/>
        <v>6.0099719240647165E-5</v>
      </c>
      <c r="Z3083" s="160" t="str">
        <f t="shared" si="462"/>
        <v/>
      </c>
    </row>
    <row r="3084" spans="22:26" ht="20.100000000000001" customHeight="1" x14ac:dyDescent="0.25">
      <c r="V3084" s="156">
        <f t="shared" si="463"/>
        <v>15.923199999999291</v>
      </c>
      <c r="W3084" s="159">
        <f t="shared" si="459"/>
        <v>2.5827353575599361E-2</v>
      </c>
      <c r="X3084" s="160">
        <f t="shared" si="460"/>
        <v>5.9967934432775261E-5</v>
      </c>
      <c r="Y3084" s="160">
        <f t="shared" si="461"/>
        <v>5.9967934432775261E-5</v>
      </c>
      <c r="Z3084" s="160" t="str">
        <f t="shared" si="462"/>
        <v/>
      </c>
    </row>
    <row r="3085" spans="22:26" ht="20.100000000000001" customHeight="1" x14ac:dyDescent="0.25">
      <c r="V3085" s="156">
        <f t="shared" si="463"/>
        <v>15.92959999999929</v>
      </c>
      <c r="W3085" s="159">
        <f t="shared" si="459"/>
        <v>2.5767385641166585E-2</v>
      </c>
      <c r="X3085" s="160">
        <f t="shared" si="460"/>
        <v>5.9836414442321351E-5</v>
      </c>
      <c r="Y3085" s="160">
        <f t="shared" si="461"/>
        <v>5.9836414442321351E-5</v>
      </c>
      <c r="Z3085" s="160" t="str">
        <f t="shared" si="462"/>
        <v/>
      </c>
    </row>
    <row r="3086" spans="22:26" ht="20.100000000000001" customHeight="1" x14ac:dyDescent="0.25">
      <c r="V3086" s="156">
        <f t="shared" si="463"/>
        <v>15.935999999999289</v>
      </c>
      <c r="W3086" s="159">
        <f t="shared" si="459"/>
        <v>2.5707549226724264E-2</v>
      </c>
      <c r="X3086" s="160">
        <f t="shared" si="460"/>
        <v>5.9705158813799092E-5</v>
      </c>
      <c r="Y3086" s="160">
        <f t="shared" si="461"/>
        <v>5.9705158813799092E-5</v>
      </c>
      <c r="Z3086" s="160" t="str">
        <f t="shared" si="462"/>
        <v/>
      </c>
    </row>
    <row r="3087" spans="22:26" ht="20.100000000000001" customHeight="1" x14ac:dyDescent="0.25">
      <c r="V3087" s="156">
        <f t="shared" si="463"/>
        <v>15.942399999999289</v>
      </c>
      <c r="W3087" s="159">
        <f t="shared" si="459"/>
        <v>2.5647844067910465E-2</v>
      </c>
      <c r="X3087" s="160">
        <f t="shared" si="460"/>
        <v>5.9574167092506236E-5</v>
      </c>
      <c r="Y3087" s="160">
        <f t="shared" si="461"/>
        <v>5.9574167092506236E-5</v>
      </c>
      <c r="Z3087" s="160" t="str">
        <f t="shared" si="462"/>
        <v/>
      </c>
    </row>
    <row r="3088" spans="22:26" ht="20.100000000000001" customHeight="1" x14ac:dyDescent="0.25">
      <c r="V3088" s="156">
        <f t="shared" si="463"/>
        <v>15.948799999999288</v>
      </c>
      <c r="W3088" s="159">
        <f t="shared" si="459"/>
        <v>2.5588269900817959E-2</v>
      </c>
      <c r="X3088" s="160">
        <f t="shared" si="460"/>
        <v>5.9443438824038908E-5</v>
      </c>
      <c r="Y3088" s="160">
        <f t="shared" si="461"/>
        <v>5.9443438824038908E-5</v>
      </c>
      <c r="Z3088" s="160" t="str">
        <f t="shared" si="462"/>
        <v/>
      </c>
    </row>
    <row r="3089" spans="22:26" ht="20.100000000000001" customHeight="1" x14ac:dyDescent="0.25">
      <c r="V3089" s="156">
        <f t="shared" si="463"/>
        <v>15.955199999999287</v>
      </c>
      <c r="W3089" s="159">
        <f t="shared" si="459"/>
        <v>2.552882646199392E-2</v>
      </c>
      <c r="X3089" s="160">
        <f t="shared" si="460"/>
        <v>5.9312973554721815E-5</v>
      </c>
      <c r="Y3089" s="160">
        <f t="shared" si="461"/>
        <v>5.9312973554721815E-5</v>
      </c>
      <c r="Z3089" s="160" t="str">
        <f t="shared" si="462"/>
        <v/>
      </c>
    </row>
    <row r="3090" spans="22:26" ht="20.100000000000001" customHeight="1" x14ac:dyDescent="0.25">
      <c r="V3090" s="156">
        <f t="shared" si="463"/>
        <v>15.961599999999287</v>
      </c>
      <c r="W3090" s="159">
        <f t="shared" si="459"/>
        <v>2.5469513488439198E-2</v>
      </c>
      <c r="X3090" s="160">
        <f t="shared" si="460"/>
        <v>5.9182770831198855E-5</v>
      </c>
      <c r="Y3090" s="160">
        <f t="shared" si="461"/>
        <v>5.9182770831198855E-5</v>
      </c>
      <c r="Z3090" s="160" t="str">
        <f t="shared" si="462"/>
        <v/>
      </c>
    </row>
    <row r="3091" spans="22:26" ht="20.100000000000001" customHeight="1" x14ac:dyDescent="0.25">
      <c r="V3091" s="156">
        <f t="shared" si="463"/>
        <v>15.967999999999286</v>
      </c>
      <c r="W3091" s="159">
        <f t="shared" si="459"/>
        <v>2.5410330717607999E-2</v>
      </c>
      <c r="X3091" s="160">
        <f t="shared" si="460"/>
        <v>5.9052830200852918E-5</v>
      </c>
      <c r="Y3091" s="160">
        <f t="shared" si="461"/>
        <v>5.9052830200852918E-5</v>
      </c>
      <c r="Z3091" s="160" t="str">
        <f t="shared" si="462"/>
        <v/>
      </c>
    </row>
    <row r="3092" spans="22:26" ht="20.100000000000001" customHeight="1" x14ac:dyDescent="0.25">
      <c r="V3092" s="156">
        <f t="shared" si="463"/>
        <v>15.974399999999285</v>
      </c>
      <c r="W3092" s="159">
        <f t="shared" ref="W3092:W3155" si="464">_xlfn.CHISQ.DIST.RT(V3092,$U$593)</f>
        <v>2.5351277887407146E-2</v>
      </c>
      <c r="X3092" s="160">
        <f t="shared" ref="X3092:X3155" si="465">W3092-W3093</f>
        <v>5.8923151211472818E-5</v>
      </c>
      <c r="Y3092" s="160">
        <f t="shared" ref="Y3092:Y3155" si="466">IF(W3092&lt;(1-$U$600),X3092,"")</f>
        <v>5.8923151211472818E-5</v>
      </c>
      <c r="Z3092" s="160" t="str">
        <f t="shared" ref="Z3092:Z3155" si="467">IF(X3092&lt;(1-$U$606),Y3092,"")</f>
        <v/>
      </c>
    </row>
    <row r="3093" spans="22:26" ht="20.100000000000001" customHeight="1" x14ac:dyDescent="0.25">
      <c r="V3093" s="156">
        <f t="shared" ref="V3093:V3156" si="468">V3092+$Y$593</f>
        <v>15.980799999999284</v>
      </c>
      <c r="W3093" s="159">
        <f t="shared" si="464"/>
        <v>2.5292354736195673E-2</v>
      </c>
      <c r="X3093" s="160">
        <f t="shared" si="465"/>
        <v>5.8793733411468402E-5</v>
      </c>
      <c r="Y3093" s="160">
        <f t="shared" si="466"/>
        <v>5.8793733411468402E-5</v>
      </c>
      <c r="Z3093" s="160" t="str">
        <f t="shared" si="467"/>
        <v/>
      </c>
    </row>
    <row r="3094" spans="22:26" ht="20.100000000000001" customHeight="1" x14ac:dyDescent="0.25">
      <c r="V3094" s="156">
        <f t="shared" si="468"/>
        <v>15.987199999999284</v>
      </c>
      <c r="W3094" s="159">
        <f t="shared" si="464"/>
        <v>2.5233561002784205E-2</v>
      </c>
      <c r="X3094" s="160">
        <f t="shared" si="465"/>
        <v>5.8664576349558295E-5</v>
      </c>
      <c r="Y3094" s="160">
        <f t="shared" si="466"/>
        <v>5.8664576349558295E-5</v>
      </c>
      <c r="Z3094" s="160" t="str">
        <f t="shared" si="467"/>
        <v/>
      </c>
    </row>
    <row r="3095" spans="22:26" ht="20.100000000000001" customHeight="1" x14ac:dyDescent="0.25">
      <c r="V3095" s="156">
        <f t="shared" si="468"/>
        <v>15.993599999999283</v>
      </c>
      <c r="W3095" s="159">
        <f t="shared" si="464"/>
        <v>2.5174896426434647E-2</v>
      </c>
      <c r="X3095" s="160">
        <f t="shared" si="465"/>
        <v>5.8535679575321548E-5</v>
      </c>
      <c r="Y3095" s="160">
        <f t="shared" si="466"/>
        <v>5.8535679575321548E-5</v>
      </c>
      <c r="Z3095" s="160" t="str">
        <f t="shared" si="467"/>
        <v/>
      </c>
    </row>
    <row r="3096" spans="22:26" ht="20.100000000000001" customHeight="1" x14ac:dyDescent="0.25">
      <c r="V3096" s="156">
        <f t="shared" si="468"/>
        <v>15.999999999999282</v>
      </c>
      <c r="W3096" s="159">
        <f t="shared" si="464"/>
        <v>2.5116360746859325E-2</v>
      </c>
      <c r="X3096" s="160">
        <f t="shared" si="465"/>
        <v>5.8407042638614765E-5</v>
      </c>
      <c r="Y3096" s="160">
        <f t="shared" si="466"/>
        <v>5.8407042638614765E-5</v>
      </c>
      <c r="Z3096" s="160" t="str">
        <f t="shared" si="467"/>
        <v/>
      </c>
    </row>
    <row r="3097" spans="22:26" ht="20.100000000000001" customHeight="1" x14ac:dyDescent="0.25">
      <c r="V3097" s="156">
        <f t="shared" si="468"/>
        <v>16.006399999999282</v>
      </c>
      <c r="W3097" s="159">
        <f t="shared" si="464"/>
        <v>2.505795370422071E-2</v>
      </c>
      <c r="X3097" s="160">
        <f t="shared" si="465"/>
        <v>5.8278665089915582E-5</v>
      </c>
      <c r="Y3097" s="160">
        <f t="shared" si="466"/>
        <v>5.8278665089915582E-5</v>
      </c>
      <c r="Z3097" s="160" t="str">
        <f t="shared" si="467"/>
        <v/>
      </c>
    </row>
    <row r="3098" spans="22:26" ht="20.100000000000001" customHeight="1" x14ac:dyDescent="0.25">
      <c r="V3098" s="156">
        <f t="shared" si="468"/>
        <v>16.012799999999281</v>
      </c>
      <c r="W3098" s="159">
        <f t="shared" si="464"/>
        <v>2.4999675039130795E-2</v>
      </c>
      <c r="X3098" s="160">
        <f t="shared" si="465"/>
        <v>5.8150546480284504E-5</v>
      </c>
      <c r="Y3098" s="160">
        <f t="shared" si="466"/>
        <v>5.8150546480284504E-5</v>
      </c>
      <c r="Z3098" s="160" t="str">
        <f t="shared" si="467"/>
        <v/>
      </c>
    </row>
    <row r="3099" spans="22:26" ht="20.100000000000001" customHeight="1" x14ac:dyDescent="0.25">
      <c r="V3099" s="156">
        <f t="shared" si="468"/>
        <v>16.01919999999928</v>
      </c>
      <c r="W3099" s="159">
        <f t="shared" si="464"/>
        <v>2.494152449265051E-2</v>
      </c>
      <c r="X3099" s="160">
        <f t="shared" si="465"/>
        <v>5.8022686361170611E-5</v>
      </c>
      <c r="Y3099" s="160">
        <f t="shared" si="466"/>
        <v>5.8022686361170611E-5</v>
      </c>
      <c r="Z3099" s="160" t="str">
        <f t="shared" si="467"/>
        <v/>
      </c>
    </row>
    <row r="3100" spans="22:26" ht="20.100000000000001" customHeight="1" x14ac:dyDescent="0.25">
      <c r="V3100" s="156">
        <f t="shared" si="468"/>
        <v>16.02559999999928</v>
      </c>
      <c r="W3100" s="159">
        <f t="shared" si="464"/>
        <v>2.488350180628934E-2</v>
      </c>
      <c r="X3100" s="160">
        <f t="shared" si="465"/>
        <v>5.7895084284741161E-5</v>
      </c>
      <c r="Y3100" s="160">
        <f t="shared" si="466"/>
        <v>5.7895084284741161E-5</v>
      </c>
      <c r="Z3100" s="160" t="str">
        <f t="shared" si="467"/>
        <v/>
      </c>
    </row>
    <row r="3101" spans="22:26" ht="20.100000000000001" customHeight="1" x14ac:dyDescent="0.25">
      <c r="V3101" s="156">
        <f t="shared" si="468"/>
        <v>16.031999999999279</v>
      </c>
      <c r="W3101" s="159">
        <f t="shared" si="464"/>
        <v>2.4825606722004599E-2</v>
      </c>
      <c r="X3101" s="160">
        <f t="shared" si="465"/>
        <v>5.7767739803444434E-5</v>
      </c>
      <c r="Y3101" s="160">
        <f t="shared" si="466"/>
        <v>5.7767739803444434E-5</v>
      </c>
      <c r="Z3101" s="160" t="str">
        <f t="shared" si="467"/>
        <v/>
      </c>
    </row>
    <row r="3102" spans="22:26" ht="20.100000000000001" customHeight="1" x14ac:dyDescent="0.25">
      <c r="V3102" s="156">
        <f t="shared" si="468"/>
        <v>16.038399999999278</v>
      </c>
      <c r="W3102" s="159">
        <f t="shared" si="464"/>
        <v>2.4767838982201154E-2</v>
      </c>
      <c r="X3102" s="160">
        <f t="shared" si="465"/>
        <v>5.7640652470603015E-5</v>
      </c>
      <c r="Y3102" s="160">
        <f t="shared" si="466"/>
        <v>5.7640652470603015E-5</v>
      </c>
      <c r="Z3102" s="160" t="str">
        <f t="shared" si="467"/>
        <v/>
      </c>
    </row>
    <row r="3103" spans="22:26" ht="20.100000000000001" customHeight="1" x14ac:dyDescent="0.25">
      <c r="V3103" s="156">
        <f t="shared" si="468"/>
        <v>16.044799999999277</v>
      </c>
      <c r="W3103" s="159">
        <f t="shared" si="464"/>
        <v>2.4710198329730551E-2</v>
      </c>
      <c r="X3103" s="160">
        <f t="shared" si="465"/>
        <v>5.7513821839740714E-5</v>
      </c>
      <c r="Y3103" s="160">
        <f t="shared" si="466"/>
        <v>5.7513821839740714E-5</v>
      </c>
      <c r="Z3103" s="160" t="str">
        <f t="shared" si="467"/>
        <v/>
      </c>
    </row>
    <row r="3104" spans="22:26" ht="20.100000000000001" customHeight="1" x14ac:dyDescent="0.25">
      <c r="V3104" s="156">
        <f t="shared" si="468"/>
        <v>16.051199999999277</v>
      </c>
      <c r="W3104" s="159">
        <f t="shared" si="464"/>
        <v>2.465268450789081E-2</v>
      </c>
      <c r="X3104" s="160">
        <f t="shared" si="465"/>
        <v>5.73872474650787E-5</v>
      </c>
      <c r="Y3104" s="160">
        <f t="shared" si="466"/>
        <v>5.73872474650787E-5</v>
      </c>
      <c r="Z3104" s="160" t="str">
        <f t="shared" si="467"/>
        <v/>
      </c>
    </row>
    <row r="3105" spans="22:26" ht="20.100000000000001" customHeight="1" x14ac:dyDescent="0.25">
      <c r="V3105" s="156">
        <f t="shared" si="468"/>
        <v>16.057599999999276</v>
      </c>
      <c r="W3105" s="159">
        <f t="shared" si="464"/>
        <v>2.4595297260425732E-2</v>
      </c>
      <c r="X3105" s="160">
        <f t="shared" si="465"/>
        <v>5.7260928901466113E-5</v>
      </c>
      <c r="Y3105" s="160">
        <f t="shared" si="466"/>
        <v>5.7260928901466113E-5</v>
      </c>
      <c r="Z3105" s="160" t="str">
        <f t="shared" si="467"/>
        <v/>
      </c>
    </row>
    <row r="3106" spans="22:26" ht="20.100000000000001" customHeight="1" x14ac:dyDescent="0.25">
      <c r="V3106" s="156">
        <f t="shared" si="468"/>
        <v>16.063999999999275</v>
      </c>
      <c r="W3106" s="159">
        <f t="shared" si="464"/>
        <v>2.4538036331524266E-2</v>
      </c>
      <c r="X3106" s="160">
        <f t="shared" si="465"/>
        <v>5.7134865704050464E-5</v>
      </c>
      <c r="Y3106" s="160">
        <f t="shared" si="466"/>
        <v>5.7134865704050464E-5</v>
      </c>
      <c r="Z3106" s="160" t="str">
        <f t="shared" si="467"/>
        <v/>
      </c>
    </row>
    <row r="3107" spans="22:26" ht="20.100000000000001" customHeight="1" x14ac:dyDescent="0.25">
      <c r="V3107" s="156">
        <f t="shared" si="468"/>
        <v>16.070399999999275</v>
      </c>
      <c r="W3107" s="159">
        <f t="shared" si="464"/>
        <v>2.4480901465820215E-2</v>
      </c>
      <c r="X3107" s="160">
        <f t="shared" si="465"/>
        <v>5.7009057428621113E-5</v>
      </c>
      <c r="Y3107" s="160">
        <f t="shared" si="466"/>
        <v>5.7009057428621113E-5</v>
      </c>
      <c r="Z3107" s="160" t="str">
        <f t="shared" si="467"/>
        <v/>
      </c>
    </row>
    <row r="3108" spans="22:26" ht="20.100000000000001" customHeight="1" x14ac:dyDescent="0.25">
      <c r="V3108" s="156">
        <f t="shared" si="468"/>
        <v>16.076799999999274</v>
      </c>
      <c r="W3108" s="159">
        <f t="shared" si="464"/>
        <v>2.4423892408391594E-2</v>
      </c>
      <c r="X3108" s="160">
        <f t="shared" si="465"/>
        <v>5.6883503631605797E-5</v>
      </c>
      <c r="Y3108" s="160">
        <f t="shared" si="466"/>
        <v>5.6883503631605797E-5</v>
      </c>
      <c r="Z3108" s="160" t="str">
        <f t="shared" si="467"/>
        <v/>
      </c>
    </row>
    <row r="3109" spans="22:26" ht="20.100000000000001" customHeight="1" x14ac:dyDescent="0.25">
      <c r="V3109" s="156">
        <f t="shared" si="468"/>
        <v>16.083199999999273</v>
      </c>
      <c r="W3109" s="159">
        <f t="shared" si="464"/>
        <v>2.4367008904759988E-2</v>
      </c>
      <c r="X3109" s="160">
        <f t="shared" si="465"/>
        <v>5.6758203869789609E-5</v>
      </c>
      <c r="Y3109" s="160">
        <f t="shared" si="466"/>
        <v>5.6758203869789609E-5</v>
      </c>
      <c r="Z3109" s="160" t="str">
        <f t="shared" si="467"/>
        <v/>
      </c>
    </row>
    <row r="3110" spans="22:26" ht="20.100000000000001" customHeight="1" x14ac:dyDescent="0.25">
      <c r="V3110" s="156">
        <f t="shared" si="468"/>
        <v>16.089599999999272</v>
      </c>
      <c r="W3110" s="159">
        <f t="shared" si="464"/>
        <v>2.4310250700890199E-2</v>
      </c>
      <c r="X3110" s="160">
        <f t="shared" si="465"/>
        <v>5.6633157700620301E-5</v>
      </c>
      <c r="Y3110" s="160">
        <f t="shared" si="466"/>
        <v>5.6633157700620301E-5</v>
      </c>
      <c r="Z3110" s="160" t="str">
        <f t="shared" si="467"/>
        <v/>
      </c>
    </row>
    <row r="3111" spans="22:26" ht="20.100000000000001" customHeight="1" x14ac:dyDescent="0.25">
      <c r="V3111" s="156">
        <f t="shared" si="468"/>
        <v>16.095999999999272</v>
      </c>
      <c r="W3111" s="159">
        <f t="shared" si="464"/>
        <v>2.4253617543189578E-2</v>
      </c>
      <c r="X3111" s="160">
        <f t="shared" si="465"/>
        <v>5.650836468205217E-5</v>
      </c>
      <c r="Y3111" s="160">
        <f t="shared" si="466"/>
        <v>5.650836468205217E-5</v>
      </c>
      <c r="Z3111" s="160" t="str">
        <f t="shared" si="467"/>
        <v/>
      </c>
    </row>
    <row r="3112" spans="22:26" ht="20.100000000000001" customHeight="1" x14ac:dyDescent="0.25">
      <c r="V3112" s="156">
        <f t="shared" si="468"/>
        <v>16.102399999999271</v>
      </c>
      <c r="W3112" s="159">
        <f t="shared" si="464"/>
        <v>2.4197109178507526E-2</v>
      </c>
      <c r="X3112" s="160">
        <f t="shared" si="465"/>
        <v>5.6383824372469721E-5</v>
      </c>
      <c r="Y3112" s="160">
        <f t="shared" si="466"/>
        <v>5.6383824372469721E-5</v>
      </c>
      <c r="Z3112" s="160" t="str">
        <f t="shared" si="467"/>
        <v/>
      </c>
    </row>
    <row r="3113" spans="22:26" ht="20.100000000000001" customHeight="1" x14ac:dyDescent="0.25">
      <c r="V3113" s="156">
        <f t="shared" si="468"/>
        <v>16.10879999999927</v>
      </c>
      <c r="W3113" s="159">
        <f t="shared" si="464"/>
        <v>2.4140725354135056E-2</v>
      </c>
      <c r="X3113" s="160">
        <f t="shared" si="465"/>
        <v>5.6259536331055432E-5</v>
      </c>
      <c r="Y3113" s="160">
        <f t="shared" si="466"/>
        <v>5.6259536331055432E-5</v>
      </c>
      <c r="Z3113" s="160" t="str">
        <f t="shared" si="467"/>
        <v/>
      </c>
    </row>
    <row r="3114" spans="22:26" ht="20.100000000000001" customHeight="1" x14ac:dyDescent="0.25">
      <c r="V3114" s="156">
        <f t="shared" si="468"/>
        <v>16.11519999999927</v>
      </c>
      <c r="W3114" s="159">
        <f t="shared" si="464"/>
        <v>2.4084465817804001E-2</v>
      </c>
      <c r="X3114" s="160">
        <f t="shared" si="465"/>
        <v>5.613550011713056E-5</v>
      </c>
      <c r="Y3114" s="160">
        <f t="shared" si="466"/>
        <v>5.613550011713056E-5</v>
      </c>
      <c r="Z3114" s="160" t="str">
        <f t="shared" si="467"/>
        <v/>
      </c>
    </row>
    <row r="3115" spans="22:26" ht="20.100000000000001" customHeight="1" x14ac:dyDescent="0.25">
      <c r="V3115" s="156">
        <f t="shared" si="468"/>
        <v>16.121599999999269</v>
      </c>
      <c r="W3115" s="159">
        <f t="shared" si="464"/>
        <v>2.402833031768687E-2</v>
      </c>
      <c r="X3115" s="160">
        <f t="shared" si="465"/>
        <v>5.6011715290946174E-5</v>
      </c>
      <c r="Y3115" s="160">
        <f t="shared" si="466"/>
        <v>5.6011715290946174E-5</v>
      </c>
      <c r="Z3115" s="160" t="str">
        <f t="shared" si="467"/>
        <v/>
      </c>
    </row>
    <row r="3116" spans="22:26" ht="20.100000000000001" customHeight="1" x14ac:dyDescent="0.25">
      <c r="V3116" s="156">
        <f t="shared" si="468"/>
        <v>16.127999999999268</v>
      </c>
      <c r="W3116" s="159">
        <f t="shared" si="464"/>
        <v>2.3972318602395924E-2</v>
      </c>
      <c r="X3116" s="160">
        <f t="shared" si="465"/>
        <v>5.5888181413075999E-5</v>
      </c>
      <c r="Y3116" s="160">
        <f t="shared" si="466"/>
        <v>5.5888181413075999E-5</v>
      </c>
      <c r="Z3116" s="160" t="str">
        <f t="shared" si="467"/>
        <v/>
      </c>
    </row>
    <row r="3117" spans="22:26" ht="20.100000000000001" customHeight="1" x14ac:dyDescent="0.25">
      <c r="V3117" s="156">
        <f t="shared" si="468"/>
        <v>16.134399999999268</v>
      </c>
      <c r="W3117" s="159">
        <f t="shared" si="464"/>
        <v>2.3916430420982848E-2</v>
      </c>
      <c r="X3117" s="160">
        <f t="shared" si="465"/>
        <v>5.576489804461765E-5</v>
      </c>
      <c r="Y3117" s="160">
        <f t="shared" si="466"/>
        <v>5.576489804461765E-5</v>
      </c>
      <c r="Z3117" s="160" t="str">
        <f t="shared" si="467"/>
        <v/>
      </c>
    </row>
    <row r="3118" spans="22:26" ht="20.100000000000001" customHeight="1" x14ac:dyDescent="0.25">
      <c r="V3118" s="156">
        <f t="shared" si="468"/>
        <v>16.140799999999267</v>
      </c>
      <c r="W3118" s="159">
        <f t="shared" si="464"/>
        <v>2.3860665522938231E-2</v>
      </c>
      <c r="X3118" s="160">
        <f t="shared" si="465"/>
        <v>5.564186474735569E-5</v>
      </c>
      <c r="Y3118" s="160">
        <f t="shared" si="466"/>
        <v>5.564186474735569E-5</v>
      </c>
      <c r="Z3118" s="160" t="str">
        <f t="shared" si="467"/>
        <v/>
      </c>
    </row>
    <row r="3119" spans="22:26" ht="20.100000000000001" customHeight="1" x14ac:dyDescent="0.25">
      <c r="V3119" s="156">
        <f t="shared" si="468"/>
        <v>16.147199999999266</v>
      </c>
      <c r="W3119" s="159">
        <f t="shared" si="464"/>
        <v>2.3805023658190875E-2</v>
      </c>
      <c r="X3119" s="160">
        <f t="shared" si="465"/>
        <v>5.5519081083445915E-5</v>
      </c>
      <c r="Y3119" s="160">
        <f t="shared" si="466"/>
        <v>5.5519081083445915E-5</v>
      </c>
      <c r="Z3119" s="160" t="str">
        <f t="shared" si="467"/>
        <v/>
      </c>
    </row>
    <row r="3120" spans="22:26" ht="20.100000000000001" customHeight="1" x14ac:dyDescent="0.25">
      <c r="V3120" s="156">
        <f t="shared" si="468"/>
        <v>16.153599999999265</v>
      </c>
      <c r="W3120" s="159">
        <f t="shared" si="464"/>
        <v>2.3749504577107429E-2</v>
      </c>
      <c r="X3120" s="160">
        <f t="shared" si="465"/>
        <v>5.5396546615581882E-5</v>
      </c>
      <c r="Y3120" s="160">
        <f t="shared" si="466"/>
        <v>5.5396546615581882E-5</v>
      </c>
      <c r="Z3120" s="160" t="str">
        <f t="shared" si="467"/>
        <v/>
      </c>
    </row>
    <row r="3121" spans="22:26" ht="20.100000000000001" customHeight="1" x14ac:dyDescent="0.25">
      <c r="V3121" s="156">
        <f t="shared" si="468"/>
        <v>16.159999999999265</v>
      </c>
      <c r="W3121" s="159">
        <f t="shared" si="464"/>
        <v>2.3694108030491847E-2</v>
      </c>
      <c r="X3121" s="160">
        <f t="shared" si="465"/>
        <v>5.5274260907300227E-5</v>
      </c>
      <c r="Y3121" s="160">
        <f t="shared" si="466"/>
        <v>5.5274260907300227E-5</v>
      </c>
      <c r="Z3121" s="160" t="str">
        <f t="shared" si="467"/>
        <v/>
      </c>
    </row>
    <row r="3122" spans="22:26" ht="20.100000000000001" customHeight="1" x14ac:dyDescent="0.25">
      <c r="V3122" s="156">
        <f t="shared" si="468"/>
        <v>16.166399999999264</v>
      </c>
      <c r="W3122" s="159">
        <f t="shared" si="464"/>
        <v>2.3638833769584547E-2</v>
      </c>
      <c r="X3122" s="160">
        <f t="shared" si="465"/>
        <v>5.5152223522120236E-5</v>
      </c>
      <c r="Y3122" s="160">
        <f t="shared" si="466"/>
        <v>5.5152223522120236E-5</v>
      </c>
      <c r="Z3122" s="160" t="str">
        <f t="shared" si="467"/>
        <v/>
      </c>
    </row>
    <row r="3123" spans="22:26" ht="20.100000000000001" customHeight="1" x14ac:dyDescent="0.25">
      <c r="V3123" s="156">
        <f t="shared" si="468"/>
        <v>16.172799999999263</v>
      </c>
      <c r="W3123" s="159">
        <f t="shared" si="464"/>
        <v>2.3583681546062427E-2</v>
      </c>
      <c r="X3123" s="160">
        <f t="shared" si="465"/>
        <v>5.5030434024719993E-5</v>
      </c>
      <c r="Y3123" s="160">
        <f t="shared" si="466"/>
        <v>5.5030434024719993E-5</v>
      </c>
      <c r="Z3123" s="160" t="str">
        <f t="shared" si="467"/>
        <v/>
      </c>
    </row>
    <row r="3124" spans="22:26" ht="20.100000000000001" customHeight="1" x14ac:dyDescent="0.25">
      <c r="V3124" s="156">
        <f t="shared" si="468"/>
        <v>16.179199999999263</v>
      </c>
      <c r="W3124" s="159">
        <f t="shared" si="464"/>
        <v>2.3528651112037707E-2</v>
      </c>
      <c r="X3124" s="160">
        <f t="shared" si="465"/>
        <v>5.4908891979791458E-5</v>
      </c>
      <c r="Y3124" s="160">
        <f t="shared" si="466"/>
        <v>5.4908891979791458E-5</v>
      </c>
      <c r="Z3124" s="160" t="str">
        <f t="shared" si="467"/>
        <v/>
      </c>
    </row>
    <row r="3125" spans="22:26" ht="20.100000000000001" customHeight="1" x14ac:dyDescent="0.25">
      <c r="V3125" s="156">
        <f t="shared" si="468"/>
        <v>16.185599999999262</v>
      </c>
      <c r="W3125" s="159">
        <f t="shared" si="464"/>
        <v>2.3473742220057915E-2</v>
      </c>
      <c r="X3125" s="160">
        <f t="shared" si="465"/>
        <v>5.4787596952859258E-5</v>
      </c>
      <c r="Y3125" s="160">
        <f t="shared" si="466"/>
        <v>5.4787596952859258E-5</v>
      </c>
      <c r="Z3125" s="160" t="str">
        <f t="shared" si="467"/>
        <v/>
      </c>
    </row>
    <row r="3126" spans="22:26" ht="20.100000000000001" customHeight="1" x14ac:dyDescent="0.25">
      <c r="V3126" s="156">
        <f t="shared" si="468"/>
        <v>16.191999999999261</v>
      </c>
      <c r="W3126" s="159">
        <f t="shared" si="464"/>
        <v>2.3418954623105056E-2</v>
      </c>
      <c r="X3126" s="160">
        <f t="shared" si="465"/>
        <v>5.466654850995456E-5</v>
      </c>
      <c r="Y3126" s="160">
        <f t="shared" si="466"/>
        <v>5.466654850995456E-5</v>
      </c>
      <c r="Z3126" s="160" t="str">
        <f t="shared" si="467"/>
        <v/>
      </c>
    </row>
    <row r="3127" spans="22:26" ht="20.100000000000001" customHeight="1" x14ac:dyDescent="0.25">
      <c r="V3127" s="156">
        <f t="shared" si="468"/>
        <v>16.198399999999261</v>
      </c>
      <c r="W3127" s="159">
        <f t="shared" si="464"/>
        <v>2.3364288074595101E-2</v>
      </c>
      <c r="X3127" s="160">
        <f t="shared" si="465"/>
        <v>5.4545746217490171E-5</v>
      </c>
      <c r="Y3127" s="160">
        <f t="shared" si="466"/>
        <v>5.4545746217490171E-5</v>
      </c>
      <c r="Z3127" s="160" t="str">
        <f t="shared" si="467"/>
        <v/>
      </c>
    </row>
    <row r="3128" spans="22:26" ht="20.100000000000001" customHeight="1" x14ac:dyDescent="0.25">
      <c r="V3128" s="156">
        <f t="shared" si="468"/>
        <v>16.20479999999926</v>
      </c>
      <c r="W3128" s="159">
        <f t="shared" si="464"/>
        <v>2.3309742328377611E-2</v>
      </c>
      <c r="X3128" s="160">
        <f t="shared" si="465"/>
        <v>5.4425189642656052E-5</v>
      </c>
      <c r="Y3128" s="160">
        <f t="shared" si="466"/>
        <v>5.4425189642656052E-5</v>
      </c>
      <c r="Z3128" s="160" t="str">
        <f t="shared" si="467"/>
        <v/>
      </c>
    </row>
    <row r="3129" spans="22:26" ht="20.100000000000001" customHeight="1" x14ac:dyDescent="0.25">
      <c r="V3129" s="156">
        <f t="shared" si="468"/>
        <v>16.211199999999259</v>
      </c>
      <c r="W3129" s="159">
        <f t="shared" si="464"/>
        <v>2.3255317138734955E-2</v>
      </c>
      <c r="X3129" s="160">
        <f t="shared" si="465"/>
        <v>5.4304878352961355E-5</v>
      </c>
      <c r="Y3129" s="160">
        <f t="shared" si="466"/>
        <v>5.4304878352961355E-5</v>
      </c>
      <c r="Z3129" s="160" t="str">
        <f t="shared" si="467"/>
        <v/>
      </c>
    </row>
    <row r="3130" spans="22:26" ht="20.100000000000001" customHeight="1" x14ac:dyDescent="0.25">
      <c r="V3130" s="156">
        <f t="shared" si="468"/>
        <v>16.217599999999258</v>
      </c>
      <c r="W3130" s="159">
        <f t="shared" si="464"/>
        <v>2.3201012260381994E-2</v>
      </c>
      <c r="X3130" s="160">
        <f t="shared" si="465"/>
        <v>5.4184811916605652E-5</v>
      </c>
      <c r="Y3130" s="160">
        <f t="shared" si="466"/>
        <v>5.4184811916605652E-5</v>
      </c>
      <c r="Z3130" s="160" t="str">
        <f t="shared" si="467"/>
        <v/>
      </c>
    </row>
    <row r="3131" spans="22:26" ht="20.100000000000001" customHeight="1" x14ac:dyDescent="0.25">
      <c r="V3131" s="156">
        <f t="shared" si="468"/>
        <v>16.223999999999258</v>
      </c>
      <c r="W3131" s="159">
        <f t="shared" si="464"/>
        <v>2.3146827448465388E-2</v>
      </c>
      <c r="X3131" s="160">
        <f t="shared" si="465"/>
        <v>5.406498990218056E-5</v>
      </c>
      <c r="Y3131" s="160">
        <f t="shared" si="466"/>
        <v>5.406498990218056E-5</v>
      </c>
      <c r="Z3131" s="160" t="str">
        <f t="shared" si="467"/>
        <v/>
      </c>
    </row>
    <row r="3132" spans="22:26" ht="20.100000000000001" customHeight="1" x14ac:dyDescent="0.25">
      <c r="V3132" s="156">
        <f t="shared" si="468"/>
        <v>16.230399999999257</v>
      </c>
      <c r="W3132" s="159">
        <f t="shared" si="464"/>
        <v>2.3092762458563208E-2</v>
      </c>
      <c r="X3132" s="160">
        <f t="shared" si="465"/>
        <v>5.3945411879013222E-5</v>
      </c>
      <c r="Y3132" s="160">
        <f t="shared" si="466"/>
        <v>5.3945411879013222E-5</v>
      </c>
      <c r="Z3132" s="160" t="str">
        <f t="shared" si="467"/>
        <v/>
      </c>
    </row>
    <row r="3133" spans="22:26" ht="20.100000000000001" customHeight="1" x14ac:dyDescent="0.25">
      <c r="V3133" s="156">
        <f t="shared" si="468"/>
        <v>16.236799999999256</v>
      </c>
      <c r="W3133" s="159">
        <f t="shared" si="464"/>
        <v>2.3038817046684194E-2</v>
      </c>
      <c r="X3133" s="160">
        <f t="shared" si="465"/>
        <v>5.3826077416756907E-5</v>
      </c>
      <c r="Y3133" s="160">
        <f t="shared" si="466"/>
        <v>5.3826077416756907E-5</v>
      </c>
      <c r="Z3133" s="160" t="str">
        <f t="shared" si="467"/>
        <v/>
      </c>
    </row>
    <row r="3134" spans="22:26" ht="20.100000000000001" customHeight="1" x14ac:dyDescent="0.25">
      <c r="V3134" s="156">
        <f t="shared" si="468"/>
        <v>16.243199999999256</v>
      </c>
      <c r="W3134" s="159">
        <f t="shared" si="464"/>
        <v>2.2984990969267437E-2</v>
      </c>
      <c r="X3134" s="160">
        <f t="shared" si="465"/>
        <v>5.3706986085765712E-5</v>
      </c>
      <c r="Y3134" s="160">
        <f t="shared" si="466"/>
        <v>5.3706986085765712E-5</v>
      </c>
      <c r="Z3134" s="160" t="str">
        <f t="shared" si="467"/>
        <v/>
      </c>
    </row>
    <row r="3135" spans="22:26" ht="20.100000000000001" customHeight="1" x14ac:dyDescent="0.25">
      <c r="V3135" s="156">
        <f t="shared" si="468"/>
        <v>16.249599999999255</v>
      </c>
      <c r="W3135" s="159">
        <f t="shared" si="464"/>
        <v>2.2931283983181672E-2</v>
      </c>
      <c r="X3135" s="160">
        <f t="shared" si="465"/>
        <v>5.3588137456827417E-5</v>
      </c>
      <c r="Y3135" s="160">
        <f t="shared" si="466"/>
        <v>5.3588137456827417E-5</v>
      </c>
      <c r="Z3135" s="160" t="str">
        <f t="shared" si="467"/>
        <v/>
      </c>
    </row>
    <row r="3136" spans="22:26" ht="20.100000000000001" customHeight="1" x14ac:dyDescent="0.25">
      <c r="V3136" s="156">
        <f t="shared" si="468"/>
        <v>16.255999999999254</v>
      </c>
      <c r="W3136" s="159">
        <f t="shared" si="464"/>
        <v>2.2877695845724844E-2</v>
      </c>
      <c r="X3136" s="160">
        <f t="shared" si="465"/>
        <v>5.3469531101406342E-5</v>
      </c>
      <c r="Y3136" s="160">
        <f t="shared" si="466"/>
        <v>5.3469531101406342E-5</v>
      </c>
      <c r="Z3136" s="160" t="str">
        <f t="shared" si="467"/>
        <v/>
      </c>
    </row>
    <row r="3137" spans="22:26" ht="20.100000000000001" customHeight="1" x14ac:dyDescent="0.25">
      <c r="V3137" s="156">
        <f t="shared" si="468"/>
        <v>16.262399999999253</v>
      </c>
      <c r="W3137" s="159">
        <f t="shared" si="464"/>
        <v>2.2824226314623438E-2</v>
      </c>
      <c r="X3137" s="160">
        <f t="shared" si="465"/>
        <v>5.3351166591261712E-5</v>
      </c>
      <c r="Y3137" s="160">
        <f t="shared" si="466"/>
        <v>5.3351166591261712E-5</v>
      </c>
      <c r="Z3137" s="160" t="str">
        <f t="shared" si="467"/>
        <v/>
      </c>
    </row>
    <row r="3138" spans="22:26" ht="20.100000000000001" customHeight="1" x14ac:dyDescent="0.25">
      <c r="V3138" s="156">
        <f t="shared" si="468"/>
        <v>16.268799999999253</v>
      </c>
      <c r="W3138" s="159">
        <f t="shared" si="464"/>
        <v>2.2770875148032176E-2</v>
      </c>
      <c r="X3138" s="160">
        <f t="shared" si="465"/>
        <v>5.3233043498981947E-5</v>
      </c>
      <c r="Y3138" s="160">
        <f t="shared" si="466"/>
        <v>5.3233043498981947E-5</v>
      </c>
      <c r="Z3138" s="160" t="str">
        <f t="shared" si="467"/>
        <v/>
      </c>
    </row>
    <row r="3139" spans="22:26" ht="20.100000000000001" customHeight="1" x14ac:dyDescent="0.25">
      <c r="V3139" s="156">
        <f t="shared" si="468"/>
        <v>16.275199999999252</v>
      </c>
      <c r="W3139" s="159">
        <f t="shared" si="464"/>
        <v>2.2717642104533194E-2</v>
      </c>
      <c r="X3139" s="160">
        <f t="shared" si="465"/>
        <v>5.3115161397502414E-5</v>
      </c>
      <c r="Y3139" s="160">
        <f t="shared" si="466"/>
        <v>5.3115161397502414E-5</v>
      </c>
      <c r="Z3139" s="160" t="str">
        <f t="shared" si="467"/>
        <v/>
      </c>
    </row>
    <row r="3140" spans="22:26" ht="20.100000000000001" customHeight="1" x14ac:dyDescent="0.25">
      <c r="V3140" s="156">
        <f t="shared" si="468"/>
        <v>16.281599999999251</v>
      </c>
      <c r="W3140" s="159">
        <f t="shared" si="464"/>
        <v>2.2664526943135692E-2</v>
      </c>
      <c r="X3140" s="160">
        <f t="shared" si="465"/>
        <v>5.299751986032053E-5</v>
      </c>
      <c r="Y3140" s="160">
        <f t="shared" si="466"/>
        <v>5.299751986032053E-5</v>
      </c>
      <c r="Z3140" s="160" t="str">
        <f t="shared" si="467"/>
        <v/>
      </c>
    </row>
    <row r="3141" spans="22:26" ht="20.100000000000001" customHeight="1" x14ac:dyDescent="0.25">
      <c r="V3141" s="156">
        <f t="shared" si="468"/>
        <v>16.287999999999251</v>
      </c>
      <c r="W3141" s="159">
        <f t="shared" si="464"/>
        <v>2.2611529423275371E-2</v>
      </c>
      <c r="X3141" s="160">
        <f t="shared" si="465"/>
        <v>5.2880118461516579E-5</v>
      </c>
      <c r="Y3141" s="160">
        <f t="shared" si="466"/>
        <v>5.2880118461516579E-5</v>
      </c>
      <c r="Z3141" s="160" t="str">
        <f t="shared" si="467"/>
        <v/>
      </c>
    </row>
    <row r="3142" spans="22:26" ht="20.100000000000001" customHeight="1" x14ac:dyDescent="0.25">
      <c r="V3142" s="156">
        <f t="shared" si="468"/>
        <v>16.29439999999925</v>
      </c>
      <c r="W3142" s="159">
        <f t="shared" si="464"/>
        <v>2.2558649304813855E-2</v>
      </c>
      <c r="X3142" s="160">
        <f t="shared" si="465"/>
        <v>5.2762956775764119E-5</v>
      </c>
      <c r="Y3142" s="160">
        <f t="shared" si="466"/>
        <v>5.2762956775764119E-5</v>
      </c>
      <c r="Z3142" s="160" t="str">
        <f t="shared" si="467"/>
        <v/>
      </c>
    </row>
    <row r="3143" spans="22:26" ht="20.100000000000001" customHeight="1" x14ac:dyDescent="0.25">
      <c r="V3143" s="156">
        <f t="shared" si="468"/>
        <v>16.300799999999249</v>
      </c>
      <c r="W3143" s="159">
        <f t="shared" si="464"/>
        <v>2.2505886348038091E-2</v>
      </c>
      <c r="X3143" s="160">
        <f t="shared" si="465"/>
        <v>5.2646034378198148E-5</v>
      </c>
      <c r="Y3143" s="160">
        <f t="shared" si="466"/>
        <v>5.2646034378198148E-5</v>
      </c>
      <c r="Z3143" s="160" t="str">
        <f t="shared" si="467"/>
        <v/>
      </c>
    </row>
    <row r="3144" spans="22:26" ht="20.100000000000001" customHeight="1" x14ac:dyDescent="0.25">
      <c r="V3144" s="156">
        <f t="shared" si="468"/>
        <v>16.307199999999249</v>
      </c>
      <c r="W3144" s="159">
        <f t="shared" si="464"/>
        <v>2.2453240313659893E-2</v>
      </c>
      <c r="X3144" s="160">
        <f t="shared" si="465"/>
        <v>5.2529350844363054E-5</v>
      </c>
      <c r="Y3144" s="160">
        <f t="shared" si="466"/>
        <v>5.2529350844363054E-5</v>
      </c>
      <c r="Z3144" s="160" t="str">
        <f t="shared" si="467"/>
        <v/>
      </c>
    </row>
    <row r="3145" spans="22:26" ht="20.100000000000001" customHeight="1" x14ac:dyDescent="0.25">
      <c r="V3145" s="156">
        <f t="shared" si="468"/>
        <v>16.313599999999248</v>
      </c>
      <c r="W3145" s="159">
        <f t="shared" si="464"/>
        <v>2.2400710962815529E-2</v>
      </c>
      <c r="X3145" s="160">
        <f t="shared" si="465"/>
        <v>5.2412905750680999E-5</v>
      </c>
      <c r="Y3145" s="160">
        <f t="shared" si="466"/>
        <v>5.2412905750680999E-5</v>
      </c>
      <c r="Z3145" s="160" t="str">
        <f t="shared" si="467"/>
        <v/>
      </c>
    </row>
    <row r="3146" spans="22:26" ht="20.100000000000001" customHeight="1" x14ac:dyDescent="0.25">
      <c r="V3146" s="156">
        <f t="shared" si="468"/>
        <v>16.319999999999247</v>
      </c>
      <c r="W3146" s="159">
        <f t="shared" si="464"/>
        <v>2.2348298057064848E-2</v>
      </c>
      <c r="X3146" s="160">
        <f t="shared" si="465"/>
        <v>5.2296698673858638E-5</v>
      </c>
      <c r="Y3146" s="160">
        <f t="shared" si="466"/>
        <v>5.2296698673858638E-5</v>
      </c>
      <c r="Z3146" s="160" t="str">
        <f t="shared" si="467"/>
        <v/>
      </c>
    </row>
    <row r="3147" spans="22:26" ht="20.100000000000001" customHeight="1" x14ac:dyDescent="0.25">
      <c r="V3147" s="156">
        <f t="shared" si="468"/>
        <v>16.326399999999246</v>
      </c>
      <c r="W3147" s="159">
        <f t="shared" si="464"/>
        <v>2.229600135839099E-2</v>
      </c>
      <c r="X3147" s="160">
        <f t="shared" si="465"/>
        <v>5.2180729191060593E-5</v>
      </c>
      <c r="Y3147" s="160">
        <f t="shared" si="466"/>
        <v>5.2180729191060593E-5</v>
      </c>
      <c r="Z3147" s="160" t="str">
        <f t="shared" si="467"/>
        <v/>
      </c>
    </row>
    <row r="3148" spans="22:26" ht="20.100000000000001" customHeight="1" x14ac:dyDescent="0.25">
      <c r="V3148" s="156">
        <f t="shared" si="468"/>
        <v>16.332799999999246</v>
      </c>
      <c r="W3148" s="159">
        <f t="shared" si="464"/>
        <v>2.2243820629199929E-2</v>
      </c>
      <c r="X3148" s="160">
        <f t="shared" si="465"/>
        <v>5.2064996880381298E-5</v>
      </c>
      <c r="Y3148" s="160">
        <f t="shared" si="466"/>
        <v>5.2064996880381298E-5</v>
      </c>
      <c r="Z3148" s="160" t="str">
        <f t="shared" si="467"/>
        <v/>
      </c>
    </row>
    <row r="3149" spans="22:26" ht="20.100000000000001" customHeight="1" x14ac:dyDescent="0.25">
      <c r="V3149" s="156">
        <f t="shared" si="468"/>
        <v>16.339199999999245</v>
      </c>
      <c r="W3149" s="159">
        <f t="shared" si="464"/>
        <v>2.2191755632319548E-2</v>
      </c>
      <c r="X3149" s="160">
        <f t="shared" si="465"/>
        <v>5.1949501320005392E-5</v>
      </c>
      <c r="Y3149" s="160">
        <f t="shared" si="466"/>
        <v>5.1949501320005392E-5</v>
      </c>
      <c r="Z3149" s="160" t="str">
        <f t="shared" si="467"/>
        <v/>
      </c>
    </row>
    <row r="3150" spans="22:26" ht="20.100000000000001" customHeight="1" x14ac:dyDescent="0.25">
      <c r="V3150" s="156">
        <f t="shared" si="468"/>
        <v>16.345599999999244</v>
      </c>
      <c r="W3150" s="159">
        <f t="shared" si="464"/>
        <v>2.2139806130999543E-2</v>
      </c>
      <c r="X3150" s="160">
        <f t="shared" si="465"/>
        <v>5.1834242088998755E-5</v>
      </c>
      <c r="Y3150" s="160">
        <f t="shared" si="466"/>
        <v>5.1834242088998755E-5</v>
      </c>
      <c r="Z3150" s="160" t="str">
        <f t="shared" si="467"/>
        <v/>
      </c>
    </row>
    <row r="3151" spans="22:26" ht="20.100000000000001" customHeight="1" x14ac:dyDescent="0.25">
      <c r="V3151" s="156">
        <f t="shared" si="468"/>
        <v>16.351999999999244</v>
      </c>
      <c r="W3151" s="159">
        <f t="shared" si="464"/>
        <v>2.2087971888910544E-2</v>
      </c>
      <c r="X3151" s="160">
        <f t="shared" si="465"/>
        <v>5.17192187667187E-5</v>
      </c>
      <c r="Y3151" s="160">
        <f t="shared" si="466"/>
        <v>5.17192187667187E-5</v>
      </c>
      <c r="Z3151" s="160" t="str">
        <f t="shared" si="467"/>
        <v/>
      </c>
    </row>
    <row r="3152" spans="22:26" ht="20.100000000000001" customHeight="1" x14ac:dyDescent="0.25">
      <c r="V3152" s="156">
        <f t="shared" si="468"/>
        <v>16.358399999999243</v>
      </c>
      <c r="W3152" s="159">
        <f t="shared" si="464"/>
        <v>2.2036252670143825E-2</v>
      </c>
      <c r="X3152" s="160">
        <f t="shared" si="465"/>
        <v>5.160443093326153E-5</v>
      </c>
      <c r="Y3152" s="160">
        <f t="shared" si="466"/>
        <v>5.160443093326153E-5</v>
      </c>
      <c r="Z3152" s="160" t="str">
        <f t="shared" si="467"/>
        <v/>
      </c>
    </row>
    <row r="3153" spans="22:26" ht="20.100000000000001" customHeight="1" x14ac:dyDescent="0.25">
      <c r="V3153" s="156">
        <f t="shared" si="468"/>
        <v>16.364799999999242</v>
      </c>
      <c r="W3153" s="159">
        <f t="shared" si="464"/>
        <v>2.1984648239210564E-2</v>
      </c>
      <c r="X3153" s="160">
        <f t="shared" si="465"/>
        <v>5.148987816917111E-5</v>
      </c>
      <c r="Y3153" s="160">
        <f t="shared" si="466"/>
        <v>5.148987816917111E-5</v>
      </c>
      <c r="Z3153" s="160" t="str">
        <f t="shared" si="467"/>
        <v/>
      </c>
    </row>
    <row r="3154" spans="22:26" ht="20.100000000000001" customHeight="1" x14ac:dyDescent="0.25">
      <c r="V3154" s="156">
        <f t="shared" si="468"/>
        <v>16.371199999999241</v>
      </c>
      <c r="W3154" s="159">
        <f t="shared" si="464"/>
        <v>2.1933158361041392E-2</v>
      </c>
      <c r="X3154" s="160">
        <f t="shared" si="465"/>
        <v>5.1375560055442332E-5</v>
      </c>
      <c r="Y3154" s="160">
        <f t="shared" si="466"/>
        <v>5.1375560055442332E-5</v>
      </c>
      <c r="Z3154" s="160" t="str">
        <f t="shared" si="467"/>
        <v/>
      </c>
    </row>
    <row r="3155" spans="22:26" ht="20.100000000000001" customHeight="1" x14ac:dyDescent="0.25">
      <c r="V3155" s="156">
        <f t="shared" si="468"/>
        <v>16.377599999999241</v>
      </c>
      <c r="W3155" s="159">
        <f t="shared" si="464"/>
        <v>2.188178280098595E-2</v>
      </c>
      <c r="X3155" s="160">
        <f t="shared" si="465"/>
        <v>5.1261476173826426E-5</v>
      </c>
      <c r="Y3155" s="160">
        <f t="shared" si="466"/>
        <v>5.1261476173826426E-5</v>
      </c>
      <c r="Z3155" s="160" t="str">
        <f t="shared" si="467"/>
        <v/>
      </c>
    </row>
    <row r="3156" spans="22:26" ht="20.100000000000001" customHeight="1" x14ac:dyDescent="0.25">
      <c r="V3156" s="156">
        <f t="shared" si="468"/>
        <v>16.38399999999924</v>
      </c>
      <c r="W3156" s="159">
        <f t="shared" ref="W3156:W3219" si="469">_xlfn.CHISQ.DIST.RT(V3156,$U$593)</f>
        <v>2.1830521324812124E-2</v>
      </c>
      <c r="X3156" s="160">
        <f t="shared" ref="X3156:X3219" si="470">W3156-W3157</f>
        <v>5.1147626106463201E-5</v>
      </c>
      <c r="Y3156" s="160">
        <f t="shared" ref="Y3156:Y3219" si="471">IF(W3156&lt;(1-$U$600),X3156,"")</f>
        <v>5.1147626106463201E-5</v>
      </c>
      <c r="Z3156" s="160" t="str">
        <f t="shared" ref="Z3156:Z3219" si="472">IF(X3156&lt;(1-$U$606),Y3156,"")</f>
        <v/>
      </c>
    </row>
    <row r="3157" spans="22:26" ht="20.100000000000001" customHeight="1" x14ac:dyDescent="0.25">
      <c r="V3157" s="156">
        <f t="shared" ref="V3157:V3220" si="473">V3156+$Y$593</f>
        <v>16.390399999999239</v>
      </c>
      <c r="W3157" s="159">
        <f t="shared" si="469"/>
        <v>2.177937369870566E-2</v>
      </c>
      <c r="X3157" s="160">
        <f t="shared" si="470"/>
        <v>5.1034009436012884E-5</v>
      </c>
      <c r="Y3157" s="160">
        <f t="shared" si="471"/>
        <v>5.1034009436012884E-5</v>
      </c>
      <c r="Z3157" s="160" t="str">
        <f t="shared" si="472"/>
        <v/>
      </c>
    </row>
    <row r="3158" spans="22:26" ht="20.100000000000001" customHeight="1" x14ac:dyDescent="0.25">
      <c r="V3158" s="156">
        <f t="shared" si="473"/>
        <v>16.396799999999239</v>
      </c>
      <c r="W3158" s="159">
        <f t="shared" si="469"/>
        <v>2.1728339689269648E-2</v>
      </c>
      <c r="X3158" s="160">
        <f t="shared" si="470"/>
        <v>5.0920625745819181E-5</v>
      </c>
      <c r="Y3158" s="160">
        <f t="shared" si="471"/>
        <v>5.0920625745819181E-5</v>
      </c>
      <c r="Z3158" s="160" t="str">
        <f t="shared" si="472"/>
        <v/>
      </c>
    </row>
    <row r="3159" spans="22:26" ht="20.100000000000001" customHeight="1" x14ac:dyDescent="0.25">
      <c r="V3159" s="156">
        <f t="shared" si="473"/>
        <v>16.403199999999238</v>
      </c>
      <c r="W3159" s="159">
        <f t="shared" si="469"/>
        <v>2.1677419063523828E-2</v>
      </c>
      <c r="X3159" s="160">
        <f t="shared" si="470"/>
        <v>5.0807474619590093E-5</v>
      </c>
      <c r="Y3159" s="160">
        <f t="shared" si="471"/>
        <v>5.0807474619590093E-5</v>
      </c>
      <c r="Z3159" s="160" t="str">
        <f t="shared" si="472"/>
        <v/>
      </c>
    </row>
    <row r="3160" spans="22:26" ht="20.100000000000001" customHeight="1" x14ac:dyDescent="0.25">
      <c r="V3160" s="156">
        <f t="shared" si="473"/>
        <v>16.409599999999237</v>
      </c>
      <c r="W3160" s="159">
        <f t="shared" si="469"/>
        <v>2.1626611588904238E-2</v>
      </c>
      <c r="X3160" s="160">
        <f t="shared" si="470"/>
        <v>5.0694555641682404E-5</v>
      </c>
      <c r="Y3160" s="160">
        <f t="shared" si="471"/>
        <v>5.0694555641682404E-5</v>
      </c>
      <c r="Z3160" s="160" t="str">
        <f t="shared" si="472"/>
        <v/>
      </c>
    </row>
    <row r="3161" spans="22:26" ht="20.100000000000001" customHeight="1" x14ac:dyDescent="0.25">
      <c r="V3161" s="156">
        <f t="shared" si="473"/>
        <v>16.415999999999237</v>
      </c>
      <c r="W3161" s="159">
        <f t="shared" si="469"/>
        <v>2.1575917033262556E-2</v>
      </c>
      <c r="X3161" s="160">
        <f t="shared" si="470"/>
        <v>5.0581868397028829E-5</v>
      </c>
      <c r="Y3161" s="160">
        <f t="shared" si="471"/>
        <v>5.0581868397028829E-5</v>
      </c>
      <c r="Z3161" s="160" t="str">
        <f t="shared" si="472"/>
        <v/>
      </c>
    </row>
    <row r="3162" spans="22:26" ht="20.100000000000001" customHeight="1" x14ac:dyDescent="0.25">
      <c r="V3162" s="156">
        <f t="shared" si="473"/>
        <v>16.422399999999236</v>
      </c>
      <c r="W3162" s="159">
        <f t="shared" si="469"/>
        <v>2.1525335164865527E-2</v>
      </c>
      <c r="X3162" s="160">
        <f t="shared" si="470"/>
        <v>5.0469412471054742E-5</v>
      </c>
      <c r="Y3162" s="160">
        <f t="shared" si="471"/>
        <v>5.0469412471054742E-5</v>
      </c>
      <c r="Z3162" s="160" t="str">
        <f t="shared" si="472"/>
        <v/>
      </c>
    </row>
    <row r="3163" spans="22:26" ht="20.100000000000001" customHeight="1" x14ac:dyDescent="0.25">
      <c r="V3163" s="156">
        <f t="shared" si="473"/>
        <v>16.428799999999235</v>
      </c>
      <c r="W3163" s="159">
        <f t="shared" si="469"/>
        <v>2.1474865752394472E-2</v>
      </c>
      <c r="X3163" s="160">
        <f t="shared" si="470"/>
        <v>5.0357187449570628E-5</v>
      </c>
      <c r="Y3163" s="160">
        <f t="shared" si="471"/>
        <v>5.0357187449570628E-5</v>
      </c>
      <c r="Z3163" s="160" t="str">
        <f t="shared" si="472"/>
        <v/>
      </c>
    </row>
    <row r="3164" spans="22:26" ht="20.100000000000001" customHeight="1" x14ac:dyDescent="0.25">
      <c r="V3164" s="156">
        <f t="shared" si="473"/>
        <v>16.435199999999234</v>
      </c>
      <c r="W3164" s="159">
        <f t="shared" si="469"/>
        <v>2.1424508564944902E-2</v>
      </c>
      <c r="X3164" s="160">
        <f t="shared" si="470"/>
        <v>5.0245192919223108E-5</v>
      </c>
      <c r="Y3164" s="160">
        <f t="shared" si="471"/>
        <v>5.0245192919223108E-5</v>
      </c>
      <c r="Z3164" s="160" t="str">
        <f t="shared" si="472"/>
        <v/>
      </c>
    </row>
    <row r="3165" spans="22:26" ht="20.100000000000001" customHeight="1" x14ac:dyDescent="0.25">
      <c r="V3165" s="156">
        <f t="shared" si="473"/>
        <v>16.441599999999234</v>
      </c>
      <c r="W3165" s="159">
        <f t="shared" si="469"/>
        <v>2.1374263372025679E-2</v>
      </c>
      <c r="X3165" s="160">
        <f t="shared" si="470"/>
        <v>5.0133428466977992E-5</v>
      </c>
      <c r="Y3165" s="160">
        <f t="shared" si="471"/>
        <v>5.0133428466977992E-5</v>
      </c>
      <c r="Z3165" s="160" t="str">
        <f t="shared" si="472"/>
        <v/>
      </c>
    </row>
    <row r="3166" spans="22:26" ht="20.100000000000001" customHeight="1" x14ac:dyDescent="0.25">
      <c r="V3166" s="156">
        <f t="shared" si="473"/>
        <v>16.447999999999233</v>
      </c>
      <c r="W3166" s="159">
        <f t="shared" si="469"/>
        <v>2.1324129943558701E-2</v>
      </c>
      <c r="X3166" s="160">
        <f t="shared" si="470"/>
        <v>5.0021893680526203E-5</v>
      </c>
      <c r="Y3166" s="160">
        <f t="shared" si="471"/>
        <v>5.0021893680526203E-5</v>
      </c>
      <c r="Z3166" s="160" t="str">
        <f t="shared" si="472"/>
        <v/>
      </c>
    </row>
    <row r="3167" spans="22:26" ht="20.100000000000001" customHeight="1" x14ac:dyDescent="0.25">
      <c r="V3167" s="156">
        <f t="shared" si="473"/>
        <v>16.454399999999232</v>
      </c>
      <c r="W3167" s="159">
        <f t="shared" si="469"/>
        <v>2.1274108049878174E-2</v>
      </c>
      <c r="X3167" s="160">
        <f t="shared" si="470"/>
        <v>4.9910588147895202E-5</v>
      </c>
      <c r="Y3167" s="160">
        <f t="shared" si="471"/>
        <v>4.9910588147895202E-5</v>
      </c>
      <c r="Z3167" s="160" t="str">
        <f t="shared" si="472"/>
        <v/>
      </c>
    </row>
    <row r="3168" spans="22:26" ht="20.100000000000001" customHeight="1" x14ac:dyDescent="0.25">
      <c r="V3168" s="156">
        <f t="shared" si="473"/>
        <v>16.460799999999232</v>
      </c>
      <c r="W3168" s="159">
        <f t="shared" si="469"/>
        <v>2.1224197461730279E-2</v>
      </c>
      <c r="X3168" s="160">
        <f t="shared" si="470"/>
        <v>4.9799511457688378E-5</v>
      </c>
      <c r="Y3168" s="160">
        <f t="shared" si="471"/>
        <v>4.9799511457688378E-5</v>
      </c>
      <c r="Z3168" s="160" t="str">
        <f t="shared" si="472"/>
        <v/>
      </c>
    </row>
    <row r="3169" spans="22:26" ht="20.100000000000001" customHeight="1" x14ac:dyDescent="0.25">
      <c r="V3169" s="156">
        <f t="shared" si="473"/>
        <v>16.467199999999231</v>
      </c>
      <c r="W3169" s="159">
        <f t="shared" si="469"/>
        <v>2.1174397950272591E-2</v>
      </c>
      <c r="X3169" s="160">
        <f t="shared" si="470"/>
        <v>4.9688663199275868E-5</v>
      </c>
      <c r="Y3169" s="160">
        <f t="shared" si="471"/>
        <v>4.9688663199275868E-5</v>
      </c>
      <c r="Z3169" s="160" t="str">
        <f t="shared" si="472"/>
        <v/>
      </c>
    </row>
    <row r="3170" spans="22:26" ht="20.100000000000001" customHeight="1" x14ac:dyDescent="0.25">
      <c r="V3170" s="156">
        <f t="shared" si="473"/>
        <v>16.47359999999923</v>
      </c>
      <c r="W3170" s="159">
        <f t="shared" si="469"/>
        <v>2.1124709287073315E-2</v>
      </c>
      <c r="X3170" s="160">
        <f t="shared" si="470"/>
        <v>4.9578042962274138E-5</v>
      </c>
      <c r="Y3170" s="160">
        <f t="shared" si="471"/>
        <v>4.9578042962274138E-5</v>
      </c>
      <c r="Z3170" s="160" t="str">
        <f t="shared" si="472"/>
        <v/>
      </c>
    </row>
    <row r="3171" spans="22:26" ht="20.100000000000001" customHeight="1" x14ac:dyDescent="0.25">
      <c r="V3171" s="156">
        <f t="shared" si="473"/>
        <v>16.479999999999229</v>
      </c>
      <c r="W3171" s="159">
        <f t="shared" si="469"/>
        <v>2.1075131244111041E-2</v>
      </c>
      <c r="X3171" s="160">
        <f t="shared" si="470"/>
        <v>4.946765033703171E-5</v>
      </c>
      <c r="Y3171" s="160">
        <f t="shared" si="471"/>
        <v>4.946765033703171E-5</v>
      </c>
      <c r="Z3171" s="160" t="str">
        <f t="shared" si="472"/>
        <v/>
      </c>
    </row>
    <row r="3172" spans="22:26" ht="20.100000000000001" customHeight="1" x14ac:dyDescent="0.25">
      <c r="V3172" s="156">
        <f t="shared" si="473"/>
        <v>16.486399999999229</v>
      </c>
      <c r="W3172" s="159">
        <f t="shared" si="469"/>
        <v>2.1025663593774009E-2</v>
      </c>
      <c r="X3172" s="160">
        <f t="shared" si="470"/>
        <v>4.9357484914337724E-5</v>
      </c>
      <c r="Y3172" s="160">
        <f t="shared" si="471"/>
        <v>4.9357484914337724E-5</v>
      </c>
      <c r="Z3172" s="160" t="str">
        <f t="shared" si="472"/>
        <v/>
      </c>
    </row>
    <row r="3173" spans="22:26" ht="20.100000000000001" customHeight="1" x14ac:dyDescent="0.25">
      <c r="V3173" s="156">
        <f t="shared" si="473"/>
        <v>16.492799999999228</v>
      </c>
      <c r="W3173" s="159">
        <f t="shared" si="469"/>
        <v>2.0976306108859671E-2</v>
      </c>
      <c r="X3173" s="160">
        <f t="shared" si="470"/>
        <v>4.9247546285591942E-5</v>
      </c>
      <c r="Y3173" s="160">
        <f t="shared" si="471"/>
        <v>4.9247546285591942E-5</v>
      </c>
      <c r="Z3173" s="160" t="str">
        <f t="shared" si="472"/>
        <v/>
      </c>
    </row>
    <row r="3174" spans="22:26" ht="20.100000000000001" customHeight="1" x14ac:dyDescent="0.25">
      <c r="V3174" s="156">
        <f t="shared" si="473"/>
        <v>16.499199999999227</v>
      </c>
      <c r="W3174" s="159">
        <f t="shared" si="469"/>
        <v>2.0927058562574079E-2</v>
      </c>
      <c r="X3174" s="160">
        <f t="shared" si="470"/>
        <v>4.9137834042711076E-5</v>
      </c>
      <c r="Y3174" s="160">
        <f t="shared" si="471"/>
        <v>4.9137834042711076E-5</v>
      </c>
      <c r="Z3174" s="160" t="str">
        <f t="shared" si="472"/>
        <v/>
      </c>
    </row>
    <row r="3175" spans="22:26" ht="20.100000000000001" customHeight="1" x14ac:dyDescent="0.25">
      <c r="V3175" s="156">
        <f t="shared" si="473"/>
        <v>16.505599999999227</v>
      </c>
      <c r="W3175" s="159">
        <f t="shared" si="469"/>
        <v>2.0877920728531368E-2</v>
      </c>
      <c r="X3175" s="160">
        <f t="shared" si="470"/>
        <v>4.9028347778104497E-5</v>
      </c>
      <c r="Y3175" s="160">
        <f t="shared" si="471"/>
        <v>4.9028347778104497E-5</v>
      </c>
      <c r="Z3175" s="160" t="str">
        <f t="shared" si="472"/>
        <v/>
      </c>
    </row>
    <row r="3176" spans="22:26" ht="20.100000000000001" customHeight="1" x14ac:dyDescent="0.25">
      <c r="V3176" s="156">
        <f t="shared" si="473"/>
        <v>16.511999999999226</v>
      </c>
      <c r="W3176" s="159">
        <f t="shared" si="469"/>
        <v>2.0828892380753264E-2</v>
      </c>
      <c r="X3176" s="160">
        <f t="shared" si="470"/>
        <v>4.8919087084837304E-5</v>
      </c>
      <c r="Y3176" s="160">
        <f t="shared" si="471"/>
        <v>4.8919087084837304E-5</v>
      </c>
      <c r="Z3176" s="160" t="str">
        <f t="shared" si="472"/>
        <v/>
      </c>
    </row>
    <row r="3177" spans="22:26" ht="20.100000000000001" customHeight="1" x14ac:dyDescent="0.25">
      <c r="V3177" s="156">
        <f t="shared" si="473"/>
        <v>16.518399999999225</v>
      </c>
      <c r="W3177" s="159">
        <f t="shared" si="469"/>
        <v>2.0779973293668427E-2</v>
      </c>
      <c r="X3177" s="160">
        <f t="shared" si="470"/>
        <v>4.8810051556338885E-5</v>
      </c>
      <c r="Y3177" s="160">
        <f t="shared" si="471"/>
        <v>4.8810051556338885E-5</v>
      </c>
      <c r="Z3177" s="160" t="str">
        <f t="shared" si="472"/>
        <v/>
      </c>
    </row>
    <row r="3178" spans="22:26" ht="20.100000000000001" customHeight="1" x14ac:dyDescent="0.25">
      <c r="V3178" s="156">
        <f t="shared" si="473"/>
        <v>16.524799999999225</v>
      </c>
      <c r="W3178" s="159">
        <f t="shared" si="469"/>
        <v>2.0731163242112088E-2</v>
      </c>
      <c r="X3178" s="160">
        <f t="shared" si="470"/>
        <v>4.8701240786746397E-5</v>
      </c>
      <c r="Y3178" s="160">
        <f t="shared" si="471"/>
        <v>4.8701240786746397E-5</v>
      </c>
      <c r="Z3178" s="160" t="str">
        <f t="shared" si="472"/>
        <v/>
      </c>
    </row>
    <row r="3179" spans="22:26" ht="20.100000000000001" customHeight="1" x14ac:dyDescent="0.25">
      <c r="V3179" s="156">
        <f t="shared" si="473"/>
        <v>16.531199999999224</v>
      </c>
      <c r="W3179" s="159">
        <f t="shared" si="469"/>
        <v>2.0682462001325341E-2</v>
      </c>
      <c r="X3179" s="160">
        <f t="shared" si="470"/>
        <v>4.8592654370689659E-5</v>
      </c>
      <c r="Y3179" s="160">
        <f t="shared" si="471"/>
        <v>4.8592654370689659E-5</v>
      </c>
      <c r="Z3179" s="160" t="str">
        <f t="shared" si="472"/>
        <v/>
      </c>
    </row>
    <row r="3180" spans="22:26" ht="20.100000000000001" customHeight="1" x14ac:dyDescent="0.25">
      <c r="V3180" s="156">
        <f t="shared" si="473"/>
        <v>16.537599999999223</v>
      </c>
      <c r="W3180" s="159">
        <f t="shared" si="469"/>
        <v>2.0633869346954652E-2</v>
      </c>
      <c r="X3180" s="160">
        <f t="shared" si="470"/>
        <v>4.8484291903263393E-5</v>
      </c>
      <c r="Y3180" s="160">
        <f t="shared" si="471"/>
        <v>4.8484291903263393E-5</v>
      </c>
      <c r="Z3180" s="160" t="str">
        <f t="shared" si="472"/>
        <v/>
      </c>
    </row>
    <row r="3181" spans="22:26" ht="20.100000000000001" customHeight="1" x14ac:dyDescent="0.25">
      <c r="V3181" s="156">
        <f t="shared" si="473"/>
        <v>16.543999999999222</v>
      </c>
      <c r="W3181" s="159">
        <f t="shared" si="469"/>
        <v>2.0585385055051388E-2</v>
      </c>
      <c r="X3181" s="160">
        <f t="shared" si="470"/>
        <v>4.8376152980242337E-5</v>
      </c>
      <c r="Y3181" s="160">
        <f t="shared" si="471"/>
        <v>4.8376152980242337E-5</v>
      </c>
      <c r="Z3181" s="160" t="str">
        <f t="shared" si="472"/>
        <v/>
      </c>
    </row>
    <row r="3182" spans="22:26" ht="20.100000000000001" customHeight="1" x14ac:dyDescent="0.25">
      <c r="V3182" s="156">
        <f t="shared" si="473"/>
        <v>16.550399999999222</v>
      </c>
      <c r="W3182" s="159">
        <f t="shared" si="469"/>
        <v>2.0537008902071146E-2</v>
      </c>
      <c r="X3182" s="160">
        <f t="shared" si="470"/>
        <v>4.8268237197793273E-5</v>
      </c>
      <c r="Y3182" s="160">
        <f t="shared" si="471"/>
        <v>4.8268237197793273E-5</v>
      </c>
      <c r="Z3182" s="160" t="str">
        <f t="shared" si="472"/>
        <v/>
      </c>
    </row>
    <row r="3183" spans="22:26" ht="20.100000000000001" customHeight="1" x14ac:dyDescent="0.25">
      <c r="V3183" s="156">
        <f t="shared" si="473"/>
        <v>16.556799999999221</v>
      </c>
      <c r="W3183" s="159">
        <f t="shared" si="469"/>
        <v>2.0488740664873353E-2</v>
      </c>
      <c r="X3183" s="160">
        <f t="shared" si="470"/>
        <v>4.816054415274218E-5</v>
      </c>
      <c r="Y3183" s="160">
        <f t="shared" si="471"/>
        <v>4.816054415274218E-5</v>
      </c>
      <c r="Z3183" s="160" t="str">
        <f t="shared" si="472"/>
        <v/>
      </c>
    </row>
    <row r="3184" spans="22:26" ht="20.100000000000001" customHeight="1" x14ac:dyDescent="0.25">
      <c r="V3184" s="156">
        <f t="shared" si="473"/>
        <v>16.56319999999922</v>
      </c>
      <c r="W3184" s="159">
        <f t="shared" si="469"/>
        <v>2.044058012072061E-2</v>
      </c>
      <c r="X3184" s="160">
        <f t="shared" si="470"/>
        <v>4.8053073442390348E-5</v>
      </c>
      <c r="Y3184" s="160">
        <f t="shared" si="471"/>
        <v>4.8053073442390348E-5</v>
      </c>
      <c r="Z3184" s="160" t="str">
        <f t="shared" si="472"/>
        <v/>
      </c>
    </row>
    <row r="3185" spans="22:26" ht="20.100000000000001" customHeight="1" x14ac:dyDescent="0.25">
      <c r="V3185" s="156">
        <f t="shared" si="473"/>
        <v>16.56959999999922</v>
      </c>
      <c r="W3185" s="159">
        <f t="shared" si="469"/>
        <v>2.039252704727822E-2</v>
      </c>
      <c r="X3185" s="160">
        <f t="shared" si="470"/>
        <v>4.7945824664538672E-5</v>
      </c>
      <c r="Y3185" s="160">
        <f t="shared" si="471"/>
        <v>4.7945824664538672E-5</v>
      </c>
      <c r="Z3185" s="160" t="str">
        <f t="shared" si="472"/>
        <v/>
      </c>
    </row>
    <row r="3186" spans="22:26" ht="20.100000000000001" customHeight="1" x14ac:dyDescent="0.25">
      <c r="V3186" s="156">
        <f t="shared" si="473"/>
        <v>16.575999999999219</v>
      </c>
      <c r="W3186" s="159">
        <f t="shared" si="469"/>
        <v>2.0344581222613681E-2</v>
      </c>
      <c r="X3186" s="160">
        <f t="shared" si="470"/>
        <v>4.783879741769928E-5</v>
      </c>
      <c r="Y3186" s="160">
        <f t="shared" si="471"/>
        <v>4.783879741769928E-5</v>
      </c>
      <c r="Z3186" s="160" t="str">
        <f t="shared" si="472"/>
        <v/>
      </c>
    </row>
    <row r="3187" spans="22:26" ht="20.100000000000001" customHeight="1" x14ac:dyDescent="0.25">
      <c r="V3187" s="156">
        <f t="shared" si="473"/>
        <v>16.582399999999218</v>
      </c>
      <c r="W3187" s="159">
        <f t="shared" si="469"/>
        <v>2.0296742425195982E-2</v>
      </c>
      <c r="X3187" s="160">
        <f t="shared" si="470"/>
        <v>4.7731991300745125E-5</v>
      </c>
      <c r="Y3187" s="160">
        <f t="shared" si="471"/>
        <v>4.7731991300745125E-5</v>
      </c>
      <c r="Z3187" s="160" t="str">
        <f t="shared" si="472"/>
        <v/>
      </c>
    </row>
    <row r="3188" spans="22:26" ht="20.100000000000001" customHeight="1" x14ac:dyDescent="0.25">
      <c r="V3188" s="156">
        <f t="shared" si="473"/>
        <v>16.588799999999218</v>
      </c>
      <c r="W3188" s="159">
        <f t="shared" si="469"/>
        <v>2.0249010433895237E-2</v>
      </c>
      <c r="X3188" s="160">
        <f t="shared" si="470"/>
        <v>4.7625405913177127E-5</v>
      </c>
      <c r="Y3188" s="160">
        <f t="shared" si="471"/>
        <v>4.7625405913177127E-5</v>
      </c>
      <c r="Z3188" s="160" t="str">
        <f t="shared" si="472"/>
        <v/>
      </c>
    </row>
    <row r="3189" spans="22:26" ht="20.100000000000001" customHeight="1" x14ac:dyDescent="0.25">
      <c r="V3189" s="156">
        <f t="shared" si="473"/>
        <v>16.595199999999217</v>
      </c>
      <c r="W3189" s="159">
        <f t="shared" si="469"/>
        <v>2.020138502798206E-2</v>
      </c>
      <c r="X3189" s="160">
        <f t="shared" si="470"/>
        <v>4.7519040854957645E-5</v>
      </c>
      <c r="Y3189" s="160">
        <f t="shared" si="471"/>
        <v>4.7519040854957645E-5</v>
      </c>
      <c r="Z3189" s="160" t="str">
        <f t="shared" si="472"/>
        <v/>
      </c>
    </row>
    <row r="3190" spans="22:26" ht="20.100000000000001" customHeight="1" x14ac:dyDescent="0.25">
      <c r="V3190" s="156">
        <f t="shared" si="473"/>
        <v>16.601599999999216</v>
      </c>
      <c r="W3190" s="159">
        <f t="shared" si="469"/>
        <v>2.0153865987127102E-2</v>
      </c>
      <c r="X3190" s="160">
        <f t="shared" si="470"/>
        <v>4.741289572672211E-5</v>
      </c>
      <c r="Y3190" s="160">
        <f t="shared" si="471"/>
        <v>4.741289572672211E-5</v>
      </c>
      <c r="Z3190" s="160" t="str">
        <f t="shared" si="472"/>
        <v/>
      </c>
    </row>
    <row r="3191" spans="22:26" ht="20.100000000000001" customHeight="1" x14ac:dyDescent="0.25">
      <c r="V3191" s="156">
        <f t="shared" si="473"/>
        <v>16.607999999999215</v>
      </c>
      <c r="W3191" s="159">
        <f t="shared" si="469"/>
        <v>2.010645309140038E-2</v>
      </c>
      <c r="X3191" s="160">
        <f t="shared" si="470"/>
        <v>4.7306970129536163E-5</v>
      </c>
      <c r="Y3191" s="160">
        <f t="shared" si="471"/>
        <v>4.7306970129536163E-5</v>
      </c>
      <c r="Z3191" s="160" t="str">
        <f t="shared" si="472"/>
        <v/>
      </c>
    </row>
    <row r="3192" spans="22:26" ht="20.100000000000001" customHeight="1" x14ac:dyDescent="0.25">
      <c r="V3192" s="156">
        <f t="shared" si="473"/>
        <v>16.614399999999215</v>
      </c>
      <c r="W3192" s="159">
        <f t="shared" si="469"/>
        <v>2.0059146121270844E-2</v>
      </c>
      <c r="X3192" s="160">
        <f t="shared" si="470"/>
        <v>4.7201263665058724E-5</v>
      </c>
      <c r="Y3192" s="160">
        <f t="shared" si="471"/>
        <v>4.7201263665058724E-5</v>
      </c>
      <c r="Z3192" s="160" t="str">
        <f t="shared" si="472"/>
        <v/>
      </c>
    </row>
    <row r="3193" spans="22:26" ht="20.100000000000001" customHeight="1" x14ac:dyDescent="0.25">
      <c r="V3193" s="156">
        <f t="shared" si="473"/>
        <v>16.620799999999214</v>
      </c>
      <c r="W3193" s="159">
        <f t="shared" si="469"/>
        <v>2.0011944857605785E-2</v>
      </c>
      <c r="X3193" s="160">
        <f t="shared" si="470"/>
        <v>4.7095775935420553E-5</v>
      </c>
      <c r="Y3193" s="160">
        <f t="shared" si="471"/>
        <v>4.7095775935420553E-5</v>
      </c>
      <c r="Z3193" s="160" t="str">
        <f t="shared" si="472"/>
        <v/>
      </c>
    </row>
    <row r="3194" spans="22:26" ht="20.100000000000001" customHeight="1" x14ac:dyDescent="0.25">
      <c r="V3194" s="156">
        <f t="shared" si="473"/>
        <v>16.627199999999213</v>
      </c>
      <c r="W3194" s="159">
        <f t="shared" si="469"/>
        <v>1.9964849081670365E-2</v>
      </c>
      <c r="X3194" s="160">
        <f t="shared" si="470"/>
        <v>4.6990506543425486E-5</v>
      </c>
      <c r="Y3194" s="160">
        <f t="shared" si="471"/>
        <v>4.6990506543425486E-5</v>
      </c>
      <c r="Z3194" s="160" t="str">
        <f t="shared" si="472"/>
        <v/>
      </c>
    </row>
    <row r="3195" spans="22:26" ht="20.100000000000001" customHeight="1" x14ac:dyDescent="0.25">
      <c r="V3195" s="156">
        <f t="shared" si="473"/>
        <v>16.633599999999213</v>
      </c>
      <c r="W3195" s="159">
        <f t="shared" si="469"/>
        <v>1.9917858575126939E-2</v>
      </c>
      <c r="X3195" s="160">
        <f t="shared" si="470"/>
        <v>4.6885455092279815E-5</v>
      </c>
      <c r="Y3195" s="160">
        <f t="shared" si="471"/>
        <v>4.6885455092279815E-5</v>
      </c>
      <c r="Z3195" s="160" t="str">
        <f t="shared" si="472"/>
        <v/>
      </c>
    </row>
    <row r="3196" spans="22:26" ht="20.100000000000001" customHeight="1" x14ac:dyDescent="0.25">
      <c r="V3196" s="156">
        <f t="shared" si="473"/>
        <v>16.639999999999212</v>
      </c>
      <c r="W3196" s="159">
        <f t="shared" si="469"/>
        <v>1.9870973120034659E-2</v>
      </c>
      <c r="X3196" s="160">
        <f t="shared" si="470"/>
        <v>4.6780621185800453E-5</v>
      </c>
      <c r="Y3196" s="160">
        <f t="shared" si="471"/>
        <v>4.6780621185800453E-5</v>
      </c>
      <c r="Z3196" s="160" t="str">
        <f t="shared" si="472"/>
        <v/>
      </c>
    </row>
    <row r="3197" spans="22:26" ht="20.100000000000001" customHeight="1" x14ac:dyDescent="0.25">
      <c r="V3197" s="156">
        <f t="shared" si="473"/>
        <v>16.646399999999211</v>
      </c>
      <c r="W3197" s="159">
        <f t="shared" si="469"/>
        <v>1.9824192498848859E-2</v>
      </c>
      <c r="X3197" s="160">
        <f t="shared" si="470"/>
        <v>4.667600442832473E-5</v>
      </c>
      <c r="Y3197" s="160">
        <f t="shared" si="471"/>
        <v>4.667600442832473E-5</v>
      </c>
      <c r="Z3197" s="160" t="str">
        <f t="shared" si="472"/>
        <v/>
      </c>
    </row>
    <row r="3198" spans="22:26" ht="20.100000000000001" customHeight="1" x14ac:dyDescent="0.25">
      <c r="V3198" s="156">
        <f t="shared" si="473"/>
        <v>16.65279999999921</v>
      </c>
      <c r="W3198" s="159">
        <f t="shared" si="469"/>
        <v>1.9777516494420534E-2</v>
      </c>
      <c r="X3198" s="160">
        <f t="shared" si="470"/>
        <v>4.6571604424686108E-5</v>
      </c>
      <c r="Y3198" s="160">
        <f t="shared" si="471"/>
        <v>4.6571604424686108E-5</v>
      </c>
      <c r="Z3198" s="160" t="str">
        <f t="shared" si="472"/>
        <v/>
      </c>
    </row>
    <row r="3199" spans="22:26" ht="20.100000000000001" customHeight="1" x14ac:dyDescent="0.25">
      <c r="V3199" s="156">
        <f t="shared" si="473"/>
        <v>16.65919999999921</v>
      </c>
      <c r="W3199" s="159">
        <f t="shared" si="469"/>
        <v>1.9730944889995848E-2</v>
      </c>
      <c r="X3199" s="160">
        <f t="shared" si="470"/>
        <v>4.6467420780415408E-5</v>
      </c>
      <c r="Y3199" s="160">
        <f t="shared" si="471"/>
        <v>4.6467420780415408E-5</v>
      </c>
      <c r="Z3199" s="160" t="str">
        <f t="shared" si="472"/>
        <v/>
      </c>
    </row>
    <row r="3200" spans="22:26" ht="20.100000000000001" customHeight="1" x14ac:dyDescent="0.25">
      <c r="V3200" s="156">
        <f t="shared" si="473"/>
        <v>16.665599999999209</v>
      </c>
      <c r="W3200" s="159">
        <f t="shared" si="469"/>
        <v>1.9684477469215433E-2</v>
      </c>
      <c r="X3200" s="160">
        <f t="shared" si="470"/>
        <v>4.6363453101348762E-5</v>
      </c>
      <c r="Y3200" s="160">
        <f t="shared" si="471"/>
        <v>4.6363453101348762E-5</v>
      </c>
      <c r="Z3200" s="160" t="str">
        <f t="shared" si="472"/>
        <v/>
      </c>
    </row>
    <row r="3201" spans="22:26" ht="20.100000000000001" customHeight="1" x14ac:dyDescent="0.25">
      <c r="V3201" s="156">
        <f t="shared" si="473"/>
        <v>16.671999999999208</v>
      </c>
      <c r="W3201" s="159">
        <f t="shared" si="469"/>
        <v>1.9638114016114084E-2</v>
      </c>
      <c r="X3201" s="160">
        <f t="shared" si="470"/>
        <v>4.6259700994064762E-5</v>
      </c>
      <c r="Y3201" s="160">
        <f t="shared" si="471"/>
        <v>4.6259700994064762E-5</v>
      </c>
      <c r="Z3201" s="160" t="str">
        <f t="shared" si="472"/>
        <v/>
      </c>
    </row>
    <row r="3202" spans="22:26" ht="20.100000000000001" customHeight="1" x14ac:dyDescent="0.25">
      <c r="V3202" s="156">
        <f t="shared" si="473"/>
        <v>16.678399999999208</v>
      </c>
      <c r="W3202" s="159">
        <f t="shared" si="469"/>
        <v>1.9591854315120019E-2</v>
      </c>
      <c r="X3202" s="160">
        <f t="shared" si="470"/>
        <v>4.61561640655965E-5</v>
      </c>
      <c r="Y3202" s="160">
        <f t="shared" si="471"/>
        <v>4.61561640655965E-5</v>
      </c>
      <c r="Z3202" s="160" t="str">
        <f t="shared" si="472"/>
        <v/>
      </c>
    </row>
    <row r="3203" spans="22:26" ht="20.100000000000001" customHeight="1" x14ac:dyDescent="0.25">
      <c r="V3203" s="156">
        <f t="shared" si="473"/>
        <v>16.684799999999207</v>
      </c>
      <c r="W3203" s="159">
        <f t="shared" si="469"/>
        <v>1.9545698151054423E-2</v>
      </c>
      <c r="X3203" s="160">
        <f t="shared" si="470"/>
        <v>4.6052841923494015E-5</v>
      </c>
      <c r="Y3203" s="160">
        <f t="shared" si="471"/>
        <v>4.6052841923494015E-5</v>
      </c>
      <c r="Z3203" s="160" t="str">
        <f t="shared" si="472"/>
        <v/>
      </c>
    </row>
    <row r="3204" spans="22:26" ht="20.100000000000001" customHeight="1" x14ac:dyDescent="0.25">
      <c r="V3204" s="156">
        <f t="shared" si="473"/>
        <v>16.691199999999206</v>
      </c>
      <c r="W3204" s="159">
        <f t="shared" si="469"/>
        <v>1.9499645309130929E-2</v>
      </c>
      <c r="X3204" s="160">
        <f t="shared" si="470"/>
        <v>4.5949734175852047E-5</v>
      </c>
      <c r="Y3204" s="160">
        <f t="shared" si="471"/>
        <v>4.5949734175852047E-5</v>
      </c>
      <c r="Z3204" s="160" t="str">
        <f t="shared" si="472"/>
        <v/>
      </c>
    </row>
    <row r="3205" spans="22:26" ht="20.100000000000001" customHeight="1" x14ac:dyDescent="0.25">
      <c r="V3205" s="156">
        <f t="shared" si="473"/>
        <v>16.697599999999206</v>
      </c>
      <c r="W3205" s="159">
        <f t="shared" si="469"/>
        <v>1.9453695574955077E-2</v>
      </c>
      <c r="X3205" s="160">
        <f t="shared" si="470"/>
        <v>4.5846840431407188E-5</v>
      </c>
      <c r="Y3205" s="160">
        <f t="shared" si="471"/>
        <v>4.5846840431407188E-5</v>
      </c>
      <c r="Z3205" s="160" t="str">
        <f t="shared" si="472"/>
        <v/>
      </c>
    </row>
    <row r="3206" spans="22:26" ht="20.100000000000001" customHeight="1" x14ac:dyDescent="0.25">
      <c r="V3206" s="156">
        <f t="shared" si="473"/>
        <v>16.703999999999205</v>
      </c>
      <c r="W3206" s="159">
        <f t="shared" si="469"/>
        <v>1.9407848734523669E-2</v>
      </c>
      <c r="X3206" s="160">
        <f t="shared" si="470"/>
        <v>4.5744160299263786E-5</v>
      </c>
      <c r="Y3206" s="160">
        <f t="shared" si="471"/>
        <v>4.5744160299263786E-5</v>
      </c>
      <c r="Z3206" s="160" t="str">
        <f t="shared" si="472"/>
        <v/>
      </c>
    </row>
    <row r="3207" spans="22:26" ht="20.100000000000001" customHeight="1" x14ac:dyDescent="0.25">
      <c r="V3207" s="156">
        <f t="shared" si="473"/>
        <v>16.710399999999204</v>
      </c>
      <c r="W3207" s="159">
        <f t="shared" si="469"/>
        <v>1.9362104574224406E-2</v>
      </c>
      <c r="X3207" s="160">
        <f t="shared" si="470"/>
        <v>4.5641693389188859E-5</v>
      </c>
      <c r="Y3207" s="160">
        <f t="shared" si="471"/>
        <v>4.5641693389188859E-5</v>
      </c>
      <c r="Z3207" s="160" t="str">
        <f t="shared" si="472"/>
        <v/>
      </c>
    </row>
    <row r="3208" spans="22:26" ht="20.100000000000001" customHeight="1" x14ac:dyDescent="0.25">
      <c r="V3208" s="156">
        <f t="shared" si="473"/>
        <v>16.716799999999203</v>
      </c>
      <c r="W3208" s="159">
        <f t="shared" si="469"/>
        <v>1.9316462880835217E-2</v>
      </c>
      <c r="X3208" s="160">
        <f t="shared" si="470"/>
        <v>4.5539439311473306E-5</v>
      </c>
      <c r="Y3208" s="160">
        <f t="shared" si="471"/>
        <v>4.5539439311473306E-5</v>
      </c>
      <c r="Z3208" s="160" t="str">
        <f t="shared" si="472"/>
        <v/>
      </c>
    </row>
    <row r="3209" spans="22:26" ht="20.100000000000001" customHeight="1" x14ac:dyDescent="0.25">
      <c r="V3209" s="156">
        <f t="shared" si="473"/>
        <v>16.723199999999203</v>
      </c>
      <c r="W3209" s="159">
        <f t="shared" si="469"/>
        <v>1.9270923441523743E-2</v>
      </c>
      <c r="X3209" s="160">
        <f t="shared" si="470"/>
        <v>4.543739767691804E-5</v>
      </c>
      <c r="Y3209" s="160">
        <f t="shared" si="471"/>
        <v>4.543739767691804E-5</v>
      </c>
      <c r="Z3209" s="160" t="str">
        <f t="shared" si="472"/>
        <v/>
      </c>
    </row>
    <row r="3210" spans="22:26" ht="20.100000000000001" customHeight="1" x14ac:dyDescent="0.25">
      <c r="V3210" s="156">
        <f t="shared" si="473"/>
        <v>16.729599999999202</v>
      </c>
      <c r="W3210" s="159">
        <f t="shared" si="469"/>
        <v>1.9225486043846825E-2</v>
      </c>
      <c r="X3210" s="160">
        <f t="shared" si="470"/>
        <v>4.5335568096833978E-5</v>
      </c>
      <c r="Y3210" s="160">
        <f t="shared" si="471"/>
        <v>4.5335568096833978E-5</v>
      </c>
      <c r="Z3210" s="160" t="str">
        <f t="shared" si="472"/>
        <v/>
      </c>
    </row>
    <row r="3211" spans="22:26" ht="20.100000000000001" customHeight="1" x14ac:dyDescent="0.25">
      <c r="V3211" s="156">
        <f t="shared" si="473"/>
        <v>16.735999999999201</v>
      </c>
      <c r="W3211" s="159">
        <f t="shared" si="469"/>
        <v>1.9180150475749991E-2</v>
      </c>
      <c r="X3211" s="160">
        <f t="shared" si="470"/>
        <v>4.5233950183194704E-5</v>
      </c>
      <c r="Y3211" s="160">
        <f t="shared" si="471"/>
        <v>4.5233950183194704E-5</v>
      </c>
      <c r="Z3211" s="160" t="str">
        <f t="shared" si="472"/>
        <v/>
      </c>
    </row>
    <row r="3212" spans="22:26" ht="20.100000000000001" customHeight="1" x14ac:dyDescent="0.25">
      <c r="V3212" s="156">
        <f t="shared" si="473"/>
        <v>16.742399999999201</v>
      </c>
      <c r="W3212" s="159">
        <f t="shared" si="469"/>
        <v>1.9134916525566797E-2</v>
      </c>
      <c r="X3212" s="160">
        <f t="shared" si="470"/>
        <v>4.5132543548313808E-5</v>
      </c>
      <c r="Y3212" s="160">
        <f t="shared" si="471"/>
        <v>4.5132543548313808E-5</v>
      </c>
      <c r="Z3212" s="160" t="str">
        <f t="shared" si="472"/>
        <v/>
      </c>
    </row>
    <row r="3213" spans="22:26" ht="20.100000000000001" customHeight="1" x14ac:dyDescent="0.25">
      <c r="V3213" s="156">
        <f t="shared" si="473"/>
        <v>16.7487999999992</v>
      </c>
      <c r="W3213" s="159">
        <f t="shared" si="469"/>
        <v>1.9089783982018483E-2</v>
      </c>
      <c r="X3213" s="160">
        <f t="shared" si="470"/>
        <v>4.5031347805191829E-5</v>
      </c>
      <c r="Y3213" s="160">
        <f t="shared" si="471"/>
        <v>4.5031347805191829E-5</v>
      </c>
      <c r="Z3213" s="160" t="str">
        <f t="shared" si="472"/>
        <v/>
      </c>
    </row>
    <row r="3214" spans="22:26" ht="20.100000000000001" customHeight="1" x14ac:dyDescent="0.25">
      <c r="V3214" s="156">
        <f t="shared" si="473"/>
        <v>16.755199999999199</v>
      </c>
      <c r="W3214" s="159">
        <f t="shared" si="469"/>
        <v>1.9044752634213291E-2</v>
      </c>
      <c r="X3214" s="160">
        <f t="shared" si="470"/>
        <v>4.4930362567363602E-5</v>
      </c>
      <c r="Y3214" s="160">
        <f t="shared" si="471"/>
        <v>4.4930362567363602E-5</v>
      </c>
      <c r="Z3214" s="160" t="str">
        <f t="shared" si="472"/>
        <v/>
      </c>
    </row>
    <row r="3215" spans="22:26" ht="20.100000000000001" customHeight="1" x14ac:dyDescent="0.25">
      <c r="V3215" s="156">
        <f t="shared" si="473"/>
        <v>16.761599999999198</v>
      </c>
      <c r="W3215" s="159">
        <f t="shared" si="469"/>
        <v>1.8999822271645928E-2</v>
      </c>
      <c r="X3215" s="160">
        <f t="shared" si="470"/>
        <v>4.4829587448867031E-5</v>
      </c>
      <c r="Y3215" s="160">
        <f t="shared" si="471"/>
        <v>4.4829587448867031E-5</v>
      </c>
      <c r="Z3215" s="160" t="str">
        <f t="shared" si="472"/>
        <v/>
      </c>
    </row>
    <row r="3216" spans="22:26" ht="20.100000000000001" customHeight="1" x14ac:dyDescent="0.25">
      <c r="V3216" s="156">
        <f t="shared" si="473"/>
        <v>16.767999999999198</v>
      </c>
      <c r="W3216" s="159">
        <f t="shared" si="469"/>
        <v>1.895499268419706E-2</v>
      </c>
      <c r="X3216" s="160">
        <f t="shared" si="470"/>
        <v>4.472902206424309E-5</v>
      </c>
      <c r="Y3216" s="160">
        <f t="shared" si="471"/>
        <v>4.472902206424309E-5</v>
      </c>
      <c r="Z3216" s="160" t="str">
        <f t="shared" si="472"/>
        <v/>
      </c>
    </row>
    <row r="3217" spans="22:26" ht="20.100000000000001" customHeight="1" x14ac:dyDescent="0.25">
      <c r="V3217" s="156">
        <f t="shared" si="473"/>
        <v>16.774399999999197</v>
      </c>
      <c r="W3217" s="159">
        <f t="shared" si="469"/>
        <v>1.8910263662132817E-2</v>
      </c>
      <c r="X3217" s="160">
        <f t="shared" si="470"/>
        <v>4.4628666028587866E-5</v>
      </c>
      <c r="Y3217" s="160">
        <f t="shared" si="471"/>
        <v>4.4628666028587866E-5</v>
      </c>
      <c r="Z3217" s="160" t="str">
        <f t="shared" si="472"/>
        <v/>
      </c>
    </row>
    <row r="3218" spans="22:26" ht="20.100000000000001" customHeight="1" x14ac:dyDescent="0.25">
      <c r="V3218" s="156">
        <f t="shared" si="473"/>
        <v>16.780799999999196</v>
      </c>
      <c r="W3218" s="159">
        <f t="shared" si="469"/>
        <v>1.886563499610423E-2</v>
      </c>
      <c r="X3218" s="160">
        <f t="shared" si="470"/>
        <v>4.4528518957594188E-5</v>
      </c>
      <c r="Y3218" s="160">
        <f t="shared" si="471"/>
        <v>4.4528518957594188E-5</v>
      </c>
      <c r="Z3218" s="160" t="str">
        <f t="shared" si="472"/>
        <v/>
      </c>
    </row>
    <row r="3219" spans="22:26" ht="20.100000000000001" customHeight="1" x14ac:dyDescent="0.25">
      <c r="V3219" s="156">
        <f t="shared" si="473"/>
        <v>16.787199999999196</v>
      </c>
      <c r="W3219" s="159">
        <f t="shared" si="469"/>
        <v>1.8821106477146635E-2</v>
      </c>
      <c r="X3219" s="160">
        <f t="shared" si="470"/>
        <v>4.4428580467485712E-5</v>
      </c>
      <c r="Y3219" s="160">
        <f t="shared" si="471"/>
        <v>4.4428580467485712E-5</v>
      </c>
      <c r="Z3219" s="160" t="str">
        <f t="shared" si="472"/>
        <v/>
      </c>
    </row>
    <row r="3220" spans="22:26" ht="20.100000000000001" customHeight="1" x14ac:dyDescent="0.25">
      <c r="V3220" s="156">
        <f t="shared" si="473"/>
        <v>16.793599999999195</v>
      </c>
      <c r="W3220" s="159">
        <f t="shared" ref="W3220:W3283" si="474">_xlfn.CHISQ.DIST.RT(V3220,$U$593)</f>
        <v>1.877667789667915E-2</v>
      </c>
      <c r="X3220" s="160">
        <f t="shared" ref="X3220:X3283" si="475">W3220-W3221</f>
        <v>4.4328850174860795E-5</v>
      </c>
      <c r="Y3220" s="160">
        <f t="shared" ref="Y3220:Y3283" si="476">IF(W3220&lt;(1-$U$600),X3220,"")</f>
        <v>4.4328850174860795E-5</v>
      </c>
      <c r="Z3220" s="160" t="str">
        <f t="shared" ref="Z3220:Z3283" si="477">IF(X3220&lt;(1-$U$606),Y3220,"")</f>
        <v/>
      </c>
    </row>
    <row r="3221" spans="22:26" ht="20.100000000000001" customHeight="1" x14ac:dyDescent="0.25">
      <c r="V3221" s="156">
        <f t="shared" ref="V3221:V3284" si="478">V3220+$Y$593</f>
        <v>16.799999999999194</v>
      </c>
      <c r="W3221" s="159">
        <f t="shared" si="474"/>
        <v>1.8732349046504289E-2</v>
      </c>
      <c r="X3221" s="160">
        <f t="shared" si="475"/>
        <v>4.4229327697084542E-5</v>
      </c>
      <c r="Y3221" s="160">
        <f t="shared" si="476"/>
        <v>4.4229327697084542E-5</v>
      </c>
      <c r="Z3221" s="160" t="str">
        <f t="shared" si="477"/>
        <v/>
      </c>
    </row>
    <row r="3222" spans="22:26" ht="20.100000000000001" customHeight="1" x14ac:dyDescent="0.25">
      <c r="V3222" s="156">
        <f t="shared" si="478"/>
        <v>16.806399999999194</v>
      </c>
      <c r="W3222" s="159">
        <f t="shared" si="474"/>
        <v>1.8688119718807204E-2</v>
      </c>
      <c r="X3222" s="160">
        <f t="shared" si="475"/>
        <v>4.413001265192798E-5</v>
      </c>
      <c r="Y3222" s="160">
        <f t="shared" si="476"/>
        <v>4.413001265192798E-5</v>
      </c>
      <c r="Z3222" s="160" t="str">
        <f t="shared" si="477"/>
        <v/>
      </c>
    </row>
    <row r="3223" spans="22:26" ht="20.100000000000001" customHeight="1" x14ac:dyDescent="0.25">
      <c r="V3223" s="156">
        <f t="shared" si="478"/>
        <v>16.812799999999193</v>
      </c>
      <c r="W3223" s="159">
        <f t="shared" si="474"/>
        <v>1.8643989706155276E-2</v>
      </c>
      <c r="X3223" s="160">
        <f t="shared" si="475"/>
        <v>4.4030904657710312E-5</v>
      </c>
      <c r="Y3223" s="160">
        <f t="shared" si="476"/>
        <v>4.4030904657710312E-5</v>
      </c>
      <c r="Z3223" s="160" t="str">
        <f t="shared" si="477"/>
        <v/>
      </c>
    </row>
    <row r="3224" spans="22:26" ht="20.100000000000001" customHeight="1" x14ac:dyDescent="0.25">
      <c r="V3224" s="156">
        <f t="shared" si="478"/>
        <v>16.819199999999192</v>
      </c>
      <c r="W3224" s="159">
        <f t="shared" si="474"/>
        <v>1.8599958801497566E-2</v>
      </c>
      <c r="X3224" s="160">
        <f t="shared" si="475"/>
        <v>4.3932003333312791E-5</v>
      </c>
      <c r="Y3224" s="160">
        <f t="shared" si="476"/>
        <v>4.3932003333312791E-5</v>
      </c>
      <c r="Z3224" s="160" t="str">
        <f t="shared" si="477"/>
        <v/>
      </c>
    </row>
    <row r="3225" spans="22:26" ht="20.100000000000001" customHeight="1" x14ac:dyDescent="0.25">
      <c r="V3225" s="156">
        <f t="shared" si="478"/>
        <v>16.825599999999191</v>
      </c>
      <c r="W3225" s="159">
        <f t="shared" si="474"/>
        <v>1.8556026798164253E-2</v>
      </c>
      <c r="X3225" s="160">
        <f t="shared" si="475"/>
        <v>4.3833308298140555E-5</v>
      </c>
      <c r="Y3225" s="160">
        <f t="shared" si="476"/>
        <v>4.3833308298140555E-5</v>
      </c>
      <c r="Z3225" s="160" t="str">
        <f t="shared" si="477"/>
        <v/>
      </c>
    </row>
    <row r="3226" spans="22:26" ht="20.100000000000001" customHeight="1" x14ac:dyDescent="0.25">
      <c r="V3226" s="156">
        <f t="shared" si="478"/>
        <v>16.831999999999191</v>
      </c>
      <c r="W3226" s="159">
        <f t="shared" si="474"/>
        <v>1.8512193489866113E-2</v>
      </c>
      <c r="X3226" s="160">
        <f t="shared" si="475"/>
        <v>4.3734819172150385E-5</v>
      </c>
      <c r="Y3226" s="160">
        <f t="shared" si="476"/>
        <v>4.3734819172150385E-5</v>
      </c>
      <c r="Z3226" s="160" t="str">
        <f t="shared" si="477"/>
        <v/>
      </c>
    </row>
    <row r="3227" spans="22:26" ht="20.100000000000001" customHeight="1" x14ac:dyDescent="0.25">
      <c r="V3227" s="156">
        <f t="shared" si="478"/>
        <v>16.83839999999919</v>
      </c>
      <c r="W3227" s="159">
        <f t="shared" si="474"/>
        <v>1.8468458670693962E-2</v>
      </c>
      <c r="X3227" s="160">
        <f t="shared" si="475"/>
        <v>4.3636535575763968E-5</v>
      </c>
      <c r="Y3227" s="160">
        <f t="shared" si="476"/>
        <v>4.3636535575763968E-5</v>
      </c>
      <c r="Z3227" s="160" t="str">
        <f t="shared" si="477"/>
        <v/>
      </c>
    </row>
    <row r="3228" spans="22:26" ht="20.100000000000001" customHeight="1" x14ac:dyDescent="0.25">
      <c r="V3228" s="156">
        <f t="shared" si="478"/>
        <v>16.844799999999189</v>
      </c>
      <c r="W3228" s="159">
        <f t="shared" si="474"/>
        <v>1.8424822135118198E-2</v>
      </c>
      <c r="X3228" s="160">
        <f t="shared" si="475"/>
        <v>4.3538457130072594E-5</v>
      </c>
      <c r="Y3228" s="160">
        <f t="shared" si="476"/>
        <v>4.3538457130072594E-5</v>
      </c>
      <c r="Z3228" s="160" t="str">
        <f t="shared" si="477"/>
        <v/>
      </c>
    </row>
    <row r="3229" spans="22:26" ht="20.100000000000001" customHeight="1" x14ac:dyDescent="0.25">
      <c r="V3229" s="156">
        <f t="shared" si="478"/>
        <v>16.851199999999189</v>
      </c>
      <c r="W3229" s="159">
        <f t="shared" si="474"/>
        <v>1.8381283677988126E-2</v>
      </c>
      <c r="X3229" s="160">
        <f t="shared" si="475"/>
        <v>4.3440583456552662E-5</v>
      </c>
      <c r="Y3229" s="160">
        <f t="shared" si="476"/>
        <v>4.3440583456552662E-5</v>
      </c>
      <c r="Z3229" s="160" t="str">
        <f t="shared" si="477"/>
        <v/>
      </c>
    </row>
    <row r="3230" spans="22:26" ht="20.100000000000001" customHeight="1" x14ac:dyDescent="0.25">
      <c r="V3230" s="156">
        <f t="shared" si="478"/>
        <v>16.857599999999188</v>
      </c>
      <c r="W3230" s="159">
        <f t="shared" si="474"/>
        <v>1.8337843094531573E-2</v>
      </c>
      <c r="X3230" s="160">
        <f t="shared" si="475"/>
        <v>4.3342914177370989E-5</v>
      </c>
      <c r="Y3230" s="160">
        <f t="shared" si="476"/>
        <v>4.3342914177370989E-5</v>
      </c>
      <c r="Z3230" s="160" t="str">
        <f t="shared" si="477"/>
        <v/>
      </c>
    </row>
    <row r="3231" spans="22:26" ht="20.100000000000001" customHeight="1" x14ac:dyDescent="0.25">
      <c r="V3231" s="156">
        <f t="shared" si="478"/>
        <v>16.863999999999187</v>
      </c>
      <c r="W3231" s="159">
        <f t="shared" si="474"/>
        <v>1.8294500180354202E-2</v>
      </c>
      <c r="X3231" s="160">
        <f t="shared" si="475"/>
        <v>4.324544891504481E-5</v>
      </c>
      <c r="Y3231" s="160">
        <f t="shared" si="476"/>
        <v>4.324544891504481E-5</v>
      </c>
      <c r="Z3231" s="160" t="str">
        <f t="shared" si="477"/>
        <v/>
      </c>
    </row>
    <row r="3232" spans="22:26" ht="20.100000000000001" customHeight="1" x14ac:dyDescent="0.25">
      <c r="V3232" s="156">
        <f t="shared" si="478"/>
        <v>16.870399999999186</v>
      </c>
      <c r="W3232" s="159">
        <f t="shared" si="474"/>
        <v>1.8251254731439157E-2</v>
      </c>
      <c r="X3232" s="160">
        <f t="shared" si="475"/>
        <v>4.3148187292840756E-5</v>
      </c>
      <c r="Y3232" s="160">
        <f t="shared" si="476"/>
        <v>4.3148187292840756E-5</v>
      </c>
      <c r="Z3232" s="160" t="str">
        <f t="shared" si="477"/>
        <v/>
      </c>
    </row>
    <row r="3233" spans="22:26" ht="20.100000000000001" customHeight="1" x14ac:dyDescent="0.25">
      <c r="V3233" s="156">
        <f t="shared" si="478"/>
        <v>16.876799999999186</v>
      </c>
      <c r="W3233" s="159">
        <f t="shared" si="474"/>
        <v>1.8208106544146316E-2</v>
      </c>
      <c r="X3233" s="160">
        <f t="shared" si="475"/>
        <v>4.3051128934320365E-5</v>
      </c>
      <c r="Y3233" s="160">
        <f t="shared" si="476"/>
        <v>4.3051128934320365E-5</v>
      </c>
      <c r="Z3233" s="160" t="str">
        <f t="shared" si="477"/>
        <v/>
      </c>
    </row>
    <row r="3234" spans="22:26" ht="20.100000000000001" customHeight="1" x14ac:dyDescent="0.25">
      <c r="V3234" s="156">
        <f t="shared" si="478"/>
        <v>16.883199999999185</v>
      </c>
      <c r="W3234" s="159">
        <f t="shared" si="474"/>
        <v>1.8165055415211996E-2</v>
      </c>
      <c r="X3234" s="160">
        <f t="shared" si="475"/>
        <v>4.2954273463801512E-5</v>
      </c>
      <c r="Y3234" s="160">
        <f t="shared" si="476"/>
        <v>4.2954273463801512E-5</v>
      </c>
      <c r="Z3234" s="160" t="str">
        <f t="shared" si="477"/>
        <v/>
      </c>
    </row>
    <row r="3235" spans="22:26" ht="20.100000000000001" customHeight="1" x14ac:dyDescent="0.25">
      <c r="V3235" s="156">
        <f t="shared" si="478"/>
        <v>16.889599999999184</v>
      </c>
      <c r="W3235" s="159">
        <f t="shared" si="474"/>
        <v>1.8122101141748195E-2</v>
      </c>
      <c r="X3235" s="160">
        <f t="shared" si="475"/>
        <v>4.2857620506049632E-5</v>
      </c>
      <c r="Y3235" s="160">
        <f t="shared" si="476"/>
        <v>4.2857620506049632E-5</v>
      </c>
      <c r="Z3235" s="160" t="str">
        <f t="shared" si="477"/>
        <v/>
      </c>
    </row>
    <row r="3236" spans="22:26" ht="20.100000000000001" customHeight="1" x14ac:dyDescent="0.25">
      <c r="V3236" s="156">
        <f t="shared" si="478"/>
        <v>16.895999999999184</v>
      </c>
      <c r="W3236" s="159">
        <f t="shared" si="474"/>
        <v>1.8079243521242145E-2</v>
      </c>
      <c r="X3236" s="160">
        <f t="shared" si="475"/>
        <v>4.2761169686291595E-5</v>
      </c>
      <c r="Y3236" s="160">
        <f t="shared" si="476"/>
        <v>4.2761169686291595E-5</v>
      </c>
      <c r="Z3236" s="160" t="str">
        <f t="shared" si="477"/>
        <v/>
      </c>
    </row>
    <row r="3237" spans="22:26" ht="20.100000000000001" customHeight="1" x14ac:dyDescent="0.25">
      <c r="V3237" s="156">
        <f t="shared" si="478"/>
        <v>16.902399999999183</v>
      </c>
      <c r="W3237" s="159">
        <f t="shared" si="474"/>
        <v>1.8036482351555853E-2</v>
      </c>
      <c r="X3237" s="160">
        <f t="shared" si="475"/>
        <v>4.2664920630385711E-5</v>
      </c>
      <c r="Y3237" s="160">
        <f t="shared" si="476"/>
        <v>4.2664920630385711E-5</v>
      </c>
      <c r="Z3237" s="160" t="str">
        <f t="shared" si="477"/>
        <v/>
      </c>
    </row>
    <row r="3238" spans="22:26" ht="20.100000000000001" customHeight="1" x14ac:dyDescent="0.25">
      <c r="V3238" s="156">
        <f t="shared" si="478"/>
        <v>16.908799999999182</v>
      </c>
      <c r="W3238" s="159">
        <f t="shared" si="474"/>
        <v>1.7993817430925468E-2</v>
      </c>
      <c r="X3238" s="160">
        <f t="shared" si="475"/>
        <v>4.256887296469683E-5</v>
      </c>
      <c r="Y3238" s="160">
        <f t="shared" si="476"/>
        <v>4.256887296469683E-5</v>
      </c>
      <c r="Z3238" s="160" t="str">
        <f t="shared" si="477"/>
        <v/>
      </c>
    </row>
    <row r="3239" spans="22:26" ht="20.100000000000001" customHeight="1" x14ac:dyDescent="0.25">
      <c r="V3239" s="156">
        <f t="shared" si="478"/>
        <v>16.915199999999182</v>
      </c>
      <c r="W3239" s="159">
        <f t="shared" si="474"/>
        <v>1.7951248557960771E-2</v>
      </c>
      <c r="X3239" s="160">
        <f t="shared" si="475"/>
        <v>4.2473026316092871E-5</v>
      </c>
      <c r="Y3239" s="160">
        <f t="shared" si="476"/>
        <v>4.2473026316092871E-5</v>
      </c>
      <c r="Z3239" s="160" t="str">
        <f t="shared" si="477"/>
        <v/>
      </c>
    </row>
    <row r="3240" spans="22:26" ht="20.100000000000001" customHeight="1" x14ac:dyDescent="0.25">
      <c r="V3240" s="156">
        <f t="shared" si="478"/>
        <v>16.921599999999181</v>
      </c>
      <c r="W3240" s="159">
        <f t="shared" si="474"/>
        <v>1.7908775531644678E-2</v>
      </c>
      <c r="X3240" s="160">
        <f t="shared" si="475"/>
        <v>4.2377380312045437E-5</v>
      </c>
      <c r="Y3240" s="160">
        <f t="shared" si="476"/>
        <v>4.2377380312045437E-5</v>
      </c>
      <c r="Z3240" s="160" t="str">
        <f t="shared" si="477"/>
        <v/>
      </c>
    </row>
    <row r="3241" spans="22:26" ht="20.100000000000001" customHeight="1" x14ac:dyDescent="0.25">
      <c r="V3241" s="156">
        <f t="shared" si="478"/>
        <v>16.92799999999918</v>
      </c>
      <c r="W3241" s="159">
        <f t="shared" si="474"/>
        <v>1.7866398151332633E-2</v>
      </c>
      <c r="X3241" s="160">
        <f t="shared" si="475"/>
        <v>4.2281934580463282E-5</v>
      </c>
      <c r="Y3241" s="160">
        <f t="shared" si="476"/>
        <v>4.2281934580463282E-5</v>
      </c>
      <c r="Z3241" s="160" t="str">
        <f t="shared" si="477"/>
        <v/>
      </c>
    </row>
    <row r="3242" spans="22:26" ht="20.100000000000001" customHeight="1" x14ac:dyDescent="0.25">
      <c r="V3242" s="156">
        <f t="shared" si="478"/>
        <v>16.934399999999179</v>
      </c>
      <c r="W3242" s="159">
        <f t="shared" si="474"/>
        <v>1.7824116216752169E-2</v>
      </c>
      <c r="X3242" s="160">
        <f t="shared" si="475"/>
        <v>4.2186688749893536E-5</v>
      </c>
      <c r="Y3242" s="160">
        <f t="shared" si="476"/>
        <v>4.2186688749893536E-5</v>
      </c>
      <c r="Z3242" s="160" t="str">
        <f t="shared" si="477"/>
        <v/>
      </c>
    </row>
    <row r="3243" spans="22:26" ht="20.100000000000001" customHeight="1" x14ac:dyDescent="0.25">
      <c r="V3243" s="156">
        <f t="shared" si="478"/>
        <v>16.940799999999179</v>
      </c>
      <c r="W3243" s="159">
        <f t="shared" si="474"/>
        <v>1.7781929528002276E-2</v>
      </c>
      <c r="X3243" s="160">
        <f t="shared" si="475"/>
        <v>4.2091642449275379E-5</v>
      </c>
      <c r="Y3243" s="160">
        <f t="shared" si="476"/>
        <v>4.2091642449275379E-5</v>
      </c>
      <c r="Z3243" s="160" t="str">
        <f t="shared" si="477"/>
        <v/>
      </c>
    </row>
    <row r="3244" spans="22:26" ht="20.100000000000001" customHeight="1" x14ac:dyDescent="0.25">
      <c r="V3244" s="156">
        <f t="shared" si="478"/>
        <v>16.947199999999178</v>
      </c>
      <c r="W3244" s="159">
        <f t="shared" si="474"/>
        <v>1.7739837885553E-2</v>
      </c>
      <c r="X3244" s="160">
        <f t="shared" si="475"/>
        <v>4.1996795308280044E-5</v>
      </c>
      <c r="Y3244" s="160">
        <f t="shared" si="476"/>
        <v>4.1996795308280044E-5</v>
      </c>
      <c r="Z3244" s="160" t="str">
        <f t="shared" si="477"/>
        <v/>
      </c>
    </row>
    <row r="3245" spans="22:26" ht="20.100000000000001" customHeight="1" x14ac:dyDescent="0.25">
      <c r="V3245" s="156">
        <f t="shared" si="478"/>
        <v>16.953599999999177</v>
      </c>
      <c r="W3245" s="159">
        <f t="shared" si="474"/>
        <v>1.769784109024472E-2</v>
      </c>
      <c r="X3245" s="160">
        <f t="shared" si="475"/>
        <v>4.1902146956908359E-5</v>
      </c>
      <c r="Y3245" s="160">
        <f t="shared" si="476"/>
        <v>4.1902146956908359E-5</v>
      </c>
      <c r="Z3245" s="160" t="str">
        <f t="shared" si="477"/>
        <v/>
      </c>
    </row>
    <row r="3246" spans="22:26" ht="20.100000000000001" customHeight="1" x14ac:dyDescent="0.25">
      <c r="V3246" s="156">
        <f t="shared" si="478"/>
        <v>16.959999999999177</v>
      </c>
      <c r="W3246" s="159">
        <f t="shared" si="474"/>
        <v>1.7655938943287812E-2</v>
      </c>
      <c r="X3246" s="160">
        <f t="shared" si="475"/>
        <v>4.1807697025820351E-5</v>
      </c>
      <c r="Y3246" s="160">
        <f t="shared" si="476"/>
        <v>4.1807697025820351E-5</v>
      </c>
      <c r="Z3246" s="160" t="str">
        <f t="shared" si="477"/>
        <v/>
      </c>
    </row>
    <row r="3247" spans="22:26" ht="20.100000000000001" customHeight="1" x14ac:dyDescent="0.25">
      <c r="V3247" s="156">
        <f t="shared" si="478"/>
        <v>16.966399999999176</v>
      </c>
      <c r="W3247" s="159">
        <f t="shared" si="474"/>
        <v>1.7614131246261992E-2</v>
      </c>
      <c r="X3247" s="160">
        <f t="shared" si="475"/>
        <v>4.1713445146158296E-5</v>
      </c>
      <c r="Y3247" s="160">
        <f t="shared" si="476"/>
        <v>4.1713445146158296E-5</v>
      </c>
      <c r="Z3247" s="160" t="str">
        <f t="shared" si="477"/>
        <v/>
      </c>
    </row>
    <row r="3248" spans="22:26" ht="20.100000000000001" customHeight="1" x14ac:dyDescent="0.25">
      <c r="V3248" s="156">
        <f t="shared" si="478"/>
        <v>16.972799999999175</v>
      </c>
      <c r="W3248" s="159">
        <f t="shared" si="474"/>
        <v>1.7572417801115833E-2</v>
      </c>
      <c r="X3248" s="160">
        <f t="shared" si="475"/>
        <v>4.1619390949612645E-5</v>
      </c>
      <c r="Y3248" s="160">
        <f t="shared" si="476"/>
        <v>4.1619390949612645E-5</v>
      </c>
      <c r="Z3248" s="160" t="str">
        <f t="shared" si="477"/>
        <v/>
      </c>
    </row>
    <row r="3249" spans="22:26" ht="20.100000000000001" customHeight="1" x14ac:dyDescent="0.25">
      <c r="V3249" s="156">
        <f t="shared" si="478"/>
        <v>16.979199999999175</v>
      </c>
      <c r="W3249" s="159">
        <f t="shared" si="474"/>
        <v>1.7530798410166221E-2</v>
      </c>
      <c r="X3249" s="160">
        <f t="shared" si="475"/>
        <v>4.1525534068418551E-5</v>
      </c>
      <c r="Y3249" s="160">
        <f t="shared" si="476"/>
        <v>4.1525534068418551E-5</v>
      </c>
      <c r="Z3249" s="160" t="str">
        <f t="shared" si="477"/>
        <v/>
      </c>
    </row>
    <row r="3250" spans="22:26" ht="20.100000000000001" customHeight="1" x14ac:dyDescent="0.25">
      <c r="V3250" s="156">
        <f t="shared" si="478"/>
        <v>16.985599999999174</v>
      </c>
      <c r="W3250" s="159">
        <f t="shared" si="474"/>
        <v>1.7489272876097802E-2</v>
      </c>
      <c r="X3250" s="160">
        <f t="shared" si="475"/>
        <v>4.1431874135283014E-5</v>
      </c>
      <c r="Y3250" s="160">
        <f t="shared" si="476"/>
        <v>4.1431874135283014E-5</v>
      </c>
      <c r="Z3250" s="160" t="str">
        <f t="shared" si="477"/>
        <v/>
      </c>
    </row>
    <row r="3251" spans="22:26" ht="20.100000000000001" customHeight="1" x14ac:dyDescent="0.25">
      <c r="V3251" s="156">
        <f t="shared" si="478"/>
        <v>16.991999999999173</v>
      </c>
      <c r="W3251" s="159">
        <f t="shared" si="474"/>
        <v>1.7447841001962519E-2</v>
      </c>
      <c r="X3251" s="160">
        <f t="shared" si="475"/>
        <v>4.1338410783506307E-5</v>
      </c>
      <c r="Y3251" s="160">
        <f t="shared" si="476"/>
        <v>4.1338410783506307E-5</v>
      </c>
      <c r="Z3251" s="160" t="str">
        <f t="shared" si="477"/>
        <v/>
      </c>
    </row>
    <row r="3252" spans="22:26" ht="20.100000000000001" customHeight="1" x14ac:dyDescent="0.25">
      <c r="V3252" s="156">
        <f t="shared" si="478"/>
        <v>16.998399999999172</v>
      </c>
      <c r="W3252" s="159">
        <f t="shared" si="474"/>
        <v>1.7406502591179013E-2</v>
      </c>
      <c r="X3252" s="160">
        <f t="shared" si="475"/>
        <v>4.124514364691606E-5</v>
      </c>
      <c r="Y3252" s="160">
        <f t="shared" si="476"/>
        <v>4.124514364691606E-5</v>
      </c>
      <c r="Z3252" s="160" t="str">
        <f t="shared" si="477"/>
        <v/>
      </c>
    </row>
    <row r="3253" spans="22:26" ht="20.100000000000001" customHeight="1" x14ac:dyDescent="0.25">
      <c r="V3253" s="156">
        <f t="shared" si="478"/>
        <v>17.004799999999172</v>
      </c>
      <c r="W3253" s="159">
        <f t="shared" si="474"/>
        <v>1.7365257447532097E-2</v>
      </c>
      <c r="X3253" s="160">
        <f t="shared" si="475"/>
        <v>4.1152072359832564E-5</v>
      </c>
      <c r="Y3253" s="160">
        <f t="shared" si="476"/>
        <v>4.1152072359832564E-5</v>
      </c>
      <c r="Z3253" s="160" t="str">
        <f t="shared" si="477"/>
        <v/>
      </c>
    </row>
    <row r="3254" spans="22:26" ht="20.100000000000001" customHeight="1" x14ac:dyDescent="0.25">
      <c r="V3254" s="156">
        <f t="shared" si="478"/>
        <v>17.011199999999171</v>
      </c>
      <c r="W3254" s="159">
        <f t="shared" si="474"/>
        <v>1.7324105375172264E-2</v>
      </c>
      <c r="X3254" s="160">
        <f t="shared" si="475"/>
        <v>4.1059196557127753E-5</v>
      </c>
      <c r="Y3254" s="160">
        <f t="shared" si="476"/>
        <v>4.1059196557127753E-5</v>
      </c>
      <c r="Z3254" s="160" t="str">
        <f t="shared" si="477"/>
        <v/>
      </c>
    </row>
    <row r="3255" spans="22:26" ht="20.100000000000001" customHeight="1" x14ac:dyDescent="0.25">
      <c r="V3255" s="156">
        <f t="shared" si="478"/>
        <v>17.01759999999917</v>
      </c>
      <c r="W3255" s="159">
        <f t="shared" si="474"/>
        <v>1.7283046178615136E-2</v>
      </c>
      <c r="X3255" s="160">
        <f t="shared" si="475"/>
        <v>4.0966515874221732E-5</v>
      </c>
      <c r="Y3255" s="160">
        <f t="shared" si="476"/>
        <v>4.0966515874221732E-5</v>
      </c>
      <c r="Z3255" s="160" t="str">
        <f t="shared" si="477"/>
        <v/>
      </c>
    </row>
    <row r="3256" spans="22:26" ht="20.100000000000001" customHeight="1" x14ac:dyDescent="0.25">
      <c r="V3256" s="156">
        <f t="shared" si="478"/>
        <v>17.02399999999917</v>
      </c>
      <c r="W3256" s="159">
        <f t="shared" si="474"/>
        <v>1.7242079662740915E-2</v>
      </c>
      <c r="X3256" s="160">
        <f t="shared" si="475"/>
        <v>4.0874029947023799E-5</v>
      </c>
      <c r="Y3256" s="160">
        <f t="shared" si="476"/>
        <v>4.0874029947023799E-5</v>
      </c>
      <c r="Z3256" s="160" t="str">
        <f t="shared" si="477"/>
        <v/>
      </c>
    </row>
    <row r="3257" spans="22:26" ht="20.100000000000001" customHeight="1" x14ac:dyDescent="0.25">
      <c r="V3257" s="156">
        <f t="shared" si="478"/>
        <v>17.030399999999169</v>
      </c>
      <c r="W3257" s="159">
        <f t="shared" si="474"/>
        <v>1.7201205632793891E-2</v>
      </c>
      <c r="X3257" s="160">
        <f t="shared" si="475"/>
        <v>4.0781738411984486E-5</v>
      </c>
      <c r="Y3257" s="160">
        <f t="shared" si="476"/>
        <v>4.0781738411984486E-5</v>
      </c>
      <c r="Z3257" s="160" t="str">
        <f t="shared" si="477"/>
        <v/>
      </c>
    </row>
    <row r="3258" spans="22:26" ht="20.100000000000001" customHeight="1" x14ac:dyDescent="0.25">
      <c r="V3258" s="156">
        <f t="shared" si="478"/>
        <v>17.036799999999168</v>
      </c>
      <c r="W3258" s="159">
        <f t="shared" si="474"/>
        <v>1.7160423894381906E-2</v>
      </c>
      <c r="X3258" s="160">
        <f t="shared" si="475"/>
        <v>4.0689640906126784E-5</v>
      </c>
      <c r="Y3258" s="160">
        <f t="shared" si="476"/>
        <v>4.0689640906126784E-5</v>
      </c>
      <c r="Z3258" s="160" t="str">
        <f t="shared" si="477"/>
        <v/>
      </c>
    </row>
    <row r="3259" spans="22:26" ht="20.100000000000001" customHeight="1" x14ac:dyDescent="0.25">
      <c r="V3259" s="156">
        <f t="shared" si="478"/>
        <v>17.043199999999167</v>
      </c>
      <c r="W3259" s="159">
        <f t="shared" si="474"/>
        <v>1.711973425347578E-2</v>
      </c>
      <c r="X3259" s="160">
        <f t="shared" si="475"/>
        <v>4.0597737066917772E-5</v>
      </c>
      <c r="Y3259" s="160">
        <f t="shared" si="476"/>
        <v>4.0597737066917772E-5</v>
      </c>
      <c r="Z3259" s="160" t="str">
        <f t="shared" si="477"/>
        <v/>
      </c>
    </row>
    <row r="3260" spans="22:26" ht="20.100000000000001" customHeight="1" x14ac:dyDescent="0.25">
      <c r="V3260" s="156">
        <f t="shared" si="478"/>
        <v>17.049599999999167</v>
      </c>
      <c r="W3260" s="159">
        <f t="shared" si="474"/>
        <v>1.7079136516408862E-2</v>
      </c>
      <c r="X3260" s="160">
        <f t="shared" si="475"/>
        <v>4.0506026532497602E-5</v>
      </c>
      <c r="Y3260" s="160">
        <f t="shared" si="476"/>
        <v>4.0506026532497602E-5</v>
      </c>
      <c r="Z3260" s="160" t="str">
        <f t="shared" si="477"/>
        <v/>
      </c>
    </row>
    <row r="3261" spans="22:26" ht="20.100000000000001" customHeight="1" x14ac:dyDescent="0.25">
      <c r="V3261" s="156">
        <f t="shared" si="478"/>
        <v>17.055999999999166</v>
      </c>
      <c r="W3261" s="159">
        <f t="shared" si="474"/>
        <v>1.7038630489876364E-2</v>
      </c>
      <c r="X3261" s="160">
        <f t="shared" si="475"/>
        <v>4.0414508941346433E-5</v>
      </c>
      <c r="Y3261" s="160">
        <f t="shared" si="476"/>
        <v>4.0414508941346433E-5</v>
      </c>
      <c r="Z3261" s="160" t="str">
        <f t="shared" si="477"/>
        <v/>
      </c>
    </row>
    <row r="3262" spans="22:26" ht="20.100000000000001" customHeight="1" x14ac:dyDescent="0.25">
      <c r="V3262" s="156">
        <f t="shared" si="478"/>
        <v>17.062399999999165</v>
      </c>
      <c r="W3262" s="159">
        <f t="shared" si="474"/>
        <v>1.6998215980935018E-2</v>
      </c>
      <c r="X3262" s="160">
        <f t="shared" si="475"/>
        <v>4.0323183932607087E-5</v>
      </c>
      <c r="Y3262" s="160">
        <f t="shared" si="476"/>
        <v>4.0323183932607087E-5</v>
      </c>
      <c r="Z3262" s="160" t="str">
        <f t="shared" si="477"/>
        <v/>
      </c>
    </row>
    <row r="3263" spans="22:26" ht="20.100000000000001" customHeight="1" x14ac:dyDescent="0.25">
      <c r="V3263" s="156">
        <f t="shared" si="478"/>
        <v>17.068799999999165</v>
      </c>
      <c r="W3263" s="159">
        <f t="shared" si="474"/>
        <v>1.6957892797002411E-2</v>
      </c>
      <c r="X3263" s="160">
        <f t="shared" si="475"/>
        <v>4.023205114590811E-5</v>
      </c>
      <c r="Y3263" s="160">
        <f t="shared" si="476"/>
        <v>4.023205114590811E-5</v>
      </c>
      <c r="Z3263" s="160" t="str">
        <f t="shared" si="477"/>
        <v/>
      </c>
    </row>
    <row r="3264" spans="22:26" ht="20.100000000000001" customHeight="1" x14ac:dyDescent="0.25">
      <c r="V3264" s="156">
        <f t="shared" si="478"/>
        <v>17.075199999999164</v>
      </c>
      <c r="W3264" s="159">
        <f t="shared" si="474"/>
        <v>1.6917660745856503E-2</v>
      </c>
      <c r="X3264" s="160">
        <f t="shared" si="475"/>
        <v>4.0141110221405402E-5</v>
      </c>
      <c r="Y3264" s="160">
        <f t="shared" si="476"/>
        <v>4.0141110221405402E-5</v>
      </c>
      <c r="Z3264" s="160" t="str">
        <f t="shared" si="477"/>
        <v/>
      </c>
    </row>
    <row r="3265" spans="22:26" ht="20.100000000000001" customHeight="1" x14ac:dyDescent="0.25">
      <c r="V3265" s="156">
        <f t="shared" si="478"/>
        <v>17.081599999999163</v>
      </c>
      <c r="W3265" s="159">
        <f t="shared" si="474"/>
        <v>1.6877519635635097E-2</v>
      </c>
      <c r="X3265" s="160">
        <f t="shared" si="475"/>
        <v>4.0050360799837731E-5</v>
      </c>
      <c r="Y3265" s="160">
        <f t="shared" si="476"/>
        <v>4.0050360799837731E-5</v>
      </c>
      <c r="Z3265" s="160" t="str">
        <f t="shared" si="477"/>
        <v/>
      </c>
    </row>
    <row r="3266" spans="22:26" ht="20.100000000000001" customHeight="1" x14ac:dyDescent="0.25">
      <c r="V3266" s="156">
        <f t="shared" si="478"/>
        <v>17.087999999999163</v>
      </c>
      <c r="W3266" s="159">
        <f t="shared" si="474"/>
        <v>1.6837469274835259E-2</v>
      </c>
      <c r="X3266" s="160">
        <f t="shared" si="475"/>
        <v>3.9959802522328974E-5</v>
      </c>
      <c r="Y3266" s="160">
        <f t="shared" si="476"/>
        <v>3.9959802522328974E-5</v>
      </c>
      <c r="Z3266" s="160" t="str">
        <f t="shared" si="477"/>
        <v/>
      </c>
    </row>
    <row r="3267" spans="22:26" ht="20.100000000000001" customHeight="1" x14ac:dyDescent="0.25">
      <c r="V3267" s="156">
        <f t="shared" si="478"/>
        <v>17.094399999999162</v>
      </c>
      <c r="W3267" s="159">
        <f t="shared" si="474"/>
        <v>1.679750947231293E-2</v>
      </c>
      <c r="X3267" s="160">
        <f t="shared" si="475"/>
        <v>3.9869435030662204E-5</v>
      </c>
      <c r="Y3267" s="160">
        <f t="shared" si="476"/>
        <v>3.9869435030662204E-5</v>
      </c>
      <c r="Z3267" s="160" t="str">
        <f t="shared" si="477"/>
        <v/>
      </c>
    </row>
    <row r="3268" spans="22:26" ht="20.100000000000001" customHeight="1" x14ac:dyDescent="0.25">
      <c r="V3268" s="156">
        <f t="shared" si="478"/>
        <v>17.100799999999161</v>
      </c>
      <c r="W3268" s="159">
        <f t="shared" si="474"/>
        <v>1.6757640037282268E-2</v>
      </c>
      <c r="X3268" s="160">
        <f t="shared" si="475"/>
        <v>3.9779257967179071E-5</v>
      </c>
      <c r="Y3268" s="160">
        <f t="shared" si="476"/>
        <v>3.9779257967179071E-5</v>
      </c>
      <c r="Z3268" s="160" t="str">
        <f t="shared" si="477"/>
        <v/>
      </c>
    </row>
    <row r="3269" spans="22:26" ht="20.100000000000001" customHeight="1" x14ac:dyDescent="0.25">
      <c r="V3269" s="156">
        <f t="shared" si="478"/>
        <v>17.10719999999916</v>
      </c>
      <c r="W3269" s="159">
        <f t="shared" si="474"/>
        <v>1.6717860779315089E-2</v>
      </c>
      <c r="X3269" s="160">
        <f t="shared" si="475"/>
        <v>3.9689270974523072E-5</v>
      </c>
      <c r="Y3269" s="160">
        <f t="shared" si="476"/>
        <v>3.9689270974523072E-5</v>
      </c>
      <c r="Z3269" s="160" t="str">
        <f t="shared" si="477"/>
        <v/>
      </c>
    </row>
    <row r="3270" spans="22:26" ht="20.100000000000001" customHeight="1" x14ac:dyDescent="0.25">
      <c r="V3270" s="156">
        <f t="shared" si="478"/>
        <v>17.11359999999916</v>
      </c>
      <c r="W3270" s="159">
        <f t="shared" si="474"/>
        <v>1.6678171508340566E-2</v>
      </c>
      <c r="X3270" s="160">
        <f t="shared" si="475"/>
        <v>3.9599473696159959E-5</v>
      </c>
      <c r="Y3270" s="160">
        <f t="shared" si="476"/>
        <v>3.9599473696159959E-5</v>
      </c>
      <c r="Z3270" s="160" t="str">
        <f t="shared" si="477"/>
        <v/>
      </c>
    </row>
    <row r="3271" spans="22:26" ht="20.100000000000001" customHeight="1" x14ac:dyDescent="0.25">
      <c r="V3271" s="156">
        <f t="shared" si="478"/>
        <v>17.119999999999159</v>
      </c>
      <c r="W3271" s="159">
        <f t="shared" si="474"/>
        <v>1.6638572034644406E-2</v>
      </c>
      <c r="X3271" s="160">
        <f t="shared" si="475"/>
        <v>3.9509865775864267E-5</v>
      </c>
      <c r="Y3271" s="160">
        <f t="shared" si="476"/>
        <v>3.9509865775864267E-5</v>
      </c>
      <c r="Z3271" s="160" t="str">
        <f t="shared" si="477"/>
        <v/>
      </c>
    </row>
    <row r="3272" spans="22:26" ht="20.100000000000001" customHeight="1" x14ac:dyDescent="0.25">
      <c r="V3272" s="156">
        <f t="shared" si="478"/>
        <v>17.126399999999158</v>
      </c>
      <c r="W3272" s="159">
        <f t="shared" si="474"/>
        <v>1.6599062168868542E-2</v>
      </c>
      <c r="X3272" s="160">
        <f t="shared" si="475"/>
        <v>3.9420446858000335E-5</v>
      </c>
      <c r="Y3272" s="160">
        <f t="shared" si="476"/>
        <v>3.9420446858000335E-5</v>
      </c>
      <c r="Z3272" s="160" t="str">
        <f t="shared" si="477"/>
        <v/>
      </c>
    </row>
    <row r="3273" spans="22:26" ht="20.100000000000001" customHeight="1" x14ac:dyDescent="0.25">
      <c r="V3273" s="156">
        <f t="shared" si="478"/>
        <v>17.132799999999158</v>
      </c>
      <c r="W3273" s="159">
        <f t="shared" si="474"/>
        <v>1.6559641722010542E-2</v>
      </c>
      <c r="X3273" s="160">
        <f t="shared" si="475"/>
        <v>3.9331216587518841E-5</v>
      </c>
      <c r="Y3273" s="160">
        <f t="shared" si="476"/>
        <v>3.9331216587518841E-5</v>
      </c>
      <c r="Z3273" s="160" t="str">
        <f t="shared" si="477"/>
        <v/>
      </c>
    </row>
    <row r="3274" spans="22:26" ht="20.100000000000001" customHeight="1" x14ac:dyDescent="0.25">
      <c r="V3274" s="156">
        <f t="shared" si="478"/>
        <v>17.139199999999157</v>
      </c>
      <c r="W3274" s="159">
        <f t="shared" si="474"/>
        <v>1.6520310505423023E-2</v>
      </c>
      <c r="X3274" s="160">
        <f t="shared" si="475"/>
        <v>3.9242174609824959E-5</v>
      </c>
      <c r="Y3274" s="160">
        <f t="shared" si="476"/>
        <v>3.9242174609824959E-5</v>
      </c>
      <c r="Z3274" s="160" t="str">
        <f t="shared" si="477"/>
        <v/>
      </c>
    </row>
    <row r="3275" spans="22:26" ht="20.100000000000001" customHeight="1" x14ac:dyDescent="0.25">
      <c r="V3275" s="156">
        <f t="shared" si="478"/>
        <v>17.145599999999156</v>
      </c>
      <c r="W3275" s="159">
        <f t="shared" si="474"/>
        <v>1.6481068330813198E-2</v>
      </c>
      <c r="X3275" s="160">
        <f t="shared" si="475"/>
        <v>3.9153320570813055E-5</v>
      </c>
      <c r="Y3275" s="160">
        <f t="shared" si="476"/>
        <v>3.9153320570813055E-5</v>
      </c>
      <c r="Z3275" s="160" t="str">
        <f t="shared" si="477"/>
        <v/>
      </c>
    </row>
    <row r="3276" spans="22:26" ht="20.100000000000001" customHeight="1" x14ac:dyDescent="0.25">
      <c r="V3276" s="156">
        <f t="shared" si="478"/>
        <v>17.151999999999155</v>
      </c>
      <c r="W3276" s="159">
        <f t="shared" si="474"/>
        <v>1.6441915010242385E-2</v>
      </c>
      <c r="X3276" s="160">
        <f t="shared" si="475"/>
        <v>3.906465411703669E-5</v>
      </c>
      <c r="Y3276" s="160">
        <f t="shared" si="476"/>
        <v>3.906465411703669E-5</v>
      </c>
      <c r="Z3276" s="160" t="str">
        <f t="shared" si="477"/>
        <v/>
      </c>
    </row>
    <row r="3277" spans="22:26" ht="20.100000000000001" customHeight="1" x14ac:dyDescent="0.25">
      <c r="V3277" s="156">
        <f t="shared" si="478"/>
        <v>17.158399999999155</v>
      </c>
      <c r="W3277" s="159">
        <f t="shared" si="474"/>
        <v>1.6402850356125348E-2</v>
      </c>
      <c r="X3277" s="160">
        <f t="shared" si="475"/>
        <v>3.8976174895427596E-5</v>
      </c>
      <c r="Y3277" s="160">
        <f t="shared" si="476"/>
        <v>3.8976174895427596E-5</v>
      </c>
      <c r="Z3277" s="160" t="str">
        <f t="shared" si="477"/>
        <v/>
      </c>
    </row>
    <row r="3278" spans="22:26" ht="20.100000000000001" customHeight="1" x14ac:dyDescent="0.25">
      <c r="V3278" s="156">
        <f t="shared" si="478"/>
        <v>17.164799999999154</v>
      </c>
      <c r="W3278" s="159">
        <f t="shared" si="474"/>
        <v>1.636387418122992E-2</v>
      </c>
      <c r="X3278" s="160">
        <f t="shared" si="475"/>
        <v>3.8887882553538533E-5</v>
      </c>
      <c r="Y3278" s="160">
        <f t="shared" si="476"/>
        <v>3.8887882553538533E-5</v>
      </c>
      <c r="Z3278" s="160" t="str">
        <f t="shared" si="477"/>
        <v/>
      </c>
    </row>
    <row r="3279" spans="22:26" ht="20.100000000000001" customHeight="1" x14ac:dyDescent="0.25">
      <c r="V3279" s="156">
        <f t="shared" si="478"/>
        <v>17.171199999999153</v>
      </c>
      <c r="W3279" s="159">
        <f t="shared" si="474"/>
        <v>1.6324986298676382E-2</v>
      </c>
      <c r="X3279" s="160">
        <f t="shared" si="475"/>
        <v>3.879977673945309E-5</v>
      </c>
      <c r="Y3279" s="160">
        <f t="shared" si="476"/>
        <v>3.879977673945309E-5</v>
      </c>
      <c r="Z3279" s="160" t="str">
        <f t="shared" si="477"/>
        <v/>
      </c>
    </row>
    <row r="3280" spans="22:26" ht="20.100000000000001" customHeight="1" x14ac:dyDescent="0.25">
      <c r="V3280" s="156">
        <f t="shared" si="478"/>
        <v>17.177599999999153</v>
      </c>
      <c r="W3280" s="159">
        <f t="shared" si="474"/>
        <v>1.6286186521936929E-2</v>
      </c>
      <c r="X3280" s="160">
        <f t="shared" si="475"/>
        <v>3.8711857101688535E-5</v>
      </c>
      <c r="Y3280" s="160">
        <f t="shared" si="476"/>
        <v>3.8711857101688535E-5</v>
      </c>
      <c r="Z3280" s="160" t="str">
        <f t="shared" si="477"/>
        <v/>
      </c>
    </row>
    <row r="3281" spans="22:26" ht="20.100000000000001" customHeight="1" x14ac:dyDescent="0.25">
      <c r="V3281" s="156">
        <f t="shared" si="478"/>
        <v>17.183999999999152</v>
      </c>
      <c r="W3281" s="159">
        <f t="shared" si="474"/>
        <v>1.624747466483524E-2</v>
      </c>
      <c r="X3281" s="160">
        <f t="shared" si="475"/>
        <v>3.86241232892999E-5</v>
      </c>
      <c r="Y3281" s="160">
        <f t="shared" si="476"/>
        <v>3.86241232892999E-5</v>
      </c>
      <c r="Z3281" s="160" t="str">
        <f t="shared" si="477"/>
        <v/>
      </c>
    </row>
    <row r="3282" spans="22:26" ht="20.100000000000001" customHeight="1" x14ac:dyDescent="0.25">
      <c r="V3282" s="156">
        <f t="shared" si="478"/>
        <v>17.190399999999151</v>
      </c>
      <c r="W3282" s="159">
        <f t="shared" si="474"/>
        <v>1.620885054154594E-2</v>
      </c>
      <c r="X3282" s="160">
        <f t="shared" si="475"/>
        <v>3.8536574952008351E-5</v>
      </c>
      <c r="Y3282" s="160">
        <f t="shared" si="476"/>
        <v>3.8536574952008351E-5</v>
      </c>
      <c r="Z3282" s="160" t="str">
        <f t="shared" si="477"/>
        <v/>
      </c>
    </row>
    <row r="3283" spans="22:26" ht="20.100000000000001" customHeight="1" x14ac:dyDescent="0.25">
      <c r="V3283" s="156">
        <f t="shared" si="478"/>
        <v>17.196799999999151</v>
      </c>
      <c r="W3283" s="159">
        <f t="shared" si="474"/>
        <v>1.6170313966593932E-2</v>
      </c>
      <c r="X3283" s="160">
        <f t="shared" si="475"/>
        <v>3.8449211739847305E-5</v>
      </c>
      <c r="Y3283" s="160">
        <f t="shared" si="476"/>
        <v>3.8449211739847305E-5</v>
      </c>
      <c r="Z3283" s="160" t="str">
        <f t="shared" si="477"/>
        <v/>
      </c>
    </row>
    <row r="3284" spans="22:26" ht="20.100000000000001" customHeight="1" x14ac:dyDescent="0.25">
      <c r="V3284" s="156">
        <f t="shared" si="478"/>
        <v>17.20319999999915</v>
      </c>
      <c r="W3284" s="159">
        <f t="shared" ref="W3284:W3347" si="479">_xlfn.CHISQ.DIST.RT(V3284,$U$593)</f>
        <v>1.6131864754854085E-2</v>
      </c>
      <c r="X3284" s="160">
        <f t="shared" ref="X3284:X3347" si="480">W3284-W3285</f>
        <v>3.8362033303547538E-5</v>
      </c>
      <c r="Y3284" s="160">
        <f t="shared" ref="Y3284:Y3347" si="481">IF(W3284&lt;(1-$U$600),X3284,"")</f>
        <v>3.8362033303547538E-5</v>
      </c>
      <c r="Z3284" s="160" t="str">
        <f t="shared" ref="Z3284:Z3347" si="482">IF(X3284&lt;(1-$U$606),Y3284,"")</f>
        <v/>
      </c>
    </row>
    <row r="3285" spans="22:26" ht="20.100000000000001" customHeight="1" x14ac:dyDescent="0.25">
      <c r="V3285" s="156">
        <f t="shared" ref="V3285:V3348" si="483">V3284+$Y$593</f>
        <v>17.209599999999149</v>
      </c>
      <c r="W3285" s="159">
        <f t="shared" si="479"/>
        <v>1.6093502721550537E-2</v>
      </c>
      <c r="X3285" s="160">
        <f t="shared" si="480"/>
        <v>3.8275039294270036E-5</v>
      </c>
      <c r="Y3285" s="160">
        <f t="shared" si="481"/>
        <v>3.8275039294270036E-5</v>
      </c>
      <c r="Z3285" s="160" t="str">
        <f t="shared" si="482"/>
        <v/>
      </c>
    </row>
    <row r="3286" spans="22:26" ht="20.100000000000001" customHeight="1" x14ac:dyDescent="0.25">
      <c r="V3286" s="156">
        <f t="shared" si="483"/>
        <v>17.215999999999148</v>
      </c>
      <c r="W3286" s="159">
        <f t="shared" si="479"/>
        <v>1.6055227682256267E-2</v>
      </c>
      <c r="X3286" s="160">
        <f t="shared" si="480"/>
        <v>3.8188229363703141E-5</v>
      </c>
      <c r="Y3286" s="160">
        <f t="shared" si="481"/>
        <v>3.8188229363703141E-5</v>
      </c>
      <c r="Z3286" s="160" t="str">
        <f t="shared" si="482"/>
        <v/>
      </c>
    </row>
    <row r="3287" spans="22:26" ht="20.100000000000001" customHeight="1" x14ac:dyDescent="0.25">
      <c r="V3287" s="156">
        <f t="shared" si="483"/>
        <v>17.222399999999148</v>
      </c>
      <c r="W3287" s="159">
        <f t="shared" si="479"/>
        <v>1.6017039452892564E-2</v>
      </c>
      <c r="X3287" s="160">
        <f t="shared" si="480"/>
        <v>3.8101603164066022E-5</v>
      </c>
      <c r="Y3287" s="160">
        <f t="shared" si="481"/>
        <v>3.8101603164066022E-5</v>
      </c>
      <c r="Z3287" s="160" t="str">
        <f t="shared" si="482"/>
        <v/>
      </c>
    </row>
    <row r="3288" spans="22:26" ht="20.100000000000001" customHeight="1" x14ac:dyDescent="0.25">
      <c r="V3288" s="156">
        <f t="shared" si="483"/>
        <v>17.228799999999147</v>
      </c>
      <c r="W3288" s="159">
        <f t="shared" si="479"/>
        <v>1.5978937849728498E-2</v>
      </c>
      <c r="X3288" s="160">
        <f t="shared" si="480"/>
        <v>3.8015160348139898E-5</v>
      </c>
      <c r="Y3288" s="160">
        <f t="shared" si="481"/>
        <v>3.8015160348139898E-5</v>
      </c>
      <c r="Z3288" s="160" t="str">
        <f t="shared" si="482"/>
        <v/>
      </c>
    </row>
    <row r="3289" spans="22:26" ht="20.100000000000001" customHeight="1" x14ac:dyDescent="0.25">
      <c r="V3289" s="156">
        <f t="shared" si="483"/>
        <v>17.235199999999146</v>
      </c>
      <c r="W3289" s="159">
        <f t="shared" si="479"/>
        <v>1.5940922689380358E-2</v>
      </c>
      <c r="X3289" s="160">
        <f t="shared" si="480"/>
        <v>3.792890056918824E-5</v>
      </c>
      <c r="Y3289" s="160">
        <f t="shared" si="481"/>
        <v>3.792890056918824E-5</v>
      </c>
      <c r="Z3289" s="160" t="str">
        <f t="shared" si="482"/>
        <v/>
      </c>
    </row>
    <row r="3290" spans="22:26" ht="20.100000000000001" customHeight="1" x14ac:dyDescent="0.25">
      <c r="V3290" s="156">
        <f t="shared" si="483"/>
        <v>17.241599999999146</v>
      </c>
      <c r="W3290" s="159">
        <f t="shared" si="479"/>
        <v>1.590299378881117E-2</v>
      </c>
      <c r="X3290" s="160">
        <f t="shared" si="480"/>
        <v>3.7842823480922078E-5</v>
      </c>
      <c r="Y3290" s="160">
        <f t="shared" si="481"/>
        <v>3.7842823480922078E-5</v>
      </c>
      <c r="Z3290" s="160" t="str">
        <f t="shared" si="482"/>
        <v/>
      </c>
    </row>
    <row r="3291" spans="22:26" ht="20.100000000000001" customHeight="1" x14ac:dyDescent="0.25">
      <c r="V3291" s="156">
        <f t="shared" si="483"/>
        <v>17.247999999999145</v>
      </c>
      <c r="W3291" s="159">
        <f t="shared" si="479"/>
        <v>1.5865150965330248E-2</v>
      </c>
      <c r="X3291" s="160">
        <f t="shared" si="480"/>
        <v>3.7756928737770618E-5</v>
      </c>
      <c r="Y3291" s="160">
        <f t="shared" si="481"/>
        <v>3.7756928737770618E-5</v>
      </c>
      <c r="Z3291" s="160" t="str">
        <f t="shared" si="482"/>
        <v/>
      </c>
    </row>
    <row r="3292" spans="22:26" ht="20.100000000000001" customHeight="1" x14ac:dyDescent="0.25">
      <c r="V3292" s="156">
        <f t="shared" si="483"/>
        <v>17.254399999999144</v>
      </c>
      <c r="W3292" s="159">
        <f t="shared" si="479"/>
        <v>1.5827394036592477E-2</v>
      </c>
      <c r="X3292" s="160">
        <f t="shared" si="480"/>
        <v>3.7671215994430213E-5</v>
      </c>
      <c r="Y3292" s="160">
        <f t="shared" si="481"/>
        <v>3.7671215994430213E-5</v>
      </c>
      <c r="Z3292" s="160" t="str">
        <f t="shared" si="482"/>
        <v/>
      </c>
    </row>
    <row r="3293" spans="22:26" ht="20.100000000000001" customHeight="1" x14ac:dyDescent="0.25">
      <c r="V3293" s="156">
        <f t="shared" si="483"/>
        <v>17.260799999999143</v>
      </c>
      <c r="W3293" s="159">
        <f t="shared" si="479"/>
        <v>1.5789722820598047E-2</v>
      </c>
      <c r="X3293" s="160">
        <f t="shared" si="480"/>
        <v>3.7585684906377842E-5</v>
      </c>
      <c r="Y3293" s="160">
        <f t="shared" si="481"/>
        <v>3.7585684906377842E-5</v>
      </c>
      <c r="Z3293" s="160" t="str">
        <f t="shared" si="482"/>
        <v/>
      </c>
    </row>
    <row r="3294" spans="22:26" ht="20.100000000000001" customHeight="1" x14ac:dyDescent="0.25">
      <c r="V3294" s="156">
        <f t="shared" si="483"/>
        <v>17.267199999999143</v>
      </c>
      <c r="W3294" s="159">
        <f t="shared" si="479"/>
        <v>1.5752137135691669E-2</v>
      </c>
      <c r="X3294" s="160">
        <f t="shared" si="480"/>
        <v>3.7500335129378448E-5</v>
      </c>
      <c r="Y3294" s="160">
        <f t="shared" si="481"/>
        <v>3.7500335129378448E-5</v>
      </c>
      <c r="Z3294" s="160" t="str">
        <f t="shared" si="482"/>
        <v/>
      </c>
    </row>
    <row r="3295" spans="22:26" ht="20.100000000000001" customHeight="1" x14ac:dyDescent="0.25">
      <c r="V3295" s="156">
        <f t="shared" si="483"/>
        <v>17.273599999999142</v>
      </c>
      <c r="W3295" s="159">
        <f t="shared" si="479"/>
        <v>1.5714636800562291E-2</v>
      </c>
      <c r="X3295" s="160">
        <f t="shared" si="480"/>
        <v>3.7415166319838822E-5</v>
      </c>
      <c r="Y3295" s="160">
        <f t="shared" si="481"/>
        <v>3.7415166319838822E-5</v>
      </c>
      <c r="Z3295" s="160" t="str">
        <f t="shared" si="482"/>
        <v/>
      </c>
    </row>
    <row r="3296" spans="22:26" ht="20.100000000000001" customHeight="1" x14ac:dyDescent="0.25">
      <c r="V3296" s="156">
        <f t="shared" si="483"/>
        <v>17.279999999999141</v>
      </c>
      <c r="W3296" s="159">
        <f t="shared" si="479"/>
        <v>1.5677221634242452E-2</v>
      </c>
      <c r="X3296" s="160">
        <f t="shared" si="480"/>
        <v>3.7330178134710457E-5</v>
      </c>
      <c r="Y3296" s="160">
        <f t="shared" si="481"/>
        <v>3.7330178134710457E-5</v>
      </c>
      <c r="Z3296" s="160" t="str">
        <f t="shared" si="482"/>
        <v/>
      </c>
    </row>
    <row r="3297" spans="22:26" ht="20.100000000000001" customHeight="1" x14ac:dyDescent="0.25">
      <c r="V3297" s="156">
        <f t="shared" si="483"/>
        <v>17.286399999999141</v>
      </c>
      <c r="W3297" s="159">
        <f t="shared" si="479"/>
        <v>1.5639891456107741E-2</v>
      </c>
      <c r="X3297" s="160">
        <f t="shared" si="480"/>
        <v>3.7245370231350772E-5</v>
      </c>
      <c r="Y3297" s="160">
        <f t="shared" si="481"/>
        <v>3.7245370231350772E-5</v>
      </c>
      <c r="Z3297" s="160" t="str">
        <f t="shared" si="482"/>
        <v/>
      </c>
    </row>
    <row r="3298" spans="22:26" ht="20.100000000000001" customHeight="1" x14ac:dyDescent="0.25">
      <c r="V3298" s="156">
        <f t="shared" si="483"/>
        <v>17.29279999999914</v>
      </c>
      <c r="W3298" s="159">
        <f t="shared" si="479"/>
        <v>1.5602646085876391E-2</v>
      </c>
      <c r="X3298" s="160">
        <f t="shared" si="480"/>
        <v>3.7160742267752095E-5</v>
      </c>
      <c r="Y3298" s="160">
        <f t="shared" si="481"/>
        <v>3.7160742267752095E-5</v>
      </c>
      <c r="Z3298" s="160" t="str">
        <f t="shared" si="482"/>
        <v/>
      </c>
    </row>
    <row r="3299" spans="22:26" ht="20.100000000000001" customHeight="1" x14ac:dyDescent="0.25">
      <c r="V3299" s="156">
        <f t="shared" si="483"/>
        <v>17.299199999999139</v>
      </c>
      <c r="W3299" s="159">
        <f t="shared" si="479"/>
        <v>1.5565485343608639E-2</v>
      </c>
      <c r="X3299" s="160">
        <f t="shared" si="480"/>
        <v>3.7076293902324822E-5</v>
      </c>
      <c r="Y3299" s="160">
        <f t="shared" si="481"/>
        <v>3.7076293902324822E-5</v>
      </c>
      <c r="Z3299" s="160" t="str">
        <f t="shared" si="482"/>
        <v/>
      </c>
    </row>
    <row r="3300" spans="22:26" ht="20.100000000000001" customHeight="1" x14ac:dyDescent="0.25">
      <c r="V3300" s="156">
        <f t="shared" si="483"/>
        <v>17.305599999999139</v>
      </c>
      <c r="W3300" s="159">
        <f t="shared" si="479"/>
        <v>1.5528409049706314E-2</v>
      </c>
      <c r="X3300" s="160">
        <f t="shared" si="480"/>
        <v>3.6992024794072625E-5</v>
      </c>
      <c r="Y3300" s="160">
        <f t="shared" si="481"/>
        <v>3.6992024794072625E-5</v>
      </c>
      <c r="Z3300" s="160" t="str">
        <f t="shared" si="482"/>
        <v/>
      </c>
    </row>
    <row r="3301" spans="22:26" ht="20.100000000000001" customHeight="1" x14ac:dyDescent="0.25">
      <c r="V3301" s="156">
        <f t="shared" si="483"/>
        <v>17.311999999999138</v>
      </c>
      <c r="W3301" s="159">
        <f t="shared" si="479"/>
        <v>1.5491417024912241E-2</v>
      </c>
      <c r="X3301" s="160">
        <f t="shared" si="480"/>
        <v>3.6907934602467551E-5</v>
      </c>
      <c r="Y3301" s="160">
        <f t="shared" si="481"/>
        <v>3.6907934602467551E-5</v>
      </c>
      <c r="Z3301" s="160" t="str">
        <f t="shared" si="482"/>
        <v/>
      </c>
    </row>
    <row r="3302" spans="22:26" ht="20.100000000000001" customHeight="1" x14ac:dyDescent="0.25">
      <c r="V3302" s="156">
        <f t="shared" si="483"/>
        <v>17.318399999999137</v>
      </c>
      <c r="W3302" s="159">
        <f t="shared" si="479"/>
        <v>1.5454509090309774E-2</v>
      </c>
      <c r="X3302" s="160">
        <f t="shared" si="480"/>
        <v>3.6824022987535024E-5</v>
      </c>
      <c r="Y3302" s="160">
        <f t="shared" si="481"/>
        <v>3.6824022987535024E-5</v>
      </c>
      <c r="Z3302" s="160" t="str">
        <f t="shared" si="482"/>
        <v/>
      </c>
    </row>
    <row r="3303" spans="22:26" ht="20.100000000000001" customHeight="1" x14ac:dyDescent="0.25">
      <c r="V3303" s="156">
        <f t="shared" si="483"/>
        <v>17.324799999999136</v>
      </c>
      <c r="W3303" s="159">
        <f t="shared" si="479"/>
        <v>1.5417685067322238E-2</v>
      </c>
      <c r="X3303" s="160">
        <f t="shared" si="480"/>
        <v>3.6740289609808741E-5</v>
      </c>
      <c r="Y3303" s="160">
        <f t="shared" si="481"/>
        <v>3.6740289609808741E-5</v>
      </c>
      <c r="Z3303" s="160" t="str">
        <f t="shared" si="482"/>
        <v/>
      </c>
    </row>
    <row r="3304" spans="22:26" ht="20.100000000000001" customHeight="1" x14ac:dyDescent="0.25">
      <c r="V3304" s="156">
        <f t="shared" si="483"/>
        <v>17.331199999999136</v>
      </c>
      <c r="W3304" s="159">
        <f t="shared" si="479"/>
        <v>1.538094477771243E-2</v>
      </c>
      <c r="X3304" s="160">
        <f t="shared" si="480"/>
        <v>3.6656734130294244E-5</v>
      </c>
      <c r="Y3304" s="160">
        <f t="shared" si="481"/>
        <v>3.6656734130294244E-5</v>
      </c>
      <c r="Z3304" s="160" t="str">
        <f t="shared" si="482"/>
        <v/>
      </c>
    </row>
    <row r="3305" spans="22:26" ht="20.100000000000001" customHeight="1" x14ac:dyDescent="0.25">
      <c r="V3305" s="156">
        <f t="shared" si="483"/>
        <v>17.337599999999135</v>
      </c>
      <c r="W3305" s="159">
        <f t="shared" si="479"/>
        <v>1.5344288043582135E-2</v>
      </c>
      <c r="X3305" s="160">
        <f t="shared" si="480"/>
        <v>3.6573356210540045E-5</v>
      </c>
      <c r="Y3305" s="160">
        <f t="shared" si="481"/>
        <v>3.6573356210540045E-5</v>
      </c>
      <c r="Z3305" s="160" t="str">
        <f t="shared" si="482"/>
        <v/>
      </c>
    </row>
    <row r="3306" spans="22:26" ht="20.100000000000001" customHeight="1" x14ac:dyDescent="0.25">
      <c r="V3306" s="156">
        <f t="shared" si="483"/>
        <v>17.343999999999134</v>
      </c>
      <c r="W3306" s="159">
        <f t="shared" si="479"/>
        <v>1.5307714687371595E-2</v>
      </c>
      <c r="X3306" s="160">
        <f t="shared" si="480"/>
        <v>3.6490155512656705E-5</v>
      </c>
      <c r="Y3306" s="160">
        <f t="shared" si="481"/>
        <v>3.6490155512656705E-5</v>
      </c>
      <c r="Z3306" s="160" t="str">
        <f t="shared" si="482"/>
        <v/>
      </c>
    </row>
    <row r="3307" spans="22:26" ht="20.100000000000001" customHeight="1" x14ac:dyDescent="0.25">
      <c r="V3307" s="156">
        <f t="shared" si="483"/>
        <v>17.350399999999134</v>
      </c>
      <c r="W3307" s="159">
        <f t="shared" si="479"/>
        <v>1.5271224531858939E-2</v>
      </c>
      <c r="X3307" s="160">
        <f t="shared" si="480"/>
        <v>3.640713169925959E-5</v>
      </c>
      <c r="Y3307" s="160">
        <f t="shared" si="481"/>
        <v>3.640713169925959E-5</v>
      </c>
      <c r="Z3307" s="160" t="str">
        <f t="shared" si="482"/>
        <v/>
      </c>
    </row>
    <row r="3308" spans="22:26" ht="20.100000000000001" customHeight="1" x14ac:dyDescent="0.25">
      <c r="V3308" s="156">
        <f t="shared" si="483"/>
        <v>17.356799999999133</v>
      </c>
      <c r="W3308" s="159">
        <f t="shared" si="479"/>
        <v>1.5234817400159679E-2</v>
      </c>
      <c r="X3308" s="160">
        <f t="shared" si="480"/>
        <v>3.632428443331448E-5</v>
      </c>
      <c r="Y3308" s="160">
        <f t="shared" si="481"/>
        <v>3.632428443331448E-5</v>
      </c>
      <c r="Z3308" s="160" t="str">
        <f t="shared" si="482"/>
        <v/>
      </c>
    </row>
    <row r="3309" spans="22:26" ht="20.100000000000001" customHeight="1" x14ac:dyDescent="0.25">
      <c r="V3309" s="156">
        <f t="shared" si="483"/>
        <v>17.363199999999132</v>
      </c>
      <c r="W3309" s="159">
        <f t="shared" si="479"/>
        <v>1.5198493115726365E-2</v>
      </c>
      <c r="X3309" s="160">
        <f t="shared" si="480"/>
        <v>3.6241613378597271E-5</v>
      </c>
      <c r="Y3309" s="160">
        <f t="shared" si="481"/>
        <v>3.6241613378597271E-5</v>
      </c>
      <c r="Z3309" s="160" t="str">
        <f t="shared" si="482"/>
        <v/>
      </c>
    </row>
    <row r="3310" spans="22:26" ht="20.100000000000001" customHeight="1" x14ac:dyDescent="0.25">
      <c r="V3310" s="156">
        <f t="shared" si="483"/>
        <v>17.369599999999132</v>
      </c>
      <c r="W3310" s="159">
        <f t="shared" si="479"/>
        <v>1.5162251502347767E-2</v>
      </c>
      <c r="X3310" s="160">
        <f t="shared" si="480"/>
        <v>3.6159118199137127E-5</v>
      </c>
      <c r="Y3310" s="160">
        <f t="shared" si="481"/>
        <v>3.6159118199137127E-5</v>
      </c>
      <c r="Z3310" s="160" t="str">
        <f t="shared" si="482"/>
        <v/>
      </c>
    </row>
    <row r="3311" spans="22:26" ht="20.100000000000001" customHeight="1" x14ac:dyDescent="0.25">
      <c r="V3311" s="156">
        <f t="shared" si="483"/>
        <v>17.375999999999131</v>
      </c>
      <c r="W3311" s="159">
        <f t="shared" si="479"/>
        <v>1.512609238414863E-2</v>
      </c>
      <c r="X3311" s="160">
        <f t="shared" si="480"/>
        <v>3.6076798559594656E-5</v>
      </c>
      <c r="Y3311" s="160">
        <f t="shared" si="481"/>
        <v>3.6076798559594656E-5</v>
      </c>
      <c r="Z3311" s="160" t="str">
        <f t="shared" si="482"/>
        <v/>
      </c>
    </row>
    <row r="3312" spans="22:26" ht="20.100000000000001" customHeight="1" x14ac:dyDescent="0.25">
      <c r="V3312" s="156">
        <f t="shared" si="483"/>
        <v>17.38239999999913</v>
      </c>
      <c r="W3312" s="159">
        <f t="shared" si="479"/>
        <v>1.5090015585589036E-2</v>
      </c>
      <c r="X3312" s="160">
        <f t="shared" si="480"/>
        <v>3.5994654125149142E-5</v>
      </c>
      <c r="Y3312" s="160">
        <f t="shared" si="481"/>
        <v>3.5994654125149142E-5</v>
      </c>
      <c r="Z3312" s="160" t="str">
        <f t="shared" si="482"/>
        <v/>
      </c>
    </row>
    <row r="3313" spans="22:26" ht="20.100000000000001" customHeight="1" x14ac:dyDescent="0.25">
      <c r="V3313" s="156">
        <f t="shared" si="483"/>
        <v>17.388799999999129</v>
      </c>
      <c r="W3313" s="159">
        <f t="shared" si="479"/>
        <v>1.5054020931463886E-2</v>
      </c>
      <c r="X3313" s="160">
        <f t="shared" si="480"/>
        <v>3.5912684561417024E-5</v>
      </c>
      <c r="Y3313" s="160">
        <f t="shared" si="481"/>
        <v>3.5912684561417024E-5</v>
      </c>
      <c r="Z3313" s="160" t="str">
        <f t="shared" si="482"/>
        <v/>
      </c>
    </row>
    <row r="3314" spans="22:26" ht="20.100000000000001" customHeight="1" x14ac:dyDescent="0.25">
      <c r="V3314" s="156">
        <f t="shared" si="483"/>
        <v>17.395199999999129</v>
      </c>
      <c r="W3314" s="159">
        <f t="shared" si="479"/>
        <v>1.5018108246902469E-2</v>
      </c>
      <c r="X3314" s="160">
        <f t="shared" si="480"/>
        <v>3.5830889534653118E-5</v>
      </c>
      <c r="Y3314" s="160">
        <f t="shared" si="481"/>
        <v>3.5830889534653118E-5</v>
      </c>
      <c r="Z3314" s="160" t="str">
        <f t="shared" si="482"/>
        <v/>
      </c>
    </row>
    <row r="3315" spans="22:26" ht="20.100000000000001" customHeight="1" x14ac:dyDescent="0.25">
      <c r="V3315" s="156">
        <f t="shared" si="483"/>
        <v>17.401599999999128</v>
      </c>
      <c r="W3315" s="159">
        <f t="shared" si="479"/>
        <v>1.4982277357367816E-2</v>
      </c>
      <c r="X3315" s="160">
        <f t="shared" si="480"/>
        <v>3.5749268711473062E-5</v>
      </c>
      <c r="Y3315" s="160">
        <f t="shared" si="481"/>
        <v>3.5749268711473062E-5</v>
      </c>
      <c r="Z3315" s="160" t="str">
        <f t="shared" si="482"/>
        <v/>
      </c>
    </row>
    <row r="3316" spans="22:26" ht="20.100000000000001" customHeight="1" x14ac:dyDescent="0.25">
      <c r="V3316" s="156">
        <f t="shared" si="483"/>
        <v>17.407999999999127</v>
      </c>
      <c r="W3316" s="159">
        <f t="shared" si="479"/>
        <v>1.4946528088656343E-2</v>
      </c>
      <c r="X3316" s="160">
        <f t="shared" si="480"/>
        <v>3.5667821759167301E-5</v>
      </c>
      <c r="Y3316" s="160">
        <f t="shared" si="481"/>
        <v>3.5667821759167301E-5</v>
      </c>
      <c r="Z3316" s="160" t="str">
        <f t="shared" si="482"/>
        <v/>
      </c>
    </row>
    <row r="3317" spans="22:26" ht="20.100000000000001" customHeight="1" x14ac:dyDescent="0.25">
      <c r="V3317" s="156">
        <f t="shared" si="483"/>
        <v>17.414399999999127</v>
      </c>
      <c r="W3317" s="159">
        <f t="shared" si="479"/>
        <v>1.4910860266897176E-2</v>
      </c>
      <c r="X3317" s="160">
        <f t="shared" si="480"/>
        <v>3.5586548345354144E-5</v>
      </c>
      <c r="Y3317" s="160">
        <f t="shared" si="481"/>
        <v>3.5586548345354144E-5</v>
      </c>
      <c r="Z3317" s="160" t="str">
        <f t="shared" si="482"/>
        <v/>
      </c>
    </row>
    <row r="3318" spans="22:26" ht="20.100000000000001" customHeight="1" x14ac:dyDescent="0.25">
      <c r="V3318" s="156">
        <f t="shared" si="483"/>
        <v>17.420799999999126</v>
      </c>
      <c r="W3318" s="159">
        <f t="shared" si="479"/>
        <v>1.4875273718551822E-2</v>
      </c>
      <c r="X3318" s="160">
        <f t="shared" si="480"/>
        <v>3.5505448138344053E-5</v>
      </c>
      <c r="Y3318" s="160">
        <f t="shared" si="481"/>
        <v>3.5505448138344053E-5</v>
      </c>
      <c r="Z3318" s="160" t="str">
        <f t="shared" si="482"/>
        <v/>
      </c>
    </row>
    <row r="3319" spans="22:26" ht="20.100000000000001" customHeight="1" x14ac:dyDescent="0.25">
      <c r="V3319" s="156">
        <f t="shared" si="483"/>
        <v>17.427199999999125</v>
      </c>
      <c r="W3319" s="159">
        <f t="shared" si="479"/>
        <v>1.4839768270413478E-2</v>
      </c>
      <c r="X3319" s="160">
        <f t="shared" si="480"/>
        <v>3.5424520806841275E-5</v>
      </c>
      <c r="Y3319" s="160">
        <f t="shared" si="481"/>
        <v>3.5424520806841275E-5</v>
      </c>
      <c r="Z3319" s="160" t="str">
        <f t="shared" si="482"/>
        <v/>
      </c>
    </row>
    <row r="3320" spans="22:26" ht="20.100000000000001" customHeight="1" x14ac:dyDescent="0.25">
      <c r="V3320" s="156">
        <f t="shared" si="483"/>
        <v>17.433599999999124</v>
      </c>
      <c r="W3320" s="159">
        <f t="shared" si="479"/>
        <v>1.4804343749606637E-2</v>
      </c>
      <c r="X3320" s="160">
        <f t="shared" si="480"/>
        <v>3.5343766020049655E-5</v>
      </c>
      <c r="Y3320" s="160">
        <f t="shared" si="481"/>
        <v>3.5343766020049655E-5</v>
      </c>
      <c r="Z3320" s="160" t="str">
        <f t="shared" si="482"/>
        <v/>
      </c>
    </row>
    <row r="3321" spans="22:26" ht="20.100000000000001" customHeight="1" x14ac:dyDescent="0.25">
      <c r="V3321" s="156">
        <f t="shared" si="483"/>
        <v>17.439999999999124</v>
      </c>
      <c r="W3321" s="159">
        <f t="shared" si="479"/>
        <v>1.4768999983586587E-2</v>
      </c>
      <c r="X3321" s="160">
        <f t="shared" si="480"/>
        <v>3.5263183447847846E-5</v>
      </c>
      <c r="Y3321" s="160">
        <f t="shared" si="481"/>
        <v>3.5263183447847846E-5</v>
      </c>
      <c r="Z3321" s="160" t="str">
        <f t="shared" si="482"/>
        <v/>
      </c>
    </row>
    <row r="3322" spans="22:26" ht="20.100000000000001" customHeight="1" x14ac:dyDescent="0.25">
      <c r="V3322" s="156">
        <f t="shared" si="483"/>
        <v>17.446399999999123</v>
      </c>
      <c r="W3322" s="159">
        <f t="shared" si="479"/>
        <v>1.4733736800138739E-2</v>
      </c>
      <c r="X3322" s="160">
        <f t="shared" si="480"/>
        <v>3.5182772760362566E-5</v>
      </c>
      <c r="Y3322" s="160">
        <f t="shared" si="481"/>
        <v>3.5182772760362566E-5</v>
      </c>
      <c r="Z3322" s="160" t="str">
        <f t="shared" si="482"/>
        <v/>
      </c>
    </row>
    <row r="3323" spans="22:26" ht="20.100000000000001" customHeight="1" x14ac:dyDescent="0.25">
      <c r="V3323" s="156">
        <f t="shared" si="483"/>
        <v>17.452799999999122</v>
      </c>
      <c r="W3323" s="159">
        <f t="shared" si="479"/>
        <v>1.4698554027378376E-2</v>
      </c>
      <c r="X3323" s="160">
        <f t="shared" si="480"/>
        <v>3.5102533628466465E-5</v>
      </c>
      <c r="Y3323" s="160">
        <f t="shared" si="481"/>
        <v>3.5102533628466465E-5</v>
      </c>
      <c r="Z3323" s="160" t="str">
        <f t="shared" si="482"/>
        <v/>
      </c>
    </row>
    <row r="3324" spans="22:26" ht="20.100000000000001" customHeight="1" x14ac:dyDescent="0.25">
      <c r="V3324" s="156">
        <f t="shared" si="483"/>
        <v>17.459199999999122</v>
      </c>
      <c r="W3324" s="159">
        <f t="shared" si="479"/>
        <v>1.466345149374991E-2</v>
      </c>
      <c r="X3324" s="160">
        <f t="shared" si="480"/>
        <v>3.5022465723408627E-5</v>
      </c>
      <c r="Y3324" s="160">
        <f t="shared" si="481"/>
        <v>3.5022465723408627E-5</v>
      </c>
      <c r="Z3324" s="160" t="str">
        <f t="shared" si="482"/>
        <v/>
      </c>
    </row>
    <row r="3325" spans="22:26" ht="20.100000000000001" customHeight="1" x14ac:dyDescent="0.25">
      <c r="V3325" s="156">
        <f t="shared" si="483"/>
        <v>17.465599999999121</v>
      </c>
      <c r="W3325" s="159">
        <f t="shared" si="479"/>
        <v>1.4628429028026501E-2</v>
      </c>
      <c r="X3325" s="160">
        <f t="shared" si="480"/>
        <v>3.4942568716984576E-5</v>
      </c>
      <c r="Y3325" s="160">
        <f t="shared" si="481"/>
        <v>3.4942568716984576E-5</v>
      </c>
      <c r="Z3325" s="160" t="str">
        <f t="shared" si="482"/>
        <v/>
      </c>
    </row>
    <row r="3326" spans="22:26" ht="20.100000000000001" customHeight="1" x14ac:dyDescent="0.25">
      <c r="V3326" s="156">
        <f t="shared" si="483"/>
        <v>17.47199999999912</v>
      </c>
      <c r="W3326" s="159">
        <f t="shared" si="479"/>
        <v>1.4593486459309517E-2</v>
      </c>
      <c r="X3326" s="160">
        <f t="shared" si="480"/>
        <v>3.4862842281557088E-5</v>
      </c>
      <c r="Y3326" s="160">
        <f t="shared" si="481"/>
        <v>3.4862842281557088E-5</v>
      </c>
      <c r="Z3326" s="160" t="str">
        <f t="shared" si="482"/>
        <v/>
      </c>
    </row>
    <row r="3327" spans="22:26" ht="20.100000000000001" customHeight="1" x14ac:dyDescent="0.25">
      <c r="V3327" s="156">
        <f t="shared" si="483"/>
        <v>17.47839999999912</v>
      </c>
      <c r="W3327" s="159">
        <f t="shared" si="479"/>
        <v>1.455862361702796E-2</v>
      </c>
      <c r="X3327" s="160">
        <f t="shared" si="480"/>
        <v>3.4783286089828946E-5</v>
      </c>
      <c r="Y3327" s="160">
        <f t="shared" si="481"/>
        <v>3.4783286089828946E-5</v>
      </c>
      <c r="Z3327" s="160" t="str">
        <f t="shared" si="482"/>
        <v/>
      </c>
    </row>
    <row r="3328" spans="22:26" ht="20.100000000000001" customHeight="1" x14ac:dyDescent="0.25">
      <c r="V3328" s="156">
        <f t="shared" si="483"/>
        <v>17.484799999999119</v>
      </c>
      <c r="W3328" s="159">
        <f t="shared" si="479"/>
        <v>1.4523840330938131E-2</v>
      </c>
      <c r="X3328" s="160">
        <f t="shared" si="480"/>
        <v>3.470389981518468E-5</v>
      </c>
      <c r="Y3328" s="160">
        <f t="shared" si="481"/>
        <v>3.470389981518468E-5</v>
      </c>
      <c r="Z3328" s="160" t="str">
        <f t="shared" si="482"/>
        <v/>
      </c>
    </row>
    <row r="3329" spans="22:26" ht="20.100000000000001" customHeight="1" x14ac:dyDescent="0.25">
      <c r="V3329" s="156">
        <f t="shared" si="483"/>
        <v>17.491199999999118</v>
      </c>
      <c r="W3329" s="159">
        <f t="shared" si="479"/>
        <v>1.4489136431122946E-2</v>
      </c>
      <c r="X3329" s="160">
        <f t="shared" si="480"/>
        <v>3.4624683131482398E-5</v>
      </c>
      <c r="Y3329" s="160">
        <f t="shared" si="481"/>
        <v>3.4624683131482398E-5</v>
      </c>
      <c r="Z3329" s="160" t="str">
        <f t="shared" si="482"/>
        <v/>
      </c>
    </row>
    <row r="3330" spans="22:26" ht="20.100000000000001" customHeight="1" x14ac:dyDescent="0.25">
      <c r="V3330" s="156">
        <f t="shared" si="483"/>
        <v>17.497599999999117</v>
      </c>
      <c r="W3330" s="159">
        <f t="shared" si="479"/>
        <v>1.4454511747991464E-2</v>
      </c>
      <c r="X3330" s="160">
        <f t="shared" si="480"/>
        <v>3.4545635712963582E-5</v>
      </c>
      <c r="Y3330" s="160">
        <f t="shared" si="481"/>
        <v>3.4545635712963582E-5</v>
      </c>
      <c r="Z3330" s="160" t="str">
        <f t="shared" si="482"/>
        <v/>
      </c>
    </row>
    <row r="3331" spans="22:26" ht="20.100000000000001" customHeight="1" x14ac:dyDescent="0.25">
      <c r="V3331" s="156">
        <f t="shared" si="483"/>
        <v>17.503999999999117</v>
      </c>
      <c r="W3331" s="159">
        <f t="shared" si="479"/>
        <v>1.44199661122785E-2</v>
      </c>
      <c r="X3331" s="160">
        <f t="shared" si="480"/>
        <v>3.4466757234544523E-5</v>
      </c>
      <c r="Y3331" s="160">
        <f t="shared" si="481"/>
        <v>3.4466757234544523E-5</v>
      </c>
      <c r="Z3331" s="160" t="str">
        <f t="shared" si="482"/>
        <v/>
      </c>
    </row>
    <row r="3332" spans="22:26" ht="20.100000000000001" customHeight="1" x14ac:dyDescent="0.25">
      <c r="V3332" s="156">
        <f t="shared" si="483"/>
        <v>17.510399999999116</v>
      </c>
      <c r="W3332" s="159">
        <f t="shared" si="479"/>
        <v>1.4385499355043956E-2</v>
      </c>
      <c r="X3332" s="160">
        <f t="shared" si="480"/>
        <v>3.4388047371550906E-5</v>
      </c>
      <c r="Y3332" s="160">
        <f t="shared" si="481"/>
        <v>3.4388047371550906E-5</v>
      </c>
      <c r="Z3332" s="160" t="str">
        <f t="shared" si="482"/>
        <v/>
      </c>
    </row>
    <row r="3333" spans="22:26" ht="20.100000000000001" customHeight="1" x14ac:dyDescent="0.25">
      <c r="V3333" s="156">
        <f t="shared" si="483"/>
        <v>17.516799999999115</v>
      </c>
      <c r="W3333" s="159">
        <f t="shared" si="479"/>
        <v>1.4351111307672405E-2</v>
      </c>
      <c r="X3333" s="160">
        <f t="shared" si="480"/>
        <v>3.4309505799816689E-5</v>
      </c>
      <c r="Y3333" s="160">
        <f t="shared" si="481"/>
        <v>3.4309505799816689E-5</v>
      </c>
      <c r="Z3333" s="160" t="str">
        <f t="shared" si="482"/>
        <v/>
      </c>
    </row>
    <row r="3334" spans="22:26" ht="20.100000000000001" customHeight="1" x14ac:dyDescent="0.25">
      <c r="V3334" s="156">
        <f t="shared" si="483"/>
        <v>17.523199999999115</v>
      </c>
      <c r="W3334" s="159">
        <f t="shared" si="479"/>
        <v>1.4316801801872588E-2</v>
      </c>
      <c r="X3334" s="160">
        <f t="shared" si="480"/>
        <v>3.423113219571533E-5</v>
      </c>
      <c r="Y3334" s="160">
        <f t="shared" si="481"/>
        <v>3.423113219571533E-5</v>
      </c>
      <c r="Z3334" s="160" t="str">
        <f t="shared" si="482"/>
        <v/>
      </c>
    </row>
    <row r="3335" spans="22:26" ht="20.100000000000001" customHeight="1" x14ac:dyDescent="0.25">
      <c r="V3335" s="156">
        <f t="shared" si="483"/>
        <v>17.529599999999114</v>
      </c>
      <c r="W3335" s="159">
        <f t="shared" si="479"/>
        <v>1.4282570669676873E-2</v>
      </c>
      <c r="X3335" s="160">
        <f t="shared" si="480"/>
        <v>3.4152926236093867E-5</v>
      </c>
      <c r="Y3335" s="160">
        <f t="shared" si="481"/>
        <v>3.4152926236093867E-5</v>
      </c>
      <c r="Z3335" s="160" t="str">
        <f t="shared" si="482"/>
        <v/>
      </c>
    </row>
    <row r="3336" spans="22:26" ht="20.100000000000001" customHeight="1" x14ac:dyDescent="0.25">
      <c r="V3336" s="156">
        <f t="shared" si="483"/>
        <v>17.535999999999113</v>
      </c>
      <c r="W3336" s="159">
        <f t="shared" si="479"/>
        <v>1.4248417743440779E-2</v>
      </c>
      <c r="X3336" s="160">
        <f t="shared" si="480"/>
        <v>3.4074887598316284E-5</v>
      </c>
      <c r="Y3336" s="160">
        <f t="shared" si="481"/>
        <v>3.4074887598316284E-5</v>
      </c>
      <c r="Z3336" s="160" t="str">
        <f t="shared" si="482"/>
        <v/>
      </c>
    </row>
    <row r="3337" spans="22:26" ht="20.100000000000001" customHeight="1" x14ac:dyDescent="0.25">
      <c r="V3337" s="156">
        <f t="shared" si="483"/>
        <v>17.542399999999112</v>
      </c>
      <c r="W3337" s="159">
        <f t="shared" si="479"/>
        <v>1.4214342855842462E-2</v>
      </c>
      <c r="X3337" s="160">
        <f t="shared" si="480"/>
        <v>3.3997015960268717E-5</v>
      </c>
      <c r="Y3337" s="160">
        <f t="shared" si="481"/>
        <v>3.3997015960268717E-5</v>
      </c>
      <c r="Z3337" s="160" t="str">
        <f t="shared" si="482"/>
        <v/>
      </c>
    </row>
    <row r="3338" spans="22:26" ht="20.100000000000001" customHeight="1" x14ac:dyDescent="0.25">
      <c r="V3338" s="156">
        <f t="shared" si="483"/>
        <v>17.548799999999112</v>
      </c>
      <c r="W3338" s="159">
        <f t="shared" si="479"/>
        <v>1.4180345839882194E-2</v>
      </c>
      <c r="X3338" s="160">
        <f t="shared" si="480"/>
        <v>3.3919311000333435E-5</v>
      </c>
      <c r="Y3338" s="160">
        <f t="shared" si="481"/>
        <v>3.3919311000333435E-5</v>
      </c>
      <c r="Z3338" s="160" t="str">
        <f t="shared" si="482"/>
        <v/>
      </c>
    </row>
    <row r="3339" spans="22:26" ht="20.100000000000001" customHeight="1" x14ac:dyDescent="0.25">
      <c r="V3339" s="156">
        <f t="shared" si="483"/>
        <v>17.555199999999111</v>
      </c>
      <c r="W3339" s="159">
        <f t="shared" si="479"/>
        <v>1.414642652888186E-2</v>
      </c>
      <c r="X3339" s="160">
        <f t="shared" si="480"/>
        <v>3.3841772397348938E-5</v>
      </c>
      <c r="Y3339" s="160">
        <f t="shared" si="481"/>
        <v>3.3841772397348938E-5</v>
      </c>
      <c r="Z3339" s="160" t="str">
        <f t="shared" si="482"/>
        <v/>
      </c>
    </row>
    <row r="3340" spans="22:26" ht="20.100000000000001" customHeight="1" x14ac:dyDescent="0.25">
      <c r="V3340" s="156">
        <f t="shared" si="483"/>
        <v>17.56159999999911</v>
      </c>
      <c r="W3340" s="159">
        <f t="shared" si="479"/>
        <v>1.4112584756484511E-2</v>
      </c>
      <c r="X3340" s="160">
        <f t="shared" si="480"/>
        <v>3.3764399830720979E-5</v>
      </c>
      <c r="Y3340" s="160">
        <f t="shared" si="481"/>
        <v>3.3764399830720979E-5</v>
      </c>
      <c r="Z3340" s="160" t="str">
        <f t="shared" si="482"/>
        <v/>
      </c>
    </row>
    <row r="3341" spans="22:26" ht="20.100000000000001" customHeight="1" x14ac:dyDescent="0.25">
      <c r="V3341" s="156">
        <f t="shared" si="483"/>
        <v>17.56799999999911</v>
      </c>
      <c r="W3341" s="159">
        <f t="shared" si="479"/>
        <v>1.407882035665379E-2</v>
      </c>
      <c r="X3341" s="160">
        <f t="shared" si="480"/>
        <v>3.3687192980327157E-5</v>
      </c>
      <c r="Y3341" s="160">
        <f t="shared" si="481"/>
        <v>3.3687192980327157E-5</v>
      </c>
      <c r="Z3341" s="160" t="str">
        <f t="shared" si="482"/>
        <v/>
      </c>
    </row>
    <row r="3342" spans="22:26" ht="20.100000000000001" customHeight="1" x14ac:dyDescent="0.25">
      <c r="V3342" s="156">
        <f t="shared" si="483"/>
        <v>17.574399999999109</v>
      </c>
      <c r="W3342" s="159">
        <f t="shared" si="479"/>
        <v>1.4045133163673463E-2</v>
      </c>
      <c r="X3342" s="160">
        <f t="shared" si="480"/>
        <v>3.3610151526541204E-5</v>
      </c>
      <c r="Y3342" s="160">
        <f t="shared" si="481"/>
        <v>3.3610151526541204E-5</v>
      </c>
      <c r="Z3342" s="160" t="str">
        <f t="shared" si="482"/>
        <v/>
      </c>
    </row>
    <row r="3343" spans="22:26" ht="20.100000000000001" customHeight="1" x14ac:dyDescent="0.25">
      <c r="V3343" s="156">
        <f t="shared" si="483"/>
        <v>17.580799999999108</v>
      </c>
      <c r="W3343" s="159">
        <f t="shared" si="479"/>
        <v>1.4011523012146922E-2</v>
      </c>
      <c r="X3343" s="160">
        <f t="shared" si="480"/>
        <v>3.3533275150300634E-5</v>
      </c>
      <c r="Y3343" s="160">
        <f t="shared" si="481"/>
        <v>3.3533275150300634E-5</v>
      </c>
      <c r="Z3343" s="160" t="str">
        <f t="shared" si="482"/>
        <v/>
      </c>
    </row>
    <row r="3344" spans="22:26" ht="20.100000000000001" customHeight="1" x14ac:dyDescent="0.25">
      <c r="V3344" s="156">
        <f t="shared" si="483"/>
        <v>17.587199999999108</v>
      </c>
      <c r="W3344" s="159">
        <f t="shared" si="479"/>
        <v>1.3977989736996621E-2</v>
      </c>
      <c r="X3344" s="160">
        <f t="shared" si="480"/>
        <v>3.3456563532895112E-5</v>
      </c>
      <c r="Y3344" s="160">
        <f t="shared" si="481"/>
        <v>3.3456563532895112E-5</v>
      </c>
      <c r="Z3344" s="160" t="str">
        <f t="shared" si="482"/>
        <v/>
      </c>
    </row>
    <row r="3345" spans="22:26" ht="20.100000000000001" customHeight="1" x14ac:dyDescent="0.25">
      <c r="V3345" s="156">
        <f t="shared" si="483"/>
        <v>17.593599999999107</v>
      </c>
      <c r="W3345" s="159">
        <f t="shared" si="479"/>
        <v>1.3944533173463726E-2</v>
      </c>
      <c r="X3345" s="160">
        <f t="shared" si="480"/>
        <v>3.3380016356289108E-5</v>
      </c>
      <c r="Y3345" s="160">
        <f t="shared" si="481"/>
        <v>3.3380016356289108E-5</v>
      </c>
      <c r="Z3345" s="160" t="str">
        <f t="shared" si="482"/>
        <v/>
      </c>
    </row>
    <row r="3346" spans="22:26" ht="20.100000000000001" customHeight="1" x14ac:dyDescent="0.25">
      <c r="V3346" s="156">
        <f t="shared" si="483"/>
        <v>17.599999999999106</v>
      </c>
      <c r="W3346" s="159">
        <f t="shared" si="479"/>
        <v>1.3911153157107437E-2</v>
      </c>
      <c r="X3346" s="160">
        <f t="shared" si="480"/>
        <v>3.3303633302865163E-5</v>
      </c>
      <c r="Y3346" s="160">
        <f t="shared" si="481"/>
        <v>3.3303633302865163E-5</v>
      </c>
      <c r="Z3346" s="160" t="str">
        <f t="shared" si="482"/>
        <v/>
      </c>
    </row>
    <row r="3347" spans="22:26" ht="20.100000000000001" customHeight="1" x14ac:dyDescent="0.25">
      <c r="V3347" s="156">
        <f t="shared" si="483"/>
        <v>17.606399999999105</v>
      </c>
      <c r="W3347" s="159">
        <f t="shared" si="479"/>
        <v>1.3877849523804572E-2</v>
      </c>
      <c r="X3347" s="160">
        <f t="shared" si="480"/>
        <v>3.3227414055486335E-5</v>
      </c>
      <c r="Y3347" s="160">
        <f t="shared" si="481"/>
        <v>3.3227414055486335E-5</v>
      </c>
      <c r="Z3347" s="160" t="str">
        <f t="shared" si="482"/>
        <v/>
      </c>
    </row>
    <row r="3348" spans="22:26" ht="20.100000000000001" customHeight="1" x14ac:dyDescent="0.25">
      <c r="V3348" s="156">
        <f t="shared" si="483"/>
        <v>17.612799999999105</v>
      </c>
      <c r="W3348" s="159">
        <f t="shared" ref="W3348:W3411" si="484">_xlfn.CHISQ.DIST.RT(V3348,$U$593)</f>
        <v>1.3844622109749086E-2</v>
      </c>
      <c r="X3348" s="160">
        <f t="shared" ref="X3348:X3411" si="485">W3348-W3349</f>
        <v>3.3151358297570793E-5</v>
      </c>
      <c r="Y3348" s="160">
        <f t="shared" ref="Y3348:Y3411" si="486">IF(W3348&lt;(1-$U$600),X3348,"")</f>
        <v>3.3151358297570793E-5</v>
      </c>
      <c r="Z3348" s="160" t="str">
        <f t="shared" ref="Z3348:Z3411" si="487">IF(X3348&lt;(1-$U$606),Y3348,"")</f>
        <v/>
      </c>
    </row>
    <row r="3349" spans="22:26" ht="20.100000000000001" customHeight="1" x14ac:dyDescent="0.25">
      <c r="V3349" s="156">
        <f t="shared" ref="V3349:V3412" si="488">V3348+$Y$593</f>
        <v>17.619199999999104</v>
      </c>
      <c r="W3349" s="159">
        <f t="shared" si="484"/>
        <v>1.3811470751451515E-2</v>
      </c>
      <c r="X3349" s="160">
        <f t="shared" si="485"/>
        <v>3.3075465713003349E-5</v>
      </c>
      <c r="Y3349" s="160">
        <f t="shared" si="486"/>
        <v>3.3075465713003349E-5</v>
      </c>
      <c r="Z3349" s="160" t="str">
        <f t="shared" si="487"/>
        <v/>
      </c>
    </row>
    <row r="3350" spans="22:26" ht="20.100000000000001" customHeight="1" x14ac:dyDescent="0.25">
      <c r="V3350" s="156">
        <f t="shared" si="488"/>
        <v>17.625599999999103</v>
      </c>
      <c r="W3350" s="159">
        <f t="shared" si="484"/>
        <v>1.3778395285738512E-2</v>
      </c>
      <c r="X3350" s="160">
        <f t="shared" si="485"/>
        <v>3.2999735986111167E-5</v>
      </c>
      <c r="Y3350" s="160">
        <f t="shared" si="486"/>
        <v>3.2999735986111167E-5</v>
      </c>
      <c r="Z3350" s="160" t="str">
        <f t="shared" si="487"/>
        <v/>
      </c>
    </row>
    <row r="3351" spans="22:26" ht="20.100000000000001" customHeight="1" x14ac:dyDescent="0.25">
      <c r="V3351" s="156">
        <f t="shared" si="488"/>
        <v>17.631999999999103</v>
      </c>
      <c r="W3351" s="159">
        <f t="shared" si="484"/>
        <v>1.37453955497524E-2</v>
      </c>
      <c r="X3351" s="160">
        <f t="shared" si="485"/>
        <v>3.2924168801873668E-5</v>
      </c>
      <c r="Y3351" s="160">
        <f t="shared" si="486"/>
        <v>3.2924168801873668E-5</v>
      </c>
      <c r="Z3351" s="160" t="str">
        <f t="shared" si="487"/>
        <v/>
      </c>
    </row>
    <row r="3352" spans="22:26" ht="20.100000000000001" customHeight="1" x14ac:dyDescent="0.25">
      <c r="V3352" s="156">
        <f t="shared" si="488"/>
        <v>17.638399999999102</v>
      </c>
      <c r="W3352" s="159">
        <f t="shared" si="484"/>
        <v>1.3712471380950527E-2</v>
      </c>
      <c r="X3352" s="160">
        <f t="shared" si="485"/>
        <v>3.284876384560334E-5</v>
      </c>
      <c r="Y3352" s="160">
        <f t="shared" si="486"/>
        <v>3.284876384560334E-5</v>
      </c>
      <c r="Z3352" s="160" t="str">
        <f t="shared" si="487"/>
        <v/>
      </c>
    </row>
    <row r="3353" spans="22:26" ht="20.100000000000001" customHeight="1" x14ac:dyDescent="0.25">
      <c r="V3353" s="156">
        <f t="shared" si="488"/>
        <v>17.644799999999101</v>
      </c>
      <c r="W3353" s="159">
        <f t="shared" si="484"/>
        <v>1.3679622617104923E-2</v>
      </c>
      <c r="X3353" s="160">
        <f t="shared" si="485"/>
        <v>3.2773520803251049E-5</v>
      </c>
      <c r="Y3353" s="160">
        <f t="shared" si="486"/>
        <v>3.2773520803251049E-5</v>
      </c>
      <c r="Z3353" s="160" t="str">
        <f t="shared" si="487"/>
        <v/>
      </c>
    </row>
    <row r="3354" spans="22:26" ht="20.100000000000001" customHeight="1" x14ac:dyDescent="0.25">
      <c r="V3354" s="156">
        <f t="shared" si="488"/>
        <v>17.6511999999991</v>
      </c>
      <c r="W3354" s="159">
        <f t="shared" si="484"/>
        <v>1.3646849096301672E-2</v>
      </c>
      <c r="X3354" s="160">
        <f t="shared" si="485"/>
        <v>3.2698439361097259E-5</v>
      </c>
      <c r="Y3354" s="160">
        <f t="shared" si="486"/>
        <v>3.2698439361097259E-5</v>
      </c>
      <c r="Z3354" s="160" t="str">
        <f t="shared" si="487"/>
        <v/>
      </c>
    </row>
    <row r="3355" spans="22:26" ht="20.100000000000001" customHeight="1" x14ac:dyDescent="0.25">
      <c r="V3355" s="156">
        <f t="shared" si="488"/>
        <v>17.6575999999991</v>
      </c>
      <c r="W3355" s="159">
        <f t="shared" si="484"/>
        <v>1.3614150656940575E-2</v>
      </c>
      <c r="X3355" s="160">
        <f t="shared" si="485"/>
        <v>3.2623519206140608E-5</v>
      </c>
      <c r="Y3355" s="160">
        <f t="shared" si="486"/>
        <v>3.2623519206140608E-5</v>
      </c>
      <c r="Z3355" s="160" t="str">
        <f t="shared" si="487"/>
        <v/>
      </c>
    </row>
    <row r="3356" spans="22:26" ht="20.100000000000001" customHeight="1" x14ac:dyDescent="0.25">
      <c r="V3356" s="156">
        <f t="shared" si="488"/>
        <v>17.663999999999099</v>
      </c>
      <c r="W3356" s="159">
        <f t="shared" si="484"/>
        <v>1.3581527137734434E-2</v>
      </c>
      <c r="X3356" s="160">
        <f t="shared" si="485"/>
        <v>3.2548760025633006E-5</v>
      </c>
      <c r="Y3356" s="160">
        <f t="shared" si="486"/>
        <v>3.2548760025633006E-5</v>
      </c>
      <c r="Z3356" s="160" t="str">
        <f t="shared" si="487"/>
        <v/>
      </c>
    </row>
    <row r="3357" spans="22:26" ht="20.100000000000001" customHeight="1" x14ac:dyDescent="0.25">
      <c r="V3357" s="156">
        <f t="shared" si="488"/>
        <v>17.670399999999098</v>
      </c>
      <c r="W3357" s="159">
        <f t="shared" si="484"/>
        <v>1.3548978377708801E-2</v>
      </c>
      <c r="X3357" s="160">
        <f t="shared" si="485"/>
        <v>3.2474161507563618E-5</v>
      </c>
      <c r="Y3357" s="160">
        <f t="shared" si="486"/>
        <v>3.2474161507563618E-5</v>
      </c>
      <c r="Z3357" s="160" t="str">
        <f t="shared" si="487"/>
        <v/>
      </c>
    </row>
    <row r="3358" spans="22:26" ht="20.100000000000001" customHeight="1" x14ac:dyDescent="0.25">
      <c r="V3358" s="156">
        <f t="shared" si="488"/>
        <v>17.676799999999098</v>
      </c>
      <c r="W3358" s="159">
        <f t="shared" si="484"/>
        <v>1.3516504216201238E-2</v>
      </c>
      <c r="X3358" s="160">
        <f t="shared" si="485"/>
        <v>3.2399723340190492E-5</v>
      </c>
      <c r="Y3358" s="160">
        <f t="shared" si="486"/>
        <v>3.2399723340190492E-5</v>
      </c>
      <c r="Z3358" s="160" t="str">
        <f t="shared" si="487"/>
        <v/>
      </c>
    </row>
    <row r="3359" spans="22:26" ht="20.100000000000001" customHeight="1" x14ac:dyDescent="0.25">
      <c r="V3359" s="156">
        <f t="shared" si="488"/>
        <v>17.683199999999097</v>
      </c>
      <c r="W3359" s="159">
        <f t="shared" si="484"/>
        <v>1.3484104492861047E-2</v>
      </c>
      <c r="X3359" s="160">
        <f t="shared" si="485"/>
        <v>3.2325445212436077E-5</v>
      </c>
      <c r="Y3359" s="160">
        <f t="shared" si="486"/>
        <v>3.2325445212436077E-5</v>
      </c>
      <c r="Z3359" s="160" t="str">
        <f t="shared" si="487"/>
        <v/>
      </c>
    </row>
    <row r="3360" spans="22:26" ht="20.100000000000001" customHeight="1" x14ac:dyDescent="0.25">
      <c r="V3360" s="156">
        <f t="shared" si="488"/>
        <v>17.689599999999096</v>
      </c>
      <c r="W3360" s="159">
        <f t="shared" si="484"/>
        <v>1.3451779047648611E-2</v>
      </c>
      <c r="X3360" s="160">
        <f t="shared" si="485"/>
        <v>3.2251326813635683E-5</v>
      </c>
      <c r="Y3360" s="160">
        <f t="shared" si="486"/>
        <v>3.2251326813635683E-5</v>
      </c>
      <c r="Z3360" s="160" t="str">
        <f t="shared" si="487"/>
        <v/>
      </c>
    </row>
    <row r="3361" spans="22:26" ht="20.100000000000001" customHeight="1" x14ac:dyDescent="0.25">
      <c r="V3361" s="156">
        <f t="shared" si="488"/>
        <v>17.695999999999096</v>
      </c>
      <c r="W3361" s="159">
        <f t="shared" si="484"/>
        <v>1.3419527720834976E-2</v>
      </c>
      <c r="X3361" s="160">
        <f t="shared" si="485"/>
        <v>3.2177367833646775E-5</v>
      </c>
      <c r="Y3361" s="160">
        <f t="shared" si="486"/>
        <v>3.2177367833646775E-5</v>
      </c>
      <c r="Z3361" s="160" t="str">
        <f t="shared" si="487"/>
        <v/>
      </c>
    </row>
    <row r="3362" spans="22:26" ht="20.100000000000001" customHeight="1" x14ac:dyDescent="0.25">
      <c r="V3362" s="156">
        <f t="shared" si="488"/>
        <v>17.702399999999095</v>
      </c>
      <c r="W3362" s="159">
        <f t="shared" si="484"/>
        <v>1.3387350353001329E-2</v>
      </c>
      <c r="X3362" s="160">
        <f t="shared" si="485"/>
        <v>3.2103567962821211E-5</v>
      </c>
      <c r="Y3362" s="160">
        <f t="shared" si="486"/>
        <v>3.2103567962821211E-5</v>
      </c>
      <c r="Z3362" s="160" t="str">
        <f t="shared" si="487"/>
        <v/>
      </c>
    </row>
    <row r="3363" spans="22:26" ht="20.100000000000001" customHeight="1" x14ac:dyDescent="0.25">
      <c r="V3363" s="156">
        <f t="shared" si="488"/>
        <v>17.708799999999094</v>
      </c>
      <c r="W3363" s="159">
        <f t="shared" si="484"/>
        <v>1.3355246785038508E-2</v>
      </c>
      <c r="X3363" s="160">
        <f t="shared" si="485"/>
        <v>3.2029926891998309E-5</v>
      </c>
      <c r="Y3363" s="160">
        <f t="shared" si="486"/>
        <v>3.2029926891998309E-5</v>
      </c>
      <c r="Z3363" s="160" t="str">
        <f t="shared" si="487"/>
        <v/>
      </c>
    </row>
    <row r="3364" spans="22:26" ht="20.100000000000001" customHeight="1" x14ac:dyDescent="0.25">
      <c r="V3364" s="156">
        <f t="shared" si="488"/>
        <v>17.715199999999093</v>
      </c>
      <c r="W3364" s="159">
        <f t="shared" si="484"/>
        <v>1.3323216858146509E-2</v>
      </c>
      <c r="X3364" s="160">
        <f t="shared" si="485"/>
        <v>3.1956444312459739E-5</v>
      </c>
      <c r="Y3364" s="160">
        <f t="shared" si="486"/>
        <v>3.1956444312459739E-5</v>
      </c>
      <c r="Z3364" s="160" t="str">
        <f t="shared" si="487"/>
        <v/>
      </c>
    </row>
    <row r="3365" spans="22:26" ht="20.100000000000001" customHeight="1" x14ac:dyDescent="0.25">
      <c r="V3365" s="156">
        <f t="shared" si="488"/>
        <v>17.721599999999093</v>
      </c>
      <c r="W3365" s="159">
        <f t="shared" si="484"/>
        <v>1.329126041383405E-2</v>
      </c>
      <c r="X3365" s="160">
        <f t="shared" si="485"/>
        <v>3.1883119916115144E-5</v>
      </c>
      <c r="Y3365" s="160">
        <f t="shared" si="486"/>
        <v>3.1883119916115144E-5</v>
      </c>
      <c r="Z3365" s="160" t="str">
        <f t="shared" si="487"/>
        <v/>
      </c>
    </row>
    <row r="3366" spans="22:26" ht="20.100000000000001" customHeight="1" x14ac:dyDescent="0.25">
      <c r="V3366" s="156">
        <f t="shared" si="488"/>
        <v>17.727999999999092</v>
      </c>
      <c r="W3366" s="159">
        <f t="shared" si="484"/>
        <v>1.3259377293917934E-2</v>
      </c>
      <c r="X3366" s="160">
        <f t="shared" si="485"/>
        <v>3.1809953395193352E-5</v>
      </c>
      <c r="Y3366" s="160">
        <f t="shared" si="486"/>
        <v>3.1809953395193352E-5</v>
      </c>
      <c r="Z3366" s="160" t="str">
        <f t="shared" si="487"/>
        <v/>
      </c>
    </row>
    <row r="3367" spans="22:26" ht="20.100000000000001" customHeight="1" x14ac:dyDescent="0.25">
      <c r="V3367" s="156">
        <f t="shared" si="488"/>
        <v>17.734399999999091</v>
      </c>
      <c r="W3367" s="159">
        <f t="shared" si="484"/>
        <v>1.3227567340522741E-2</v>
      </c>
      <c r="X3367" s="160">
        <f t="shared" si="485"/>
        <v>3.1736944442571982E-5</v>
      </c>
      <c r="Y3367" s="160">
        <f t="shared" si="486"/>
        <v>3.1736944442571982E-5</v>
      </c>
      <c r="Z3367" s="160" t="str">
        <f t="shared" si="487"/>
        <v/>
      </c>
    </row>
    <row r="3368" spans="22:26" ht="20.100000000000001" customHeight="1" x14ac:dyDescent="0.25">
      <c r="V3368" s="156">
        <f t="shared" si="488"/>
        <v>17.740799999999091</v>
      </c>
      <c r="W3368" s="159">
        <f t="shared" si="484"/>
        <v>1.3195830396080169E-2</v>
      </c>
      <c r="X3368" s="160">
        <f t="shared" si="485"/>
        <v>3.1664092751527637E-5</v>
      </c>
      <c r="Y3368" s="160">
        <f t="shared" si="486"/>
        <v>3.1664092751527637E-5</v>
      </c>
      <c r="Z3368" s="160" t="str">
        <f t="shared" si="487"/>
        <v/>
      </c>
    </row>
    <row r="3369" spans="22:26" ht="20.100000000000001" customHeight="1" x14ac:dyDescent="0.25">
      <c r="V3369" s="156">
        <f t="shared" si="488"/>
        <v>17.74719999999909</v>
      </c>
      <c r="W3369" s="159">
        <f t="shared" si="484"/>
        <v>1.3164166303328641E-2</v>
      </c>
      <c r="X3369" s="160">
        <f t="shared" si="485"/>
        <v>3.1591398015846928E-5</v>
      </c>
      <c r="Y3369" s="160">
        <f t="shared" si="486"/>
        <v>3.1591398015846928E-5</v>
      </c>
      <c r="Z3369" s="160" t="str">
        <f t="shared" si="487"/>
        <v/>
      </c>
    </row>
    <row r="3370" spans="22:26" ht="20.100000000000001" customHeight="1" x14ac:dyDescent="0.25">
      <c r="V3370" s="156">
        <f t="shared" si="488"/>
        <v>17.753599999999089</v>
      </c>
      <c r="W3370" s="159">
        <f t="shared" si="484"/>
        <v>1.3132574905312795E-2</v>
      </c>
      <c r="X3370" s="160">
        <f t="shared" si="485"/>
        <v>3.1518859929796986E-5</v>
      </c>
      <c r="Y3370" s="160">
        <f t="shared" si="486"/>
        <v>3.1518859929796986E-5</v>
      </c>
      <c r="Z3370" s="160" t="str">
        <f t="shared" si="487"/>
        <v/>
      </c>
    </row>
    <row r="3371" spans="22:26" ht="20.100000000000001" customHeight="1" x14ac:dyDescent="0.25">
      <c r="V3371" s="156">
        <f t="shared" si="488"/>
        <v>17.759999999999089</v>
      </c>
      <c r="W3371" s="159">
        <f t="shared" si="484"/>
        <v>1.3101056045382998E-2</v>
      </c>
      <c r="X3371" s="160">
        <f t="shared" si="485"/>
        <v>3.1446478188186175E-5</v>
      </c>
      <c r="Y3371" s="160">
        <f t="shared" si="486"/>
        <v>3.1446478188186175E-5</v>
      </c>
      <c r="Z3371" s="160" t="str">
        <f t="shared" si="487"/>
        <v/>
      </c>
    </row>
    <row r="3372" spans="22:26" ht="20.100000000000001" customHeight="1" x14ac:dyDescent="0.25">
      <c r="V3372" s="156">
        <f t="shared" si="488"/>
        <v>17.766399999999088</v>
      </c>
      <c r="W3372" s="159">
        <f t="shared" si="484"/>
        <v>1.3069609567194811E-2</v>
      </c>
      <c r="X3372" s="160">
        <f t="shared" si="485"/>
        <v>3.1374252486244397E-5</v>
      </c>
      <c r="Y3372" s="160">
        <f t="shared" si="486"/>
        <v>3.1374252486244397E-5</v>
      </c>
      <c r="Z3372" s="160" t="str">
        <f t="shared" si="487"/>
        <v/>
      </c>
    </row>
    <row r="3373" spans="22:26" ht="20.100000000000001" customHeight="1" x14ac:dyDescent="0.25">
      <c r="V3373" s="156">
        <f t="shared" si="488"/>
        <v>17.772799999999087</v>
      </c>
      <c r="W3373" s="159">
        <f t="shared" si="484"/>
        <v>1.3038235314708567E-2</v>
      </c>
      <c r="X3373" s="160">
        <f t="shared" si="485"/>
        <v>3.130218251976187E-5</v>
      </c>
      <c r="Y3373" s="160">
        <f t="shared" si="486"/>
        <v>3.130218251976187E-5</v>
      </c>
      <c r="Z3373" s="160" t="str">
        <f t="shared" si="487"/>
        <v/>
      </c>
    </row>
    <row r="3374" spans="22:26" ht="20.100000000000001" customHeight="1" x14ac:dyDescent="0.25">
      <c r="V3374" s="156">
        <f t="shared" si="488"/>
        <v>17.779199999999086</v>
      </c>
      <c r="W3374" s="159">
        <f t="shared" si="484"/>
        <v>1.3006933132188805E-2</v>
      </c>
      <c r="X3374" s="160">
        <f t="shared" si="485"/>
        <v>3.1230267984952084E-5</v>
      </c>
      <c r="Y3374" s="160">
        <f t="shared" si="486"/>
        <v>3.1230267984952084E-5</v>
      </c>
      <c r="Z3374" s="160" t="str">
        <f t="shared" si="487"/>
        <v/>
      </c>
    </row>
    <row r="3375" spans="22:26" ht="20.100000000000001" customHeight="1" x14ac:dyDescent="0.25">
      <c r="V3375" s="156">
        <f t="shared" si="488"/>
        <v>17.785599999999086</v>
      </c>
      <c r="W3375" s="159">
        <f t="shared" si="484"/>
        <v>1.2975702864203853E-2</v>
      </c>
      <c r="X3375" s="160">
        <f t="shared" si="485"/>
        <v>3.1158508578538538E-5</v>
      </c>
      <c r="Y3375" s="160">
        <f t="shared" si="486"/>
        <v>3.1158508578538538E-5</v>
      </c>
      <c r="Z3375" s="160" t="str">
        <f t="shared" si="487"/>
        <v/>
      </c>
    </row>
    <row r="3376" spans="22:26" ht="20.100000000000001" customHeight="1" x14ac:dyDescent="0.25">
      <c r="V3376" s="156">
        <f t="shared" si="488"/>
        <v>17.791999999999085</v>
      </c>
      <c r="W3376" s="159">
        <f t="shared" si="484"/>
        <v>1.2944544355625314E-2</v>
      </c>
      <c r="X3376" s="160">
        <f t="shared" si="485"/>
        <v>3.1086903997756474E-5</v>
      </c>
      <c r="Y3376" s="160">
        <f t="shared" si="486"/>
        <v>3.1086903997756474E-5</v>
      </c>
      <c r="Z3376" s="160" t="str">
        <f t="shared" si="487"/>
        <v/>
      </c>
    </row>
    <row r="3377" spans="22:26" ht="20.100000000000001" customHeight="1" x14ac:dyDescent="0.25">
      <c r="V3377" s="156">
        <f t="shared" si="488"/>
        <v>17.798399999999084</v>
      </c>
      <c r="W3377" s="159">
        <f t="shared" si="484"/>
        <v>1.2913457451627558E-2</v>
      </c>
      <c r="X3377" s="160">
        <f t="shared" si="485"/>
        <v>3.1015453940323387E-5</v>
      </c>
      <c r="Y3377" s="160">
        <f t="shared" si="486"/>
        <v>3.1015453940323387E-5</v>
      </c>
      <c r="Z3377" s="160" t="str">
        <f t="shared" si="487"/>
        <v/>
      </c>
    </row>
    <row r="3378" spans="22:26" ht="20.100000000000001" customHeight="1" x14ac:dyDescent="0.25">
      <c r="V3378" s="156">
        <f t="shared" si="488"/>
        <v>17.804799999999084</v>
      </c>
      <c r="W3378" s="159">
        <f t="shared" si="484"/>
        <v>1.2882441997687235E-2</v>
      </c>
      <c r="X3378" s="160">
        <f t="shared" si="485"/>
        <v>3.094415810438178E-5</v>
      </c>
      <c r="Y3378" s="160">
        <f t="shared" si="486"/>
        <v>3.094415810438178E-5</v>
      </c>
      <c r="Z3378" s="160" t="str">
        <f t="shared" si="487"/>
        <v/>
      </c>
    </row>
    <row r="3379" spans="22:26" ht="20.100000000000001" customHeight="1" x14ac:dyDescent="0.25">
      <c r="V3379" s="156">
        <f t="shared" si="488"/>
        <v>17.811199999999083</v>
      </c>
      <c r="W3379" s="159">
        <f t="shared" si="484"/>
        <v>1.2851497839582853E-2</v>
      </c>
      <c r="X3379" s="160">
        <f t="shared" si="485"/>
        <v>3.087301618868131E-5</v>
      </c>
      <c r="Y3379" s="160">
        <f t="shared" si="486"/>
        <v>3.087301618868131E-5</v>
      </c>
      <c r="Z3379" s="160" t="str">
        <f t="shared" si="487"/>
        <v/>
      </c>
    </row>
    <row r="3380" spans="22:26" ht="20.100000000000001" customHeight="1" x14ac:dyDescent="0.25">
      <c r="V3380" s="156">
        <f t="shared" si="488"/>
        <v>17.817599999999082</v>
      </c>
      <c r="W3380" s="159">
        <f t="shared" si="484"/>
        <v>1.2820624823394172E-2</v>
      </c>
      <c r="X3380" s="160">
        <f t="shared" si="485"/>
        <v>3.0802027892344597E-5</v>
      </c>
      <c r="Y3380" s="160">
        <f t="shared" si="486"/>
        <v>3.0802027892344597E-5</v>
      </c>
      <c r="Z3380" s="160" t="str">
        <f t="shared" si="487"/>
        <v/>
      </c>
    </row>
    <row r="3381" spans="22:26" ht="20.100000000000001" customHeight="1" x14ac:dyDescent="0.25">
      <c r="V3381" s="156">
        <f t="shared" si="488"/>
        <v>17.823999999999081</v>
      </c>
      <c r="W3381" s="159">
        <f t="shared" si="484"/>
        <v>1.2789822795501827E-2</v>
      </c>
      <c r="X3381" s="160">
        <f t="shared" si="485"/>
        <v>3.0731192915033761E-5</v>
      </c>
      <c r="Y3381" s="160">
        <f t="shared" si="486"/>
        <v>3.0731192915033761E-5</v>
      </c>
      <c r="Z3381" s="160" t="str">
        <f t="shared" si="487"/>
        <v/>
      </c>
    </row>
    <row r="3382" spans="22:26" ht="20.100000000000001" customHeight="1" x14ac:dyDescent="0.25">
      <c r="V3382" s="156">
        <f t="shared" si="488"/>
        <v>17.830399999999081</v>
      </c>
      <c r="W3382" s="159">
        <f t="shared" si="484"/>
        <v>1.2759091602586793E-2</v>
      </c>
      <c r="X3382" s="160">
        <f t="shared" si="485"/>
        <v>3.06605109568793E-5</v>
      </c>
      <c r="Y3382" s="160">
        <f t="shared" si="486"/>
        <v>3.06605109568793E-5</v>
      </c>
      <c r="Z3382" s="160" t="str">
        <f t="shared" si="487"/>
        <v/>
      </c>
    </row>
    <row r="3383" spans="22:26" ht="20.100000000000001" customHeight="1" x14ac:dyDescent="0.25">
      <c r="V3383" s="156">
        <f t="shared" si="488"/>
        <v>17.83679999999908</v>
      </c>
      <c r="W3383" s="159">
        <f t="shared" si="484"/>
        <v>1.2728431091629914E-2</v>
      </c>
      <c r="X3383" s="160">
        <f t="shared" si="485"/>
        <v>3.0589981718518247E-5</v>
      </c>
      <c r="Y3383" s="160">
        <f t="shared" si="486"/>
        <v>3.0589981718518247E-5</v>
      </c>
      <c r="Z3383" s="160" t="str">
        <f t="shared" si="487"/>
        <v/>
      </c>
    </row>
    <row r="3384" spans="22:26" ht="20.100000000000001" customHeight="1" x14ac:dyDescent="0.25">
      <c r="V3384" s="156">
        <f t="shared" si="488"/>
        <v>17.843199999999079</v>
      </c>
      <c r="W3384" s="159">
        <f t="shared" si="484"/>
        <v>1.2697841109911396E-2</v>
      </c>
      <c r="X3384" s="160">
        <f t="shared" si="485"/>
        <v>3.0519604901068156E-5</v>
      </c>
      <c r="Y3384" s="160">
        <f t="shared" si="486"/>
        <v>3.0519604901068156E-5</v>
      </c>
      <c r="Z3384" s="160" t="str">
        <f t="shared" si="487"/>
        <v/>
      </c>
    </row>
    <row r="3385" spans="22:26" ht="20.100000000000001" customHeight="1" x14ac:dyDescent="0.25">
      <c r="V3385" s="156">
        <f t="shared" si="488"/>
        <v>17.849599999999079</v>
      </c>
      <c r="W3385" s="159">
        <f t="shared" si="484"/>
        <v>1.2667321505010327E-2</v>
      </c>
      <c r="X3385" s="160">
        <f t="shared" si="485"/>
        <v>3.0449380206080262E-5</v>
      </c>
      <c r="Y3385" s="160">
        <f t="shared" si="486"/>
        <v>3.0449380206080262E-5</v>
      </c>
      <c r="Z3385" s="160" t="str">
        <f t="shared" si="487"/>
        <v/>
      </c>
    </row>
    <row r="3386" spans="22:26" ht="20.100000000000001" customHeight="1" x14ac:dyDescent="0.25">
      <c r="V3386" s="156">
        <f t="shared" si="488"/>
        <v>17.855999999999078</v>
      </c>
      <c r="W3386" s="159">
        <f t="shared" si="484"/>
        <v>1.2636872124804247E-2</v>
      </c>
      <c r="X3386" s="160">
        <f t="shared" si="485"/>
        <v>3.0379307335707748E-5</v>
      </c>
      <c r="Y3386" s="160">
        <f t="shared" si="486"/>
        <v>3.0379307335707748E-5</v>
      </c>
      <c r="Z3386" s="160" t="str">
        <f t="shared" si="487"/>
        <v/>
      </c>
    </row>
    <row r="3387" spans="22:26" ht="20.100000000000001" customHeight="1" x14ac:dyDescent="0.25">
      <c r="V3387" s="156">
        <f t="shared" si="488"/>
        <v>17.862399999999077</v>
      </c>
      <c r="W3387" s="159">
        <f t="shared" si="484"/>
        <v>1.2606492817468539E-2</v>
      </c>
      <c r="X3387" s="160">
        <f t="shared" si="485"/>
        <v>3.0309385992405638E-5</v>
      </c>
      <c r="Y3387" s="160">
        <f t="shared" si="486"/>
        <v>3.0309385992405638E-5</v>
      </c>
      <c r="Z3387" s="160" t="str">
        <f t="shared" si="487"/>
        <v/>
      </c>
    </row>
    <row r="3388" spans="22:26" ht="20.100000000000001" customHeight="1" x14ac:dyDescent="0.25">
      <c r="V3388" s="156">
        <f t="shared" si="488"/>
        <v>17.868799999999077</v>
      </c>
      <c r="W3388" s="159">
        <f t="shared" si="484"/>
        <v>1.2576183431476134E-2</v>
      </c>
      <c r="X3388" s="160">
        <f t="shared" si="485"/>
        <v>3.0239615879328052E-5</v>
      </c>
      <c r="Y3388" s="160">
        <f t="shared" si="486"/>
        <v>3.0239615879328052E-5</v>
      </c>
      <c r="Z3388" s="160" t="str">
        <f t="shared" si="487"/>
        <v/>
      </c>
    </row>
    <row r="3389" spans="22:26" ht="20.100000000000001" customHeight="1" x14ac:dyDescent="0.25">
      <c r="V3389" s="156">
        <f t="shared" si="488"/>
        <v>17.875199999999076</v>
      </c>
      <c r="W3389" s="159">
        <f t="shared" si="484"/>
        <v>1.2545943815596806E-2</v>
      </c>
      <c r="X3389" s="160">
        <f t="shared" si="485"/>
        <v>3.0169996699929216E-5</v>
      </c>
      <c r="Y3389" s="160">
        <f t="shared" si="486"/>
        <v>3.0169996699929216E-5</v>
      </c>
      <c r="Z3389" s="160" t="str">
        <f t="shared" si="487"/>
        <v/>
      </c>
    </row>
    <row r="3390" spans="22:26" ht="20.100000000000001" customHeight="1" x14ac:dyDescent="0.25">
      <c r="V3390" s="156">
        <f t="shared" si="488"/>
        <v>17.881599999999075</v>
      </c>
      <c r="W3390" s="159">
        <f t="shared" si="484"/>
        <v>1.2515773818896877E-2</v>
      </c>
      <c r="X3390" s="160">
        <f t="shared" si="485"/>
        <v>3.0100528158214998E-5</v>
      </c>
      <c r="Y3390" s="160">
        <f t="shared" si="486"/>
        <v>3.0100528158214998E-5</v>
      </c>
      <c r="Z3390" s="160" t="str">
        <f t="shared" si="487"/>
        <v/>
      </c>
    </row>
    <row r="3391" spans="22:26" ht="20.100000000000001" customHeight="1" x14ac:dyDescent="0.25">
      <c r="V3391" s="156">
        <f t="shared" si="488"/>
        <v>17.887999999999074</v>
      </c>
      <c r="W3391" s="159">
        <f t="shared" si="484"/>
        <v>1.2485673290738662E-2</v>
      </c>
      <c r="X3391" s="160">
        <f t="shared" si="485"/>
        <v>3.0031209958706478E-5</v>
      </c>
      <c r="Y3391" s="160">
        <f t="shared" si="486"/>
        <v>3.0031209958706478E-5</v>
      </c>
      <c r="Z3391" s="160" t="str">
        <f t="shared" si="487"/>
        <v/>
      </c>
    </row>
    <row r="3392" spans="22:26" ht="20.100000000000001" customHeight="1" x14ac:dyDescent="0.25">
      <c r="V3392" s="156">
        <f t="shared" si="488"/>
        <v>17.894399999999074</v>
      </c>
      <c r="W3392" s="159">
        <f t="shared" si="484"/>
        <v>1.2455642080779955E-2</v>
      </c>
      <c r="X3392" s="160">
        <f t="shared" si="485"/>
        <v>2.9962041806349746E-5</v>
      </c>
      <c r="Y3392" s="160">
        <f t="shared" si="486"/>
        <v>2.9962041806349746E-5</v>
      </c>
      <c r="Z3392" s="160" t="str">
        <f t="shared" si="487"/>
        <v/>
      </c>
    </row>
    <row r="3393" spans="22:26" ht="20.100000000000001" customHeight="1" x14ac:dyDescent="0.25">
      <c r="V3393" s="156">
        <f t="shared" si="488"/>
        <v>17.900799999999073</v>
      </c>
      <c r="W3393" s="159">
        <f t="shared" si="484"/>
        <v>1.2425680038973605E-2</v>
      </c>
      <c r="X3393" s="160">
        <f t="shared" si="485"/>
        <v>2.9893023406637326E-5</v>
      </c>
      <c r="Y3393" s="160">
        <f t="shared" si="486"/>
        <v>2.9893023406637326E-5</v>
      </c>
      <c r="Z3393" s="160" t="str">
        <f t="shared" si="487"/>
        <v/>
      </c>
    </row>
    <row r="3394" spans="22:26" ht="20.100000000000001" customHeight="1" x14ac:dyDescent="0.25">
      <c r="V3394" s="156">
        <f t="shared" si="488"/>
        <v>17.907199999999072</v>
      </c>
      <c r="W3394" s="159">
        <f t="shared" si="484"/>
        <v>1.2395787015566968E-2</v>
      </c>
      <c r="X3394" s="160">
        <f t="shared" si="485"/>
        <v>2.9824154465478078E-5</v>
      </c>
      <c r="Y3394" s="160">
        <f t="shared" si="486"/>
        <v>2.9824154465478078E-5</v>
      </c>
      <c r="Z3394" s="160" t="str">
        <f t="shared" si="487"/>
        <v/>
      </c>
    </row>
    <row r="3395" spans="22:26" ht="20.100000000000001" customHeight="1" x14ac:dyDescent="0.25">
      <c r="V3395" s="156">
        <f t="shared" si="488"/>
        <v>17.913599999999072</v>
      </c>
      <c r="W3395" s="159">
        <f t="shared" si="484"/>
        <v>1.236596286110149E-2</v>
      </c>
      <c r="X3395" s="160">
        <f t="shared" si="485"/>
        <v>2.9755434689242299E-5</v>
      </c>
      <c r="Y3395" s="160">
        <f t="shared" si="486"/>
        <v>2.9755434689242299E-5</v>
      </c>
      <c r="Z3395" s="160" t="str">
        <f t="shared" si="487"/>
        <v/>
      </c>
    </row>
    <row r="3396" spans="22:26" ht="20.100000000000001" customHeight="1" x14ac:dyDescent="0.25">
      <c r="V3396" s="156">
        <f t="shared" si="488"/>
        <v>17.919999999999071</v>
      </c>
      <c r="W3396" s="159">
        <f t="shared" si="484"/>
        <v>1.2336207426412248E-2</v>
      </c>
      <c r="X3396" s="160">
        <f t="shared" si="485"/>
        <v>2.9686863784872744E-5</v>
      </c>
      <c r="Y3396" s="160">
        <f t="shared" si="486"/>
        <v>2.9686863784872744E-5</v>
      </c>
      <c r="Z3396" s="160" t="str">
        <f t="shared" si="487"/>
        <v/>
      </c>
    </row>
    <row r="3397" spans="22:26" ht="20.100000000000001" customHeight="1" x14ac:dyDescent="0.25">
      <c r="V3397" s="156">
        <f t="shared" si="488"/>
        <v>17.92639999999907</v>
      </c>
      <c r="W3397" s="159">
        <f t="shared" si="484"/>
        <v>1.2306520562627375E-2</v>
      </c>
      <c r="X3397" s="160">
        <f t="shared" si="485"/>
        <v>2.9618441459747583E-5</v>
      </c>
      <c r="Y3397" s="160">
        <f t="shared" si="486"/>
        <v>2.9618441459747583E-5</v>
      </c>
      <c r="Z3397" s="160" t="str">
        <f t="shared" si="487"/>
        <v/>
      </c>
    </row>
    <row r="3398" spans="22:26" ht="20.100000000000001" customHeight="1" x14ac:dyDescent="0.25">
      <c r="V3398" s="156">
        <f t="shared" si="488"/>
        <v>17.932799999999069</v>
      </c>
      <c r="W3398" s="159">
        <f t="shared" si="484"/>
        <v>1.2276902121167627E-2</v>
      </c>
      <c r="X3398" s="160">
        <f t="shared" si="485"/>
        <v>2.9550167421664789E-5</v>
      </c>
      <c r="Y3398" s="160">
        <f t="shared" si="486"/>
        <v>2.9550167421664789E-5</v>
      </c>
      <c r="Z3398" s="160" t="str">
        <f t="shared" si="487"/>
        <v/>
      </c>
    </row>
    <row r="3399" spans="22:26" ht="20.100000000000001" customHeight="1" x14ac:dyDescent="0.25">
      <c r="V3399" s="156">
        <f t="shared" si="488"/>
        <v>17.939199999999069</v>
      </c>
      <c r="W3399" s="159">
        <f t="shared" si="484"/>
        <v>1.2247351953745962E-2</v>
      </c>
      <c r="X3399" s="160">
        <f t="shared" si="485"/>
        <v>2.9482041378973978E-5</v>
      </c>
      <c r="Y3399" s="160">
        <f t="shared" si="486"/>
        <v>2.9482041378973978E-5</v>
      </c>
      <c r="Z3399" s="160" t="str">
        <f t="shared" si="487"/>
        <v/>
      </c>
    </row>
    <row r="3400" spans="22:26" ht="20.100000000000001" customHeight="1" x14ac:dyDescent="0.25">
      <c r="V3400" s="156">
        <f t="shared" si="488"/>
        <v>17.945599999999068</v>
      </c>
      <c r="W3400" s="159">
        <f t="shared" si="484"/>
        <v>1.2217869912366989E-2</v>
      </c>
      <c r="X3400" s="160">
        <f t="shared" si="485"/>
        <v>2.9414063040513957E-5</v>
      </c>
      <c r="Y3400" s="160">
        <f t="shared" si="486"/>
        <v>2.9414063040513957E-5</v>
      </c>
      <c r="Z3400" s="160" t="str">
        <f t="shared" si="487"/>
        <v/>
      </c>
    </row>
    <row r="3401" spans="22:26" ht="20.100000000000001" customHeight="1" x14ac:dyDescent="0.25">
      <c r="V3401" s="156">
        <f t="shared" si="488"/>
        <v>17.951999999999067</v>
      </c>
      <c r="W3401" s="159">
        <f t="shared" si="484"/>
        <v>1.2188455849326475E-2</v>
      </c>
      <c r="X3401" s="160">
        <f t="shared" si="485"/>
        <v>2.9346232115513848E-5</v>
      </c>
      <c r="Y3401" s="160">
        <f t="shared" si="486"/>
        <v>2.9346232115513848E-5</v>
      </c>
      <c r="Z3401" s="160" t="str">
        <f t="shared" si="487"/>
        <v/>
      </c>
    </row>
    <row r="3402" spans="22:26" ht="20.100000000000001" customHeight="1" x14ac:dyDescent="0.25">
      <c r="V3402" s="156">
        <f t="shared" si="488"/>
        <v>17.958399999999067</v>
      </c>
      <c r="W3402" s="159">
        <f t="shared" si="484"/>
        <v>1.2159109617210961E-2</v>
      </c>
      <c r="X3402" s="160">
        <f t="shared" si="485"/>
        <v>2.9278548313745739E-5</v>
      </c>
      <c r="Y3402" s="160">
        <f t="shared" si="486"/>
        <v>2.9278548313745739E-5</v>
      </c>
      <c r="Z3402" s="160" t="str">
        <f t="shared" si="487"/>
        <v/>
      </c>
    </row>
    <row r="3403" spans="22:26" ht="20.100000000000001" customHeight="1" x14ac:dyDescent="0.25">
      <c r="V3403" s="156">
        <f t="shared" si="488"/>
        <v>17.964799999999066</v>
      </c>
      <c r="W3403" s="159">
        <f t="shared" si="484"/>
        <v>1.2129831068897215E-2</v>
      </c>
      <c r="X3403" s="160">
        <f t="shared" si="485"/>
        <v>2.9211011345484789E-5</v>
      </c>
      <c r="Y3403" s="160">
        <f t="shared" si="486"/>
        <v>2.9211011345484789E-5</v>
      </c>
      <c r="Z3403" s="160" t="str">
        <f t="shared" si="487"/>
        <v/>
      </c>
    </row>
    <row r="3404" spans="22:26" ht="20.100000000000001" customHeight="1" x14ac:dyDescent="0.25">
      <c r="V3404" s="156">
        <f t="shared" si="488"/>
        <v>17.971199999999065</v>
      </c>
      <c r="W3404" s="159">
        <f t="shared" si="484"/>
        <v>1.210062005755173E-2</v>
      </c>
      <c r="X3404" s="160">
        <f t="shared" si="485"/>
        <v>2.9143620921406876E-5</v>
      </c>
      <c r="Y3404" s="160">
        <f t="shared" si="486"/>
        <v>2.9143620921406876E-5</v>
      </c>
      <c r="Z3404" s="160" t="str">
        <f t="shared" si="487"/>
        <v/>
      </c>
    </row>
    <row r="3405" spans="22:26" ht="20.100000000000001" customHeight="1" x14ac:dyDescent="0.25">
      <c r="V3405" s="156">
        <f t="shared" si="488"/>
        <v>17.977599999999065</v>
      </c>
      <c r="W3405" s="159">
        <f t="shared" si="484"/>
        <v>1.2071476436630323E-2</v>
      </c>
      <c r="X3405" s="160">
        <f t="shared" si="485"/>
        <v>2.9076376752657992E-5</v>
      </c>
      <c r="Y3405" s="160">
        <f t="shared" si="486"/>
        <v>2.9076376752657992E-5</v>
      </c>
      <c r="Z3405" s="160" t="str">
        <f t="shared" si="487"/>
        <v/>
      </c>
    </row>
    <row r="3406" spans="22:26" ht="20.100000000000001" customHeight="1" x14ac:dyDescent="0.25">
      <c r="V3406" s="156">
        <f t="shared" si="488"/>
        <v>17.983999999999064</v>
      </c>
      <c r="W3406" s="159">
        <f t="shared" si="484"/>
        <v>1.2042400059877665E-2</v>
      </c>
      <c r="X3406" s="160">
        <f t="shared" si="485"/>
        <v>2.9009278550999953E-5</v>
      </c>
      <c r="Y3406" s="160">
        <f t="shared" si="486"/>
        <v>2.9009278550999953E-5</v>
      </c>
      <c r="Z3406" s="160" t="str">
        <f t="shared" si="487"/>
        <v/>
      </c>
    </row>
    <row r="3407" spans="22:26" ht="20.100000000000001" customHeight="1" x14ac:dyDescent="0.25">
      <c r="V3407" s="156">
        <f t="shared" si="488"/>
        <v>17.990399999999063</v>
      </c>
      <c r="W3407" s="159">
        <f t="shared" si="484"/>
        <v>1.2013390781326665E-2</v>
      </c>
      <c r="X3407" s="160">
        <f t="shared" si="485"/>
        <v>2.894232602844958E-5</v>
      </c>
      <c r="Y3407" s="160">
        <f t="shared" si="486"/>
        <v>2.894232602844958E-5</v>
      </c>
      <c r="Z3407" s="160" t="str">
        <f t="shared" si="487"/>
        <v/>
      </c>
    </row>
    <row r="3408" spans="22:26" ht="20.100000000000001" customHeight="1" x14ac:dyDescent="0.25">
      <c r="V3408" s="156">
        <f t="shared" si="488"/>
        <v>17.996799999999062</v>
      </c>
      <c r="W3408" s="159">
        <f t="shared" si="484"/>
        <v>1.1984448455298216E-2</v>
      </c>
      <c r="X3408" s="160">
        <f t="shared" si="485"/>
        <v>2.8875518897726257E-5</v>
      </c>
      <c r="Y3408" s="160">
        <f t="shared" si="486"/>
        <v>2.8875518897726257E-5</v>
      </c>
      <c r="Z3408" s="160" t="str">
        <f t="shared" si="487"/>
        <v/>
      </c>
    </row>
    <row r="3409" spans="22:26" ht="20.100000000000001" customHeight="1" x14ac:dyDescent="0.25">
      <c r="V3409" s="156">
        <f t="shared" si="488"/>
        <v>18.003199999999062</v>
      </c>
      <c r="W3409" s="159">
        <f t="shared" si="484"/>
        <v>1.195557293640049E-2</v>
      </c>
      <c r="X3409" s="160">
        <f t="shared" si="485"/>
        <v>2.8808856871828659E-5</v>
      </c>
      <c r="Y3409" s="160">
        <f t="shared" si="486"/>
        <v>2.8808856871828659E-5</v>
      </c>
      <c r="Z3409" s="160" t="str">
        <f t="shared" si="487"/>
        <v/>
      </c>
    </row>
    <row r="3410" spans="22:26" ht="20.100000000000001" customHeight="1" x14ac:dyDescent="0.25">
      <c r="V3410" s="156">
        <f t="shared" si="488"/>
        <v>18.009599999999061</v>
      </c>
      <c r="W3410" s="159">
        <f t="shared" si="484"/>
        <v>1.1926764079528661E-2</v>
      </c>
      <c r="X3410" s="160">
        <f t="shared" si="485"/>
        <v>2.8742339664364347E-5</v>
      </c>
      <c r="Y3410" s="160">
        <f t="shared" si="486"/>
        <v>2.8742339664364347E-5</v>
      </c>
      <c r="Z3410" s="160" t="str">
        <f t="shared" si="487"/>
        <v/>
      </c>
    </row>
    <row r="3411" spans="22:26" ht="20.100000000000001" customHeight="1" x14ac:dyDescent="0.25">
      <c r="V3411" s="156">
        <f t="shared" si="488"/>
        <v>18.01599999999906</v>
      </c>
      <c r="W3411" s="159">
        <f t="shared" si="484"/>
        <v>1.1898021739864297E-2</v>
      </c>
      <c r="X3411" s="160">
        <f t="shared" si="485"/>
        <v>2.867596698931732E-5</v>
      </c>
      <c r="Y3411" s="160">
        <f t="shared" si="486"/>
        <v>2.867596698931732E-5</v>
      </c>
      <c r="Z3411" s="160" t="str">
        <f t="shared" si="487"/>
        <v/>
      </c>
    </row>
    <row r="3412" spans="22:26" ht="20.100000000000001" customHeight="1" x14ac:dyDescent="0.25">
      <c r="V3412" s="156">
        <f t="shared" si="488"/>
        <v>18.02239999999906</v>
      </c>
      <c r="W3412" s="159">
        <f t="shared" ref="W3412:W3475" si="489">_xlfn.CHISQ.DIST.RT(V3412,$U$593)</f>
        <v>1.1869345772874979E-2</v>
      </c>
      <c r="X3412" s="160">
        <f t="shared" ref="X3412:X3475" si="490">W3412-W3413</f>
        <v>2.8609738561245768E-5</v>
      </c>
      <c r="Y3412" s="160">
        <f t="shared" ref="Y3412:Y3475" si="491">IF(W3412&lt;(1-$U$600),X3412,"")</f>
        <v>2.8609738561245768E-5</v>
      </c>
      <c r="Z3412" s="160" t="str">
        <f t="shared" ref="Z3412:Z3475" si="492">IF(X3412&lt;(1-$U$606),Y3412,"")</f>
        <v/>
      </c>
    </row>
    <row r="3413" spans="22:26" ht="20.100000000000001" customHeight="1" x14ac:dyDescent="0.25">
      <c r="V3413" s="156">
        <f t="shared" ref="V3413:V3476" si="493">V3412+$Y$593</f>
        <v>18.028799999999059</v>
      </c>
      <c r="W3413" s="159">
        <f t="shared" si="489"/>
        <v>1.1840736034313733E-2</v>
      </c>
      <c r="X3413" s="160">
        <f t="shared" si="490"/>
        <v>2.8543654095075643E-5</v>
      </c>
      <c r="Y3413" s="160">
        <f t="shared" si="491"/>
        <v>2.8543654095075643E-5</v>
      </c>
      <c r="Z3413" s="160" t="str">
        <f t="shared" si="492"/>
        <v/>
      </c>
    </row>
    <row r="3414" spans="22:26" ht="20.100000000000001" customHeight="1" x14ac:dyDescent="0.25">
      <c r="V3414" s="156">
        <f t="shared" si="493"/>
        <v>18.035199999999058</v>
      </c>
      <c r="W3414" s="159">
        <f t="shared" si="489"/>
        <v>1.1812192380218658E-2</v>
      </c>
      <c r="X3414" s="160">
        <f t="shared" si="490"/>
        <v>2.8477713306244642E-5</v>
      </c>
      <c r="Y3414" s="160">
        <f t="shared" si="491"/>
        <v>2.8477713306244642E-5</v>
      </c>
      <c r="Z3414" s="160" t="str">
        <f t="shared" si="492"/>
        <v/>
      </c>
    </row>
    <row r="3415" spans="22:26" ht="20.100000000000001" customHeight="1" x14ac:dyDescent="0.25">
      <c r="V3415" s="156">
        <f t="shared" si="493"/>
        <v>18.041599999999058</v>
      </c>
      <c r="W3415" s="159">
        <f t="shared" si="489"/>
        <v>1.1783714666912413E-2</v>
      </c>
      <c r="X3415" s="160">
        <f t="shared" si="490"/>
        <v>2.8411915910717817E-5</v>
      </c>
      <c r="Y3415" s="160">
        <f t="shared" si="491"/>
        <v>2.8411915910717817E-5</v>
      </c>
      <c r="Z3415" s="160" t="str">
        <f t="shared" si="492"/>
        <v/>
      </c>
    </row>
    <row r="3416" spans="22:26" ht="20.100000000000001" customHeight="1" x14ac:dyDescent="0.25">
      <c r="V3416" s="156">
        <f t="shared" si="493"/>
        <v>18.047999999999057</v>
      </c>
      <c r="W3416" s="159">
        <f t="shared" si="489"/>
        <v>1.1755302751001695E-2</v>
      </c>
      <c r="X3416" s="160">
        <f t="shared" si="490"/>
        <v>2.8346261624815836E-5</v>
      </c>
      <c r="Y3416" s="160">
        <f t="shared" si="491"/>
        <v>2.8346261624815836E-5</v>
      </c>
      <c r="Z3416" s="160" t="str">
        <f t="shared" si="492"/>
        <v/>
      </c>
    </row>
    <row r="3417" spans="22:26" ht="20.100000000000001" customHeight="1" x14ac:dyDescent="0.25">
      <c r="V3417" s="156">
        <f t="shared" si="493"/>
        <v>18.054399999999056</v>
      </c>
      <c r="W3417" s="159">
        <f t="shared" si="489"/>
        <v>1.1726956489376879E-2</v>
      </c>
      <c r="X3417" s="160">
        <f t="shared" si="490"/>
        <v>2.8280750165433563E-5</v>
      </c>
      <c r="Y3417" s="160">
        <f t="shared" si="491"/>
        <v>2.8280750165433563E-5</v>
      </c>
      <c r="Z3417" s="160" t="str">
        <f t="shared" si="492"/>
        <v/>
      </c>
    </row>
    <row r="3418" spans="22:26" ht="20.100000000000001" customHeight="1" x14ac:dyDescent="0.25">
      <c r="V3418" s="156">
        <f t="shared" si="493"/>
        <v>18.060799999999055</v>
      </c>
      <c r="W3418" s="159">
        <f t="shared" si="489"/>
        <v>1.1698675739211446E-2</v>
      </c>
      <c r="X3418" s="160">
        <f t="shared" si="490"/>
        <v>2.82153812498874E-5</v>
      </c>
      <c r="Y3418" s="160">
        <f t="shared" si="491"/>
        <v>2.82153812498874E-5</v>
      </c>
      <c r="Z3418" s="160" t="str">
        <f t="shared" si="492"/>
        <v/>
      </c>
    </row>
    <row r="3419" spans="22:26" ht="20.100000000000001" customHeight="1" x14ac:dyDescent="0.25">
      <c r="V3419" s="156">
        <f t="shared" si="493"/>
        <v>18.067199999999055</v>
      </c>
      <c r="W3419" s="159">
        <f t="shared" si="489"/>
        <v>1.1670460357961559E-2</v>
      </c>
      <c r="X3419" s="160">
        <f t="shared" si="490"/>
        <v>2.8150154595970797E-5</v>
      </c>
      <c r="Y3419" s="160">
        <f t="shared" si="491"/>
        <v>2.8150154595970797E-5</v>
      </c>
      <c r="Z3419" s="160" t="str">
        <f t="shared" si="492"/>
        <v/>
      </c>
    </row>
    <row r="3420" spans="22:26" ht="20.100000000000001" customHeight="1" x14ac:dyDescent="0.25">
      <c r="V3420" s="156">
        <f t="shared" si="493"/>
        <v>18.073599999999054</v>
      </c>
      <c r="W3420" s="159">
        <f t="shared" si="489"/>
        <v>1.1642310203365588E-2</v>
      </c>
      <c r="X3420" s="160">
        <f t="shared" si="490"/>
        <v>2.8085069921935171E-5</v>
      </c>
      <c r="Y3420" s="160">
        <f t="shared" si="491"/>
        <v>2.8085069921935171E-5</v>
      </c>
      <c r="Z3420" s="160" t="str">
        <f t="shared" si="492"/>
        <v/>
      </c>
    </row>
    <row r="3421" spans="22:26" ht="20.100000000000001" customHeight="1" x14ac:dyDescent="0.25">
      <c r="V3421" s="156">
        <f t="shared" si="493"/>
        <v>18.079999999999053</v>
      </c>
      <c r="W3421" s="159">
        <f t="shared" si="489"/>
        <v>1.1614225133443653E-2</v>
      </c>
      <c r="X3421" s="160">
        <f t="shared" si="490"/>
        <v>2.8020126946522866E-5</v>
      </c>
      <c r="Y3421" s="160">
        <f t="shared" si="491"/>
        <v>2.8020126946522866E-5</v>
      </c>
      <c r="Z3421" s="160" t="str">
        <f t="shared" si="492"/>
        <v/>
      </c>
    </row>
    <row r="3422" spans="22:26" ht="20.100000000000001" customHeight="1" x14ac:dyDescent="0.25">
      <c r="V3422" s="156">
        <f t="shared" si="493"/>
        <v>18.086399999999053</v>
      </c>
      <c r="W3422" s="159">
        <f t="shared" si="489"/>
        <v>1.158620500649713E-2</v>
      </c>
      <c r="X3422" s="160">
        <f t="shared" si="490"/>
        <v>2.7955325388908173E-5</v>
      </c>
      <c r="Y3422" s="160">
        <f t="shared" si="491"/>
        <v>2.7955325388908173E-5</v>
      </c>
      <c r="Z3422" s="160" t="str">
        <f t="shared" si="492"/>
        <v/>
      </c>
    </row>
    <row r="3423" spans="22:26" ht="20.100000000000001" customHeight="1" x14ac:dyDescent="0.25">
      <c r="V3423" s="156">
        <f t="shared" si="493"/>
        <v>18.092799999999052</v>
      </c>
      <c r="W3423" s="159">
        <f t="shared" si="489"/>
        <v>1.1558249681108222E-2</v>
      </c>
      <c r="X3423" s="160">
        <f t="shared" si="490"/>
        <v>2.789066496873896E-5</v>
      </c>
      <c r="Y3423" s="160">
        <f t="shared" si="491"/>
        <v>2.789066496873896E-5</v>
      </c>
      <c r="Z3423" s="160" t="str">
        <f t="shared" si="492"/>
        <v/>
      </c>
    </row>
    <row r="3424" spans="22:26" ht="20.100000000000001" customHeight="1" x14ac:dyDescent="0.25">
      <c r="V3424" s="156">
        <f t="shared" si="493"/>
        <v>18.099199999999051</v>
      </c>
      <c r="W3424" s="159">
        <f t="shared" si="489"/>
        <v>1.1530359016139483E-2</v>
      </c>
      <c r="X3424" s="160">
        <f t="shared" si="490"/>
        <v>2.7826145406232086E-5</v>
      </c>
      <c r="Y3424" s="160">
        <f t="shared" si="491"/>
        <v>2.7826145406232086E-5</v>
      </c>
      <c r="Z3424" s="160" t="str">
        <f t="shared" si="492"/>
        <v/>
      </c>
    </row>
    <row r="3425" spans="22:26" ht="20.100000000000001" customHeight="1" x14ac:dyDescent="0.25">
      <c r="V3425" s="156">
        <f t="shared" si="493"/>
        <v>18.10559999999905</v>
      </c>
      <c r="W3425" s="159">
        <f t="shared" si="489"/>
        <v>1.150253287073325E-2</v>
      </c>
      <c r="X3425" s="160">
        <f t="shared" si="490"/>
        <v>2.7761766421890641E-5</v>
      </c>
      <c r="Y3425" s="160">
        <f t="shared" si="491"/>
        <v>2.7761766421890641E-5</v>
      </c>
      <c r="Z3425" s="160" t="str">
        <f t="shared" si="492"/>
        <v/>
      </c>
    </row>
    <row r="3426" spans="22:26" ht="20.100000000000001" customHeight="1" x14ac:dyDescent="0.25">
      <c r="V3426" s="156">
        <f t="shared" si="493"/>
        <v>18.11199999999905</v>
      </c>
      <c r="W3426" s="159">
        <f t="shared" si="489"/>
        <v>1.147477110431136E-2</v>
      </c>
      <c r="X3426" s="160">
        <f t="shared" si="490"/>
        <v>2.7697527736814456E-5</v>
      </c>
      <c r="Y3426" s="160">
        <f t="shared" si="491"/>
        <v>2.7697527736814456E-5</v>
      </c>
      <c r="Z3426" s="160" t="str">
        <f t="shared" si="492"/>
        <v/>
      </c>
    </row>
    <row r="3427" spans="22:26" ht="20.100000000000001" customHeight="1" x14ac:dyDescent="0.25">
      <c r="V3427" s="156">
        <f t="shared" si="493"/>
        <v>18.118399999999049</v>
      </c>
      <c r="W3427" s="159">
        <f t="shared" si="489"/>
        <v>1.1447073576574545E-2</v>
      </c>
      <c r="X3427" s="160">
        <f t="shared" si="490"/>
        <v>2.7633429072511026E-5</v>
      </c>
      <c r="Y3427" s="160">
        <f t="shared" si="491"/>
        <v>2.7633429072511026E-5</v>
      </c>
      <c r="Z3427" s="160" t="str">
        <f t="shared" si="492"/>
        <v/>
      </c>
    </row>
    <row r="3428" spans="22:26" ht="20.100000000000001" customHeight="1" x14ac:dyDescent="0.25">
      <c r="V3428" s="156">
        <f t="shared" si="493"/>
        <v>18.124799999999048</v>
      </c>
      <c r="W3428" s="159">
        <f t="shared" si="489"/>
        <v>1.1419440147502034E-2</v>
      </c>
      <c r="X3428" s="160">
        <f t="shared" si="490"/>
        <v>2.7569470150980505E-5</v>
      </c>
      <c r="Y3428" s="160">
        <f t="shared" si="491"/>
        <v>2.7569470150980505E-5</v>
      </c>
      <c r="Z3428" s="160" t="str">
        <f t="shared" si="492"/>
        <v/>
      </c>
    </row>
    <row r="3429" spans="22:26" ht="20.100000000000001" customHeight="1" x14ac:dyDescent="0.25">
      <c r="V3429" s="156">
        <f t="shared" si="493"/>
        <v>18.131199999999048</v>
      </c>
      <c r="W3429" s="159">
        <f t="shared" si="489"/>
        <v>1.1391870677351054E-2</v>
      </c>
      <c r="X3429" s="160">
        <f t="shared" si="490"/>
        <v>2.750565069470183E-5</v>
      </c>
      <c r="Y3429" s="160">
        <f t="shared" si="491"/>
        <v>2.750565069470183E-5</v>
      </c>
      <c r="Z3429" s="160" t="str">
        <f t="shared" si="492"/>
        <v/>
      </c>
    </row>
    <row r="3430" spans="22:26" ht="20.100000000000001" customHeight="1" x14ac:dyDescent="0.25">
      <c r="V3430" s="156">
        <f t="shared" si="493"/>
        <v>18.137599999999047</v>
      </c>
      <c r="W3430" s="159">
        <f t="shared" si="489"/>
        <v>1.1364365026656352E-2</v>
      </c>
      <c r="X3430" s="160">
        <f t="shared" si="490"/>
        <v>2.7441970426559867E-5</v>
      </c>
      <c r="Y3430" s="160">
        <f t="shared" si="491"/>
        <v>2.7441970426559867E-5</v>
      </c>
      <c r="Z3430" s="160" t="str">
        <f t="shared" si="492"/>
        <v/>
      </c>
    </row>
    <row r="3431" spans="22:26" ht="20.100000000000001" customHeight="1" x14ac:dyDescent="0.25">
      <c r="V3431" s="156">
        <f t="shared" si="493"/>
        <v>18.143999999999046</v>
      </c>
      <c r="W3431" s="159">
        <f t="shared" si="489"/>
        <v>1.1336923056229792E-2</v>
      </c>
      <c r="X3431" s="160">
        <f t="shared" si="490"/>
        <v>2.7378429069956425E-5</v>
      </c>
      <c r="Y3431" s="160">
        <f t="shared" si="491"/>
        <v>2.7378429069956425E-5</v>
      </c>
      <c r="Z3431" s="160" t="str">
        <f t="shared" si="492"/>
        <v/>
      </c>
    </row>
    <row r="3432" spans="22:26" ht="20.100000000000001" customHeight="1" x14ac:dyDescent="0.25">
      <c r="V3432" s="156">
        <f t="shared" si="493"/>
        <v>18.150399999999046</v>
      </c>
      <c r="W3432" s="159">
        <f t="shared" si="489"/>
        <v>1.1309544627159836E-2</v>
      </c>
      <c r="X3432" s="160">
        <f t="shared" si="490"/>
        <v>2.7315026348721794E-5</v>
      </c>
      <c r="Y3432" s="160">
        <f t="shared" si="491"/>
        <v>2.7315026348721794E-5</v>
      </c>
      <c r="Z3432" s="160" t="str">
        <f t="shared" si="492"/>
        <v/>
      </c>
    </row>
    <row r="3433" spans="22:26" ht="20.100000000000001" customHeight="1" x14ac:dyDescent="0.25">
      <c r="V3433" s="156">
        <f t="shared" si="493"/>
        <v>18.156799999999045</v>
      </c>
      <c r="W3433" s="159">
        <f t="shared" si="489"/>
        <v>1.1282229600811114E-2</v>
      </c>
      <c r="X3433" s="160">
        <f t="shared" si="490"/>
        <v>2.7251761987182391E-5</v>
      </c>
      <c r="Y3433" s="160">
        <f t="shared" si="491"/>
        <v>2.7251761987182391E-5</v>
      </c>
      <c r="Z3433" s="160" t="str">
        <f t="shared" si="492"/>
        <v/>
      </c>
    </row>
    <row r="3434" spans="22:26" ht="20.100000000000001" customHeight="1" x14ac:dyDescent="0.25">
      <c r="V3434" s="156">
        <f t="shared" si="493"/>
        <v>18.163199999999044</v>
      </c>
      <c r="W3434" s="159">
        <f t="shared" si="489"/>
        <v>1.1254977838823932E-2</v>
      </c>
      <c r="X3434" s="160">
        <f t="shared" si="490"/>
        <v>2.7188635710070561E-5</v>
      </c>
      <c r="Y3434" s="160">
        <f t="shared" si="491"/>
        <v>2.7188635710070561E-5</v>
      </c>
      <c r="Z3434" s="160" t="str">
        <f t="shared" si="492"/>
        <v/>
      </c>
    </row>
    <row r="3435" spans="22:26" ht="20.100000000000001" customHeight="1" x14ac:dyDescent="0.25">
      <c r="V3435" s="156">
        <f t="shared" si="493"/>
        <v>18.169599999999043</v>
      </c>
      <c r="W3435" s="159">
        <f t="shared" si="489"/>
        <v>1.1227789203113861E-2</v>
      </c>
      <c r="X3435" s="160">
        <f t="shared" si="490"/>
        <v>2.7125647242649473E-5</v>
      </c>
      <c r="Y3435" s="160">
        <f t="shared" si="491"/>
        <v>2.7125647242649473E-5</v>
      </c>
      <c r="Z3435" s="160" t="str">
        <f t="shared" si="492"/>
        <v/>
      </c>
    </row>
    <row r="3436" spans="22:26" ht="20.100000000000001" customHeight="1" x14ac:dyDescent="0.25">
      <c r="V3436" s="156">
        <f t="shared" si="493"/>
        <v>18.175999999999043</v>
      </c>
      <c r="W3436" s="159">
        <f t="shared" si="489"/>
        <v>1.1200663555871211E-2</v>
      </c>
      <c r="X3436" s="160">
        <f t="shared" si="490"/>
        <v>2.7062796310612508E-5</v>
      </c>
      <c r="Y3436" s="160">
        <f t="shared" si="491"/>
        <v>2.7062796310612508E-5</v>
      </c>
      <c r="Z3436" s="160" t="str">
        <f t="shared" si="492"/>
        <v/>
      </c>
    </row>
    <row r="3437" spans="22:26" ht="20.100000000000001" customHeight="1" x14ac:dyDescent="0.25">
      <c r="V3437" s="156">
        <f t="shared" si="493"/>
        <v>18.182399999999042</v>
      </c>
      <c r="W3437" s="159">
        <f t="shared" si="489"/>
        <v>1.1173600759560599E-2</v>
      </c>
      <c r="X3437" s="160">
        <f t="shared" si="490"/>
        <v>2.7000082640078055E-5</v>
      </c>
      <c r="Y3437" s="160">
        <f t="shared" si="491"/>
        <v>2.7000082640078055E-5</v>
      </c>
      <c r="Z3437" s="160" t="str">
        <f t="shared" si="492"/>
        <v/>
      </c>
    </row>
    <row r="3438" spans="22:26" ht="20.100000000000001" customHeight="1" x14ac:dyDescent="0.25">
      <c r="V3438" s="156">
        <f t="shared" si="493"/>
        <v>18.188799999999041</v>
      </c>
      <c r="W3438" s="159">
        <f t="shared" si="489"/>
        <v>1.1146600676920521E-2</v>
      </c>
      <c r="X3438" s="160">
        <f t="shared" si="490"/>
        <v>2.6937505957697061E-5</v>
      </c>
      <c r="Y3438" s="160">
        <f t="shared" si="491"/>
        <v>2.6937505957697061E-5</v>
      </c>
      <c r="Z3438" s="160" t="str">
        <f t="shared" si="492"/>
        <v/>
      </c>
    </row>
    <row r="3439" spans="22:26" ht="20.100000000000001" customHeight="1" x14ac:dyDescent="0.25">
      <c r="V3439" s="156">
        <f t="shared" si="493"/>
        <v>18.195199999999041</v>
      </c>
      <c r="W3439" s="159">
        <f t="shared" si="489"/>
        <v>1.1119663170962824E-2</v>
      </c>
      <c r="X3439" s="160">
        <f t="shared" si="490"/>
        <v>2.6875065990509053E-5</v>
      </c>
      <c r="Y3439" s="160">
        <f t="shared" si="491"/>
        <v>2.6875065990509053E-5</v>
      </c>
      <c r="Z3439" s="160" t="str">
        <f t="shared" si="492"/>
        <v/>
      </c>
    </row>
    <row r="3440" spans="22:26" ht="20.100000000000001" customHeight="1" x14ac:dyDescent="0.25">
      <c r="V3440" s="156">
        <f t="shared" si="493"/>
        <v>18.20159999999904</v>
      </c>
      <c r="W3440" s="159">
        <f t="shared" si="489"/>
        <v>1.1092788104972315E-2</v>
      </c>
      <c r="X3440" s="160">
        <f t="shared" si="490"/>
        <v>2.681276246603928E-5</v>
      </c>
      <c r="Y3440" s="160">
        <f t="shared" si="491"/>
        <v>2.681276246603928E-5</v>
      </c>
      <c r="Z3440" s="160" t="str">
        <f t="shared" si="492"/>
        <v/>
      </c>
    </row>
    <row r="3441" spans="22:26" ht="20.100000000000001" customHeight="1" x14ac:dyDescent="0.25">
      <c r="V3441" s="156">
        <f t="shared" si="493"/>
        <v>18.207999999999039</v>
      </c>
      <c r="W3441" s="159">
        <f t="shared" si="489"/>
        <v>1.1065975342506276E-2</v>
      </c>
      <c r="X3441" s="160">
        <f t="shared" si="490"/>
        <v>2.6750595112323E-5</v>
      </c>
      <c r="Y3441" s="160">
        <f t="shared" si="491"/>
        <v>2.6750595112323E-5</v>
      </c>
      <c r="Z3441" s="160" t="str">
        <f t="shared" si="492"/>
        <v/>
      </c>
    </row>
    <row r="3442" spans="22:26" ht="20.100000000000001" customHeight="1" x14ac:dyDescent="0.25">
      <c r="V3442" s="156">
        <f t="shared" si="493"/>
        <v>18.214399999999038</v>
      </c>
      <c r="W3442" s="159">
        <f t="shared" si="489"/>
        <v>1.1039224747393953E-2</v>
      </c>
      <c r="X3442" s="160">
        <f t="shared" si="490"/>
        <v>2.6688563657744149E-5</v>
      </c>
      <c r="Y3442" s="160">
        <f t="shared" si="491"/>
        <v>2.6688563657744149E-5</v>
      </c>
      <c r="Z3442" s="160" t="str">
        <f t="shared" si="492"/>
        <v/>
      </c>
    </row>
    <row r="3443" spans="22:26" ht="20.100000000000001" customHeight="1" x14ac:dyDescent="0.25">
      <c r="V3443" s="156">
        <f t="shared" si="493"/>
        <v>18.220799999999038</v>
      </c>
      <c r="W3443" s="159">
        <f t="shared" si="489"/>
        <v>1.1012536183736208E-2</v>
      </c>
      <c r="X3443" s="160">
        <f t="shared" si="490"/>
        <v>2.6626667831255654E-5</v>
      </c>
      <c r="Y3443" s="160">
        <f t="shared" si="491"/>
        <v>2.6626667831255654E-5</v>
      </c>
      <c r="Z3443" s="160" t="str">
        <f t="shared" si="492"/>
        <v/>
      </c>
    </row>
    <row r="3444" spans="22:26" ht="20.100000000000001" customHeight="1" x14ac:dyDescent="0.25">
      <c r="V3444" s="156">
        <f t="shared" si="493"/>
        <v>18.227199999999037</v>
      </c>
      <c r="W3444" s="159">
        <f t="shared" si="489"/>
        <v>1.0985909515904953E-2</v>
      </c>
      <c r="X3444" s="160">
        <f t="shared" si="490"/>
        <v>2.656490736216259E-5</v>
      </c>
      <c r="Y3444" s="160">
        <f t="shared" si="491"/>
        <v>2.656490736216259E-5</v>
      </c>
      <c r="Z3444" s="160" t="str">
        <f t="shared" si="492"/>
        <v/>
      </c>
    </row>
    <row r="3445" spans="22:26" ht="20.100000000000001" customHeight="1" x14ac:dyDescent="0.25">
      <c r="V3445" s="156">
        <f t="shared" si="493"/>
        <v>18.233599999999036</v>
      </c>
      <c r="W3445" s="159">
        <f t="shared" si="489"/>
        <v>1.095934460854279E-2</v>
      </c>
      <c r="X3445" s="160">
        <f t="shared" si="490"/>
        <v>2.6503281980345961E-5</v>
      </c>
      <c r="Y3445" s="160">
        <f t="shared" si="491"/>
        <v>2.6503281980345961E-5</v>
      </c>
      <c r="Z3445" s="160" t="str">
        <f t="shared" si="492"/>
        <v/>
      </c>
    </row>
    <row r="3446" spans="22:26" ht="20.100000000000001" customHeight="1" x14ac:dyDescent="0.25">
      <c r="V3446" s="156">
        <f t="shared" si="493"/>
        <v>18.239999999999036</v>
      </c>
      <c r="W3446" s="159">
        <f t="shared" si="489"/>
        <v>1.0932841326562444E-2</v>
      </c>
      <c r="X3446" s="160">
        <f t="shared" si="490"/>
        <v>2.6441791416016366E-5</v>
      </c>
      <c r="Y3446" s="160">
        <f t="shared" si="491"/>
        <v>2.6441791416016366E-5</v>
      </c>
      <c r="Z3446" s="160" t="str">
        <f t="shared" si="492"/>
        <v/>
      </c>
    </row>
    <row r="3447" spans="22:26" ht="20.100000000000001" customHeight="1" x14ac:dyDescent="0.25">
      <c r="V3447" s="156">
        <f t="shared" si="493"/>
        <v>18.246399999999035</v>
      </c>
      <c r="W3447" s="159">
        <f t="shared" si="489"/>
        <v>1.0906399535146428E-2</v>
      </c>
      <c r="X3447" s="160">
        <f t="shared" si="490"/>
        <v>2.6380435399970745E-5</v>
      </c>
      <c r="Y3447" s="160">
        <f t="shared" si="491"/>
        <v>2.6380435399970745E-5</v>
      </c>
      <c r="Z3447" s="160" t="str">
        <f t="shared" si="492"/>
        <v/>
      </c>
    </row>
    <row r="3448" spans="22:26" ht="20.100000000000001" customHeight="1" x14ac:dyDescent="0.25">
      <c r="V3448" s="156">
        <f t="shared" si="493"/>
        <v>18.252799999999034</v>
      </c>
      <c r="W3448" s="159">
        <f t="shared" si="489"/>
        <v>1.0880019099746457E-2</v>
      </c>
      <c r="X3448" s="160">
        <f t="shared" si="490"/>
        <v>2.6319213663311344E-5</v>
      </c>
      <c r="Y3448" s="160">
        <f t="shared" si="491"/>
        <v>2.6319213663311344E-5</v>
      </c>
      <c r="Z3448" s="160" t="str">
        <f t="shared" si="492"/>
        <v/>
      </c>
    </row>
    <row r="3449" spans="22:26" ht="20.100000000000001" customHeight="1" x14ac:dyDescent="0.25">
      <c r="V3449" s="156">
        <f t="shared" si="493"/>
        <v>18.259199999999034</v>
      </c>
      <c r="W3449" s="159">
        <f t="shared" si="489"/>
        <v>1.0853699886083146E-2</v>
      </c>
      <c r="X3449" s="160">
        <f t="shared" si="490"/>
        <v>2.6258125937740628E-5</v>
      </c>
      <c r="Y3449" s="160">
        <f t="shared" si="491"/>
        <v>2.6258125937740628E-5</v>
      </c>
      <c r="Z3449" s="160" t="str">
        <f t="shared" si="492"/>
        <v/>
      </c>
    </row>
    <row r="3450" spans="22:26" ht="20.100000000000001" customHeight="1" x14ac:dyDescent="0.25">
      <c r="V3450" s="156">
        <f t="shared" si="493"/>
        <v>18.265599999999033</v>
      </c>
      <c r="W3450" s="159">
        <f t="shared" si="489"/>
        <v>1.0827441760145405E-2</v>
      </c>
      <c r="X3450" s="160">
        <f t="shared" si="490"/>
        <v>2.6197171955313209E-5</v>
      </c>
      <c r="Y3450" s="160">
        <f t="shared" si="491"/>
        <v>2.6197171955313209E-5</v>
      </c>
      <c r="Z3450" s="160" t="str">
        <f t="shared" si="492"/>
        <v/>
      </c>
    </row>
    <row r="3451" spans="22:26" ht="20.100000000000001" customHeight="1" x14ac:dyDescent="0.25">
      <c r="V3451" s="156">
        <f t="shared" si="493"/>
        <v>18.271999999999032</v>
      </c>
      <c r="W3451" s="159">
        <f t="shared" si="489"/>
        <v>1.0801244588190092E-2</v>
      </c>
      <c r="X3451" s="160">
        <f t="shared" si="490"/>
        <v>2.6136351448586767E-5</v>
      </c>
      <c r="Y3451" s="160">
        <f t="shared" si="491"/>
        <v>2.6136351448586767E-5</v>
      </c>
      <c r="Z3451" s="160" t="str">
        <f t="shared" si="492"/>
        <v/>
      </c>
    </row>
    <row r="3452" spans="22:26" ht="20.100000000000001" customHeight="1" x14ac:dyDescent="0.25">
      <c r="V3452" s="156">
        <f t="shared" si="493"/>
        <v>18.278399999999031</v>
      </c>
      <c r="W3452" s="159">
        <f t="shared" si="489"/>
        <v>1.0775108236741505E-2</v>
      </c>
      <c r="X3452" s="160">
        <f t="shared" si="490"/>
        <v>2.6075664150554401E-5</v>
      </c>
      <c r="Y3452" s="160">
        <f t="shared" si="491"/>
        <v>2.6075664150554401E-5</v>
      </c>
      <c r="Z3452" s="160" t="str">
        <f t="shared" si="492"/>
        <v/>
      </c>
    </row>
    <row r="3453" spans="22:26" ht="20.100000000000001" customHeight="1" x14ac:dyDescent="0.25">
      <c r="V3453" s="156">
        <f t="shared" si="493"/>
        <v>18.284799999999031</v>
      </c>
      <c r="W3453" s="159">
        <f t="shared" si="489"/>
        <v>1.0749032572590951E-2</v>
      </c>
      <c r="X3453" s="160">
        <f t="shared" si="490"/>
        <v>2.6015109794655031E-5</v>
      </c>
      <c r="Y3453" s="160">
        <f t="shared" si="491"/>
        <v>2.6015109794655031E-5</v>
      </c>
      <c r="Z3453" s="160" t="str">
        <f t="shared" si="492"/>
        <v/>
      </c>
    </row>
    <row r="3454" spans="22:26" ht="20.100000000000001" customHeight="1" x14ac:dyDescent="0.25">
      <c r="V3454" s="156">
        <f t="shared" si="493"/>
        <v>18.29119999999903</v>
      </c>
      <c r="W3454" s="159">
        <f t="shared" si="489"/>
        <v>1.0723017462796296E-2</v>
      </c>
      <c r="X3454" s="160">
        <f t="shared" si="490"/>
        <v>2.5954688114858404E-5</v>
      </c>
      <c r="Y3454" s="160">
        <f t="shared" si="491"/>
        <v>2.5954688114858404E-5</v>
      </c>
      <c r="Z3454" s="160" t="str">
        <f t="shared" si="492"/>
        <v/>
      </c>
    </row>
    <row r="3455" spans="22:26" ht="20.100000000000001" customHeight="1" x14ac:dyDescent="0.25">
      <c r="V3455" s="156">
        <f t="shared" si="493"/>
        <v>18.297599999999029</v>
      </c>
      <c r="W3455" s="159">
        <f t="shared" si="489"/>
        <v>1.0697062774681437E-2</v>
      </c>
      <c r="X3455" s="160">
        <f t="shared" si="490"/>
        <v>2.5894398845401415E-5</v>
      </c>
      <c r="Y3455" s="160">
        <f t="shared" si="491"/>
        <v>2.5894398845401415E-5</v>
      </c>
      <c r="Z3455" s="160" t="str">
        <f t="shared" si="492"/>
        <v/>
      </c>
    </row>
    <row r="3456" spans="22:26" ht="20.100000000000001" customHeight="1" x14ac:dyDescent="0.25">
      <c r="V3456" s="156">
        <f t="shared" si="493"/>
        <v>18.303999999999029</v>
      </c>
      <c r="W3456" s="159">
        <f t="shared" si="489"/>
        <v>1.0671168375836036E-2</v>
      </c>
      <c r="X3456" s="160">
        <f t="shared" si="490"/>
        <v>2.5834241721195764E-5</v>
      </c>
      <c r="Y3456" s="160">
        <f t="shared" si="491"/>
        <v>2.5834241721195764E-5</v>
      </c>
      <c r="Z3456" s="160" t="str">
        <f t="shared" si="492"/>
        <v/>
      </c>
    </row>
    <row r="3457" spans="22:26" ht="20.100000000000001" customHeight="1" x14ac:dyDescent="0.25">
      <c r="V3457" s="156">
        <f t="shared" si="493"/>
        <v>18.310399999999028</v>
      </c>
      <c r="W3457" s="159">
        <f t="shared" si="489"/>
        <v>1.064533413411484E-2</v>
      </c>
      <c r="X3457" s="160">
        <f t="shared" si="490"/>
        <v>2.5774216477444586E-5</v>
      </c>
      <c r="Y3457" s="160">
        <f t="shared" si="491"/>
        <v>2.5774216477444586E-5</v>
      </c>
      <c r="Z3457" s="160" t="str">
        <f t="shared" si="492"/>
        <v/>
      </c>
    </row>
    <row r="3458" spans="22:26" ht="20.100000000000001" customHeight="1" x14ac:dyDescent="0.25">
      <c r="V3458" s="156">
        <f t="shared" si="493"/>
        <v>18.316799999999027</v>
      </c>
      <c r="W3458" s="159">
        <f t="shared" si="489"/>
        <v>1.0619559917637396E-2</v>
      </c>
      <c r="X3458" s="160">
        <f t="shared" si="490"/>
        <v>2.5714322849878374E-5</v>
      </c>
      <c r="Y3458" s="160">
        <f t="shared" si="491"/>
        <v>2.5714322849878374E-5</v>
      </c>
      <c r="Z3458" s="160" t="str">
        <f t="shared" si="492"/>
        <v/>
      </c>
    </row>
    <row r="3459" spans="22:26" ht="20.100000000000001" customHeight="1" x14ac:dyDescent="0.25">
      <c r="V3459" s="156">
        <f t="shared" si="493"/>
        <v>18.323199999999026</v>
      </c>
      <c r="W3459" s="159">
        <f t="shared" si="489"/>
        <v>1.0593845594787517E-2</v>
      </c>
      <c r="X3459" s="160">
        <f t="shared" si="490"/>
        <v>2.5654560574607521E-5</v>
      </c>
      <c r="Y3459" s="160">
        <f t="shared" si="491"/>
        <v>2.5654560574607521E-5</v>
      </c>
      <c r="Z3459" s="160" t="str">
        <f t="shared" si="492"/>
        <v/>
      </c>
    </row>
    <row r="3460" spans="22:26" ht="20.100000000000001" customHeight="1" x14ac:dyDescent="0.25">
      <c r="V3460" s="156">
        <f t="shared" si="493"/>
        <v>18.329599999999026</v>
      </c>
      <c r="W3460" s="159">
        <f t="shared" si="489"/>
        <v>1.056819103421291E-2</v>
      </c>
      <c r="X3460" s="160">
        <f t="shared" si="490"/>
        <v>2.5594929388268045E-5</v>
      </c>
      <c r="Y3460" s="160">
        <f t="shared" si="491"/>
        <v>2.5594929388268045E-5</v>
      </c>
      <c r="Z3460" s="160" t="str">
        <f t="shared" si="492"/>
        <v/>
      </c>
    </row>
    <row r="3461" spans="22:26" ht="20.100000000000001" customHeight="1" x14ac:dyDescent="0.25">
      <c r="V3461" s="156">
        <f t="shared" si="493"/>
        <v>18.335999999999025</v>
      </c>
      <c r="W3461" s="159">
        <f t="shared" si="489"/>
        <v>1.0542596104824642E-2</v>
      </c>
      <c r="X3461" s="160">
        <f t="shared" si="490"/>
        <v>2.5535429027929643E-5</v>
      </c>
      <c r="Y3461" s="160">
        <f t="shared" si="491"/>
        <v>2.5535429027929643E-5</v>
      </c>
      <c r="Z3461" s="160" t="str">
        <f t="shared" si="492"/>
        <v/>
      </c>
    </row>
    <row r="3462" spans="22:26" ht="20.100000000000001" customHeight="1" x14ac:dyDescent="0.25">
      <c r="V3462" s="156">
        <f t="shared" si="493"/>
        <v>18.342399999999024</v>
      </c>
      <c r="W3462" s="159">
        <f t="shared" si="489"/>
        <v>1.0517060675796712E-2</v>
      </c>
      <c r="X3462" s="160">
        <f t="shared" si="490"/>
        <v>2.5476059231085285E-5</v>
      </c>
      <c r="Y3462" s="160">
        <f t="shared" si="491"/>
        <v>2.5476059231085285E-5</v>
      </c>
      <c r="Z3462" s="160" t="str">
        <f t="shared" si="492"/>
        <v/>
      </c>
    </row>
    <row r="3463" spans="22:26" ht="20.100000000000001" customHeight="1" x14ac:dyDescent="0.25">
      <c r="V3463" s="156">
        <f t="shared" si="493"/>
        <v>18.348799999999024</v>
      </c>
      <c r="W3463" s="159">
        <f t="shared" si="489"/>
        <v>1.0491584616565627E-2</v>
      </c>
      <c r="X3463" s="160">
        <f t="shared" si="490"/>
        <v>2.5416819735644275E-5</v>
      </c>
      <c r="Y3463" s="160">
        <f t="shared" si="491"/>
        <v>2.5416819735644275E-5</v>
      </c>
      <c r="Z3463" s="160" t="str">
        <f t="shared" si="492"/>
        <v/>
      </c>
    </row>
    <row r="3464" spans="22:26" ht="20.100000000000001" customHeight="1" x14ac:dyDescent="0.25">
      <c r="V3464" s="156">
        <f t="shared" si="493"/>
        <v>18.355199999999023</v>
      </c>
      <c r="W3464" s="159">
        <f t="shared" si="489"/>
        <v>1.0466167796829982E-2</v>
      </c>
      <c r="X3464" s="160">
        <f t="shared" si="490"/>
        <v>2.5357710280043272E-5</v>
      </c>
      <c r="Y3464" s="160">
        <f t="shared" si="491"/>
        <v>2.5357710280043272E-5</v>
      </c>
      <c r="Z3464" s="160" t="str">
        <f t="shared" si="492"/>
        <v/>
      </c>
    </row>
    <row r="3465" spans="22:26" ht="20.100000000000001" customHeight="1" x14ac:dyDescent="0.25">
      <c r="V3465" s="156">
        <f t="shared" si="493"/>
        <v>18.361599999999022</v>
      </c>
      <c r="W3465" s="159">
        <f t="shared" si="489"/>
        <v>1.0440810086549939E-2</v>
      </c>
      <c r="X3465" s="160">
        <f t="shared" si="490"/>
        <v>2.52987306031318E-5</v>
      </c>
      <c r="Y3465" s="160">
        <f t="shared" si="491"/>
        <v>2.52987306031318E-5</v>
      </c>
      <c r="Z3465" s="160" t="str">
        <f t="shared" si="492"/>
        <v/>
      </c>
    </row>
    <row r="3466" spans="22:26" ht="20.100000000000001" customHeight="1" x14ac:dyDescent="0.25">
      <c r="V3466" s="156">
        <f t="shared" si="493"/>
        <v>18.367999999999022</v>
      </c>
      <c r="W3466" s="159">
        <f t="shared" si="489"/>
        <v>1.0415511355946807E-2</v>
      </c>
      <c r="X3466" s="160">
        <f t="shared" si="490"/>
        <v>2.5239880444144491E-5</v>
      </c>
      <c r="Y3466" s="160">
        <f t="shared" si="491"/>
        <v>2.5239880444144491E-5</v>
      </c>
      <c r="Z3466" s="160" t="str">
        <f t="shared" si="492"/>
        <v/>
      </c>
    </row>
    <row r="3467" spans="22:26" ht="20.100000000000001" customHeight="1" x14ac:dyDescent="0.25">
      <c r="V3467" s="156">
        <f t="shared" si="493"/>
        <v>18.374399999999021</v>
      </c>
      <c r="W3467" s="159">
        <f t="shared" si="489"/>
        <v>1.0390271475502663E-2</v>
      </c>
      <c r="X3467" s="160">
        <f t="shared" si="490"/>
        <v>2.5181159542888437E-5</v>
      </c>
      <c r="Y3467" s="160">
        <f t="shared" si="491"/>
        <v>2.5181159542888437E-5</v>
      </c>
      <c r="Z3467" s="160" t="str">
        <f t="shared" si="492"/>
        <v/>
      </c>
    </row>
    <row r="3468" spans="22:26" ht="20.100000000000001" customHeight="1" x14ac:dyDescent="0.25">
      <c r="V3468" s="156">
        <f t="shared" si="493"/>
        <v>18.38079999999902</v>
      </c>
      <c r="W3468" s="159">
        <f t="shared" si="489"/>
        <v>1.0365090315959774E-2</v>
      </c>
      <c r="X3468" s="160">
        <f t="shared" si="490"/>
        <v>2.5122567639498591E-5</v>
      </c>
      <c r="Y3468" s="160">
        <f t="shared" si="491"/>
        <v>2.5122567639498591E-5</v>
      </c>
      <c r="Z3468" s="160" t="str">
        <f t="shared" si="492"/>
        <v/>
      </c>
    </row>
    <row r="3469" spans="22:26" ht="20.100000000000001" customHeight="1" x14ac:dyDescent="0.25">
      <c r="V3469" s="156">
        <f t="shared" si="493"/>
        <v>18.387199999999019</v>
      </c>
      <c r="W3469" s="159">
        <f t="shared" si="489"/>
        <v>1.0339967748320276E-2</v>
      </c>
      <c r="X3469" s="160">
        <f t="shared" si="490"/>
        <v>2.5064104474604304E-5</v>
      </c>
      <c r="Y3469" s="160">
        <f t="shared" si="491"/>
        <v>2.5064104474604304E-5</v>
      </c>
      <c r="Z3469" s="160" t="str">
        <f t="shared" si="492"/>
        <v/>
      </c>
    </row>
    <row r="3470" spans="22:26" ht="20.100000000000001" customHeight="1" x14ac:dyDescent="0.25">
      <c r="V3470" s="156">
        <f t="shared" si="493"/>
        <v>18.393599999999019</v>
      </c>
      <c r="W3470" s="159">
        <f t="shared" si="489"/>
        <v>1.0314903643845671E-2</v>
      </c>
      <c r="X3470" s="160">
        <f t="shared" si="490"/>
        <v>2.5005769789256463E-5</v>
      </c>
      <c r="Y3470" s="160">
        <f t="shared" si="491"/>
        <v>2.5005769789256463E-5</v>
      </c>
      <c r="Z3470" s="160" t="str">
        <f t="shared" si="492"/>
        <v/>
      </c>
    </row>
    <row r="3471" spans="22:26" ht="20.100000000000001" customHeight="1" x14ac:dyDescent="0.25">
      <c r="V3471" s="156">
        <f t="shared" si="493"/>
        <v>18.399999999999018</v>
      </c>
      <c r="W3471" s="159">
        <f t="shared" si="489"/>
        <v>1.0289897874056415E-2</v>
      </c>
      <c r="X3471" s="160">
        <f t="shared" si="490"/>
        <v>2.4947563325019434E-5</v>
      </c>
      <c r="Y3471" s="160">
        <f t="shared" si="491"/>
        <v>2.4947563325019434E-5</v>
      </c>
      <c r="Z3471" s="160" t="str">
        <f t="shared" si="492"/>
        <v/>
      </c>
    </row>
    <row r="3472" spans="22:26" ht="20.100000000000001" customHeight="1" x14ac:dyDescent="0.25">
      <c r="V3472" s="156">
        <f t="shared" si="493"/>
        <v>18.406399999999017</v>
      </c>
      <c r="W3472" s="159">
        <f t="shared" si="489"/>
        <v>1.0264950310731396E-2</v>
      </c>
      <c r="X3472" s="160">
        <f t="shared" si="490"/>
        <v>2.4889484823806263E-5</v>
      </c>
      <c r="Y3472" s="160">
        <f t="shared" si="491"/>
        <v>2.4889484823806263E-5</v>
      </c>
      <c r="Z3472" s="160" t="str">
        <f t="shared" si="492"/>
        <v/>
      </c>
    </row>
    <row r="3473" spans="22:26" ht="20.100000000000001" customHeight="1" x14ac:dyDescent="0.25">
      <c r="V3473" s="156">
        <f t="shared" si="493"/>
        <v>18.412799999999017</v>
      </c>
      <c r="W3473" s="159">
        <f t="shared" si="489"/>
        <v>1.0240060825907589E-2</v>
      </c>
      <c r="X3473" s="160">
        <f t="shared" si="490"/>
        <v>2.4831534028020921E-5</v>
      </c>
      <c r="Y3473" s="160">
        <f t="shared" si="491"/>
        <v>2.4831534028020921E-5</v>
      </c>
      <c r="Z3473" s="160" t="str">
        <f t="shared" si="492"/>
        <v/>
      </c>
    </row>
    <row r="3474" spans="22:26" ht="20.100000000000001" customHeight="1" x14ac:dyDescent="0.25">
      <c r="V3474" s="156">
        <f t="shared" si="493"/>
        <v>18.419199999999016</v>
      </c>
      <c r="W3474" s="159">
        <f t="shared" si="489"/>
        <v>1.0215229291879568E-2</v>
      </c>
      <c r="X3474" s="160">
        <f t="shared" si="490"/>
        <v>2.4773710680504532E-5</v>
      </c>
      <c r="Y3474" s="160">
        <f t="shared" si="491"/>
        <v>2.4773710680504532E-5</v>
      </c>
      <c r="Z3474" s="160" t="str">
        <f t="shared" si="492"/>
        <v/>
      </c>
    </row>
    <row r="3475" spans="22:26" ht="20.100000000000001" customHeight="1" x14ac:dyDescent="0.25">
      <c r="V3475" s="156">
        <f t="shared" si="493"/>
        <v>18.425599999999015</v>
      </c>
      <c r="W3475" s="159">
        <f t="shared" si="489"/>
        <v>1.0190455581199064E-2</v>
      </c>
      <c r="X3475" s="160">
        <f t="shared" si="490"/>
        <v>2.4716014524545776E-5</v>
      </c>
      <c r="Y3475" s="160">
        <f t="shared" si="491"/>
        <v>2.4716014524545776E-5</v>
      </c>
      <c r="Z3475" s="160" t="str">
        <f t="shared" si="492"/>
        <v/>
      </c>
    </row>
    <row r="3476" spans="22:26" ht="20.100000000000001" customHeight="1" x14ac:dyDescent="0.25">
      <c r="V3476" s="156">
        <f t="shared" si="493"/>
        <v>18.431999999999015</v>
      </c>
      <c r="W3476" s="159">
        <f t="shared" ref="W3476:W3539" si="494">_xlfn.CHISQ.DIST.RT(V3476,$U$593)</f>
        <v>1.0165739566674518E-2</v>
      </c>
      <c r="X3476" s="160">
        <f t="shared" ref="X3476:X3539" si="495">W3476-W3477</f>
        <v>2.4658445303860077E-5</v>
      </c>
      <c r="Y3476" s="160">
        <f t="shared" ref="Y3476:Y3539" si="496">IF(W3476&lt;(1-$U$600),X3476,"")</f>
        <v>2.4658445303860077E-5</v>
      </c>
      <c r="Z3476" s="160" t="str">
        <f t="shared" ref="Z3476:Z3539" si="497">IF(X3476&lt;(1-$U$606),Y3476,"")</f>
        <v/>
      </c>
    </row>
    <row r="3477" spans="22:26" ht="20.100000000000001" customHeight="1" x14ac:dyDescent="0.25">
      <c r="V3477" s="156">
        <f t="shared" ref="V3477:V3540" si="498">V3476+$Y$593</f>
        <v>18.438399999999014</v>
      </c>
      <c r="W3477" s="159">
        <f t="shared" si="494"/>
        <v>1.0141081121370658E-2</v>
      </c>
      <c r="X3477" s="160">
        <f t="shared" si="495"/>
        <v>2.460100276261909E-5</v>
      </c>
      <c r="Y3477" s="160">
        <f t="shared" si="496"/>
        <v>2.460100276261909E-5</v>
      </c>
      <c r="Z3477" s="160" t="str">
        <f t="shared" si="497"/>
        <v/>
      </c>
    </row>
    <row r="3478" spans="22:26" ht="20.100000000000001" customHeight="1" x14ac:dyDescent="0.25">
      <c r="V3478" s="156">
        <f t="shared" si="498"/>
        <v>18.444799999999013</v>
      </c>
      <c r="W3478" s="159">
        <f t="shared" si="494"/>
        <v>1.0116480118608039E-2</v>
      </c>
      <c r="X3478" s="160">
        <f t="shared" si="495"/>
        <v>2.4543686645429885E-5</v>
      </c>
      <c r="Y3478" s="160">
        <f t="shared" si="496"/>
        <v>2.4543686645429885E-5</v>
      </c>
      <c r="Z3478" s="160" t="str">
        <f t="shared" si="497"/>
        <v/>
      </c>
    </row>
    <row r="3479" spans="22:26" ht="20.100000000000001" customHeight="1" x14ac:dyDescent="0.25">
      <c r="V3479" s="156">
        <f t="shared" si="498"/>
        <v>18.451199999999012</v>
      </c>
      <c r="W3479" s="159">
        <f t="shared" si="494"/>
        <v>1.0091936431962609E-2</v>
      </c>
      <c r="X3479" s="160">
        <f t="shared" si="495"/>
        <v>2.4486496697308929E-5</v>
      </c>
      <c r="Y3479" s="160">
        <f t="shared" si="496"/>
        <v>2.4486496697308929E-5</v>
      </c>
      <c r="Z3479" s="160" t="str">
        <f t="shared" si="497"/>
        <v/>
      </c>
    </row>
    <row r="3480" spans="22:26" ht="20.100000000000001" customHeight="1" x14ac:dyDescent="0.25">
      <c r="V3480" s="156">
        <f t="shared" si="498"/>
        <v>18.457599999999012</v>
      </c>
      <c r="W3480" s="159">
        <f t="shared" si="494"/>
        <v>1.00674499352653E-2</v>
      </c>
      <c r="X3480" s="160">
        <f t="shared" si="495"/>
        <v>2.4429432663753206E-5</v>
      </c>
      <c r="Y3480" s="160">
        <f t="shared" si="496"/>
        <v>2.4429432663753206E-5</v>
      </c>
      <c r="Z3480" s="160" t="str">
        <f t="shared" si="497"/>
        <v/>
      </c>
    </row>
    <row r="3481" spans="22:26" ht="20.100000000000001" customHeight="1" x14ac:dyDescent="0.25">
      <c r="V3481" s="156">
        <f t="shared" si="498"/>
        <v>18.463999999999011</v>
      </c>
      <c r="W3481" s="159">
        <f t="shared" si="494"/>
        <v>1.0043020502601547E-2</v>
      </c>
      <c r="X3481" s="160">
        <f t="shared" si="495"/>
        <v>2.4372494290731544E-5</v>
      </c>
      <c r="Y3481" s="160">
        <f t="shared" si="496"/>
        <v>2.4372494290731544E-5</v>
      </c>
      <c r="Z3481" s="160" t="str">
        <f t="shared" si="497"/>
        <v/>
      </c>
    </row>
    <row r="3482" spans="22:26" ht="20.100000000000001" customHeight="1" x14ac:dyDescent="0.25">
      <c r="V3482" s="156">
        <f t="shared" si="498"/>
        <v>18.47039999999901</v>
      </c>
      <c r="W3482" s="159">
        <f t="shared" si="494"/>
        <v>1.0018648008310815E-2</v>
      </c>
      <c r="X3482" s="160">
        <f t="shared" si="495"/>
        <v>2.4315681324500737E-5</v>
      </c>
      <c r="Y3482" s="160">
        <f t="shared" si="496"/>
        <v>2.4315681324500737E-5</v>
      </c>
      <c r="Z3482" s="160" t="str">
        <f t="shared" si="497"/>
        <v/>
      </c>
    </row>
    <row r="3483" spans="22:26" ht="20.100000000000001" customHeight="1" x14ac:dyDescent="0.25">
      <c r="V3483" s="156">
        <f t="shared" si="498"/>
        <v>18.47679999999901</v>
      </c>
      <c r="W3483" s="159">
        <f t="shared" si="494"/>
        <v>9.9943323269863146E-3</v>
      </c>
      <c r="X3483" s="160">
        <f t="shared" si="495"/>
        <v>2.4258993511947283E-5</v>
      </c>
      <c r="Y3483" s="160">
        <f t="shared" si="496"/>
        <v>2.4258993511947283E-5</v>
      </c>
      <c r="Z3483" s="160" t="str">
        <f t="shared" si="497"/>
        <v/>
      </c>
    </row>
    <row r="3484" spans="22:26" ht="20.100000000000001" customHeight="1" x14ac:dyDescent="0.25">
      <c r="V3484" s="156">
        <f t="shared" si="498"/>
        <v>18.483199999999009</v>
      </c>
      <c r="W3484" s="159">
        <f t="shared" si="494"/>
        <v>9.9700733334743673E-3</v>
      </c>
      <c r="X3484" s="160">
        <f t="shared" si="495"/>
        <v>2.4202430600266459E-5</v>
      </c>
      <c r="Y3484" s="160">
        <f t="shared" si="496"/>
        <v>2.4202430600266459E-5</v>
      </c>
      <c r="Z3484" s="160" t="str">
        <f t="shared" si="497"/>
        <v/>
      </c>
    </row>
    <row r="3485" spans="22:26" ht="20.100000000000001" customHeight="1" x14ac:dyDescent="0.25">
      <c r="V3485" s="156">
        <f t="shared" si="498"/>
        <v>18.489599999999008</v>
      </c>
      <c r="W3485" s="159">
        <f t="shared" si="494"/>
        <v>9.9458709028741009E-3</v>
      </c>
      <c r="X3485" s="160">
        <f t="shared" si="495"/>
        <v>2.4145992337153144E-5</v>
      </c>
      <c r="Y3485" s="160">
        <f t="shared" si="496"/>
        <v>2.4145992337153144E-5</v>
      </c>
      <c r="Z3485" s="160" t="str">
        <f t="shared" si="497"/>
        <v/>
      </c>
    </row>
    <row r="3486" spans="22:26" ht="20.100000000000001" customHeight="1" x14ac:dyDescent="0.25">
      <c r="V3486" s="156">
        <f t="shared" si="498"/>
        <v>18.495999999999007</v>
      </c>
      <c r="W3486" s="159">
        <f t="shared" si="494"/>
        <v>9.9217249105369477E-3</v>
      </c>
      <c r="X3486" s="160">
        <f t="shared" si="495"/>
        <v>2.4089678470675183E-5</v>
      </c>
      <c r="Y3486" s="160">
        <f t="shared" si="496"/>
        <v>2.4089678470675183E-5</v>
      </c>
      <c r="Z3486" s="160" t="str">
        <f t="shared" si="497"/>
        <v/>
      </c>
    </row>
    <row r="3487" spans="22:26" ht="20.100000000000001" customHeight="1" x14ac:dyDescent="0.25">
      <c r="V3487" s="156">
        <f t="shared" si="498"/>
        <v>18.502399999999007</v>
      </c>
      <c r="W3487" s="159">
        <f t="shared" si="494"/>
        <v>9.8976352320662726E-3</v>
      </c>
      <c r="X3487" s="160">
        <f t="shared" si="495"/>
        <v>2.403348874939655E-5</v>
      </c>
      <c r="Y3487" s="160">
        <f t="shared" si="496"/>
        <v>2.403348874939655E-5</v>
      </c>
      <c r="Z3487" s="160" t="str">
        <f t="shared" si="497"/>
        <v/>
      </c>
    </row>
    <row r="3488" spans="22:26" ht="20.100000000000001" customHeight="1" x14ac:dyDescent="0.25">
      <c r="V3488" s="156">
        <f t="shared" si="498"/>
        <v>18.508799999999006</v>
      </c>
      <c r="W3488" s="159">
        <f t="shared" si="494"/>
        <v>9.873601743316876E-3</v>
      </c>
      <c r="X3488" s="160">
        <f t="shared" si="495"/>
        <v>2.3977422922295821E-5</v>
      </c>
      <c r="Y3488" s="160">
        <f t="shared" si="496"/>
        <v>2.3977422922295821E-5</v>
      </c>
      <c r="Z3488" s="160" t="str">
        <f t="shared" si="497"/>
        <v/>
      </c>
    </row>
    <row r="3489" spans="22:26" ht="20.100000000000001" customHeight="1" x14ac:dyDescent="0.25">
      <c r="V3489" s="156">
        <f t="shared" si="498"/>
        <v>18.515199999999005</v>
      </c>
      <c r="W3489" s="159">
        <f t="shared" si="494"/>
        <v>9.8496243203945802E-3</v>
      </c>
      <c r="X3489" s="160">
        <f t="shared" si="495"/>
        <v>2.3921480738799128E-5</v>
      </c>
      <c r="Y3489" s="160">
        <f t="shared" si="496"/>
        <v>2.3921480738799128E-5</v>
      </c>
      <c r="Z3489" s="160" t="str">
        <f t="shared" si="497"/>
        <v/>
      </c>
    </row>
    <row r="3490" spans="22:26" ht="20.100000000000001" customHeight="1" x14ac:dyDescent="0.25">
      <c r="V3490" s="156">
        <f t="shared" si="498"/>
        <v>18.521599999999005</v>
      </c>
      <c r="W3490" s="159">
        <f t="shared" si="494"/>
        <v>9.8257028396557811E-3</v>
      </c>
      <c r="X3490" s="160">
        <f t="shared" si="495"/>
        <v>2.3865661948733324E-5</v>
      </c>
      <c r="Y3490" s="160">
        <f t="shared" si="496"/>
        <v>2.3865661948733324E-5</v>
      </c>
      <c r="Z3490" s="160" t="str">
        <f t="shared" si="497"/>
        <v/>
      </c>
    </row>
    <row r="3491" spans="22:26" ht="20.100000000000001" customHeight="1" x14ac:dyDescent="0.25">
      <c r="V3491" s="156">
        <f t="shared" si="498"/>
        <v>18.527999999999004</v>
      </c>
      <c r="W3491" s="159">
        <f t="shared" si="494"/>
        <v>9.8018371777070477E-3</v>
      </c>
      <c r="X3491" s="160">
        <f t="shared" si="495"/>
        <v>2.3809966302367619E-5</v>
      </c>
      <c r="Y3491" s="160">
        <f t="shared" si="496"/>
        <v>2.3809966302367619E-5</v>
      </c>
      <c r="Z3491" s="160" t="str">
        <f t="shared" si="497"/>
        <v/>
      </c>
    </row>
    <row r="3492" spans="22:26" ht="20.100000000000001" customHeight="1" x14ac:dyDescent="0.25">
      <c r="V3492" s="156">
        <f t="shared" si="498"/>
        <v>18.534399999999003</v>
      </c>
      <c r="W3492" s="159">
        <f t="shared" si="494"/>
        <v>9.7780272114046801E-3</v>
      </c>
      <c r="X3492" s="160">
        <f t="shared" si="495"/>
        <v>2.3754393550448269E-5</v>
      </c>
      <c r="Y3492" s="160">
        <f t="shared" si="496"/>
        <v>2.3754393550448269E-5</v>
      </c>
      <c r="Z3492" s="160" t="str">
        <f t="shared" si="497"/>
        <v/>
      </c>
    </row>
    <row r="3493" spans="22:26" ht="20.100000000000001" customHeight="1" x14ac:dyDescent="0.25">
      <c r="V3493" s="156">
        <f t="shared" si="498"/>
        <v>18.540799999999003</v>
      </c>
      <c r="W3493" s="159">
        <f t="shared" si="494"/>
        <v>9.7542728178542319E-3</v>
      </c>
      <c r="X3493" s="160">
        <f t="shared" si="495"/>
        <v>2.3698943444084089E-5</v>
      </c>
      <c r="Y3493" s="160">
        <f t="shared" si="496"/>
        <v>2.3698943444084089E-5</v>
      </c>
      <c r="Z3493" s="160" t="str">
        <f t="shared" si="497"/>
        <v/>
      </c>
    </row>
    <row r="3494" spans="22:26" ht="20.100000000000001" customHeight="1" x14ac:dyDescent="0.25">
      <c r="V3494" s="156">
        <f t="shared" si="498"/>
        <v>18.547199999999002</v>
      </c>
      <c r="W3494" s="159">
        <f t="shared" si="494"/>
        <v>9.7305738744101478E-3</v>
      </c>
      <c r="X3494" s="160">
        <f t="shared" si="495"/>
        <v>2.364361573487829E-5</v>
      </c>
      <c r="Y3494" s="160">
        <f t="shared" si="496"/>
        <v>2.364361573487829E-5</v>
      </c>
      <c r="Z3494" s="160" t="str">
        <f t="shared" si="497"/>
        <v/>
      </c>
    </row>
    <row r="3495" spans="22:26" ht="20.100000000000001" customHeight="1" x14ac:dyDescent="0.25">
      <c r="V3495" s="156">
        <f t="shared" si="498"/>
        <v>18.553599999999001</v>
      </c>
      <c r="W3495" s="159">
        <f t="shared" si="494"/>
        <v>9.7069302586752695E-3</v>
      </c>
      <c r="X3495" s="160">
        <f t="shared" si="495"/>
        <v>2.3588410174836538E-5</v>
      </c>
      <c r="Y3495" s="160">
        <f t="shared" si="496"/>
        <v>2.3588410174836538E-5</v>
      </c>
      <c r="Z3495" s="160" t="str">
        <f t="shared" si="497"/>
        <v/>
      </c>
    </row>
    <row r="3496" spans="22:26" ht="20.100000000000001" customHeight="1" x14ac:dyDescent="0.25">
      <c r="V3496" s="156">
        <f t="shared" si="498"/>
        <v>18.559999999999</v>
      </c>
      <c r="W3496" s="159">
        <f t="shared" si="494"/>
        <v>9.6833418485004329E-3</v>
      </c>
      <c r="X3496" s="160">
        <f t="shared" si="495"/>
        <v>2.3533326516387773E-5</v>
      </c>
      <c r="Y3496" s="160">
        <f t="shared" si="496"/>
        <v>2.3533326516387773E-5</v>
      </c>
      <c r="Z3496" s="160" t="str">
        <f t="shared" si="497"/>
        <v/>
      </c>
    </row>
    <row r="3497" spans="22:26" ht="20.100000000000001" customHeight="1" x14ac:dyDescent="0.25">
      <c r="V3497" s="156">
        <f t="shared" si="498"/>
        <v>18.566399999999</v>
      </c>
      <c r="W3497" s="159">
        <f t="shared" si="494"/>
        <v>9.6598085219840452E-3</v>
      </c>
      <c r="X3497" s="160">
        <f t="shared" si="495"/>
        <v>2.3478364512396349E-5</v>
      </c>
      <c r="Y3497" s="160">
        <f t="shared" si="496"/>
        <v>2.3478364512396349E-5</v>
      </c>
      <c r="Z3497" s="160" t="str">
        <f t="shared" si="497"/>
        <v/>
      </c>
    </row>
    <row r="3498" spans="22:26" ht="20.100000000000001" customHeight="1" x14ac:dyDescent="0.25">
      <c r="V3498" s="156">
        <f t="shared" si="498"/>
        <v>18.572799999998999</v>
      </c>
      <c r="W3498" s="159">
        <f t="shared" si="494"/>
        <v>9.6363301574716488E-3</v>
      </c>
      <c r="X3498" s="160">
        <f t="shared" si="495"/>
        <v>2.3423523916214078E-5</v>
      </c>
      <c r="Y3498" s="160">
        <f t="shared" si="496"/>
        <v>2.3423523916214078E-5</v>
      </c>
      <c r="Z3498" s="160" t="str">
        <f t="shared" si="497"/>
        <v/>
      </c>
    </row>
    <row r="3499" spans="22:26" ht="20.100000000000001" customHeight="1" x14ac:dyDescent="0.25">
      <c r="V3499" s="156">
        <f t="shared" si="498"/>
        <v>18.579199999998998</v>
      </c>
      <c r="W3499" s="159">
        <f t="shared" si="494"/>
        <v>9.6129066335554347E-3</v>
      </c>
      <c r="X3499" s="160">
        <f t="shared" si="495"/>
        <v>2.3368804481498084E-5</v>
      </c>
      <c r="Y3499" s="160">
        <f t="shared" si="496"/>
        <v>2.3368804481498084E-5</v>
      </c>
      <c r="Z3499" s="160" t="str">
        <f t="shared" si="497"/>
        <v/>
      </c>
    </row>
    <row r="3500" spans="22:26" ht="20.100000000000001" customHeight="1" x14ac:dyDescent="0.25">
      <c r="V3500" s="156">
        <f t="shared" si="498"/>
        <v>18.585599999998998</v>
      </c>
      <c r="W3500" s="159">
        <f t="shared" si="494"/>
        <v>9.5895378290739366E-3</v>
      </c>
      <c r="X3500" s="160">
        <f t="shared" si="495"/>
        <v>2.3314205962434581E-5</v>
      </c>
      <c r="Y3500" s="160">
        <f t="shared" si="496"/>
        <v>2.3314205962434581E-5</v>
      </c>
      <c r="Z3500" s="160" t="str">
        <f t="shared" si="497"/>
        <v/>
      </c>
    </row>
    <row r="3501" spans="22:26" ht="20.100000000000001" customHeight="1" x14ac:dyDescent="0.25">
      <c r="V3501" s="156">
        <f t="shared" si="498"/>
        <v>18.591999999998997</v>
      </c>
      <c r="W3501" s="159">
        <f t="shared" si="494"/>
        <v>9.5662236231115021E-3</v>
      </c>
      <c r="X3501" s="160">
        <f t="shared" si="495"/>
        <v>2.325972811366428E-5</v>
      </c>
      <c r="Y3501" s="160">
        <f t="shared" si="496"/>
        <v>2.325972811366428E-5</v>
      </c>
      <c r="Z3501" s="160" t="str">
        <f t="shared" si="497"/>
        <v/>
      </c>
    </row>
    <row r="3502" spans="22:26" ht="20.100000000000001" customHeight="1" x14ac:dyDescent="0.25">
      <c r="V3502" s="156">
        <f t="shared" si="498"/>
        <v>18.598399999998996</v>
      </c>
      <c r="W3502" s="159">
        <f t="shared" si="494"/>
        <v>9.5429638949978378E-3</v>
      </c>
      <c r="X3502" s="160">
        <f t="shared" si="495"/>
        <v>2.3205370690122795E-5</v>
      </c>
      <c r="Y3502" s="160">
        <f t="shared" si="496"/>
        <v>2.3205370690122795E-5</v>
      </c>
      <c r="Z3502" s="160" t="str">
        <f t="shared" si="497"/>
        <v/>
      </c>
    </row>
    <row r="3503" spans="22:26" ht="20.100000000000001" customHeight="1" x14ac:dyDescent="0.25">
      <c r="V3503" s="156">
        <f t="shared" si="498"/>
        <v>18.604799999998995</v>
      </c>
      <c r="W3503" s="159">
        <f t="shared" si="494"/>
        <v>9.519758524307715E-3</v>
      </c>
      <c r="X3503" s="160">
        <f t="shared" si="495"/>
        <v>2.3151133447276567E-5</v>
      </c>
      <c r="Y3503" s="160">
        <f t="shared" si="496"/>
        <v>2.3151133447276567E-5</v>
      </c>
      <c r="Z3503" s="160" t="str">
        <f t="shared" si="497"/>
        <v/>
      </c>
    </row>
    <row r="3504" spans="22:26" ht="20.100000000000001" customHeight="1" x14ac:dyDescent="0.25">
      <c r="V3504" s="156">
        <f t="shared" si="498"/>
        <v>18.611199999998995</v>
      </c>
      <c r="W3504" s="159">
        <f t="shared" si="494"/>
        <v>9.4966073908604384E-3</v>
      </c>
      <c r="X3504" s="160">
        <f t="shared" si="495"/>
        <v>2.3097016141044799E-5</v>
      </c>
      <c r="Y3504" s="160">
        <f t="shared" si="496"/>
        <v>2.3097016141044799E-5</v>
      </c>
      <c r="Z3504" s="160" t="str">
        <f t="shared" si="497"/>
        <v/>
      </c>
    </row>
    <row r="3505" spans="22:26" ht="20.100000000000001" customHeight="1" x14ac:dyDescent="0.25">
      <c r="V3505" s="156">
        <f t="shared" si="498"/>
        <v>18.617599999998994</v>
      </c>
      <c r="W3505" s="159">
        <f t="shared" si="494"/>
        <v>9.4735103747193936E-3</v>
      </c>
      <c r="X3505" s="160">
        <f t="shared" si="495"/>
        <v>2.304301852767629E-5</v>
      </c>
      <c r="Y3505" s="160">
        <f t="shared" si="496"/>
        <v>2.304301852767629E-5</v>
      </c>
      <c r="Z3505" s="160" t="str">
        <f t="shared" si="497"/>
        <v/>
      </c>
    </row>
    <row r="3506" spans="22:26" ht="20.100000000000001" customHeight="1" x14ac:dyDescent="0.25">
      <c r="V3506" s="156">
        <f t="shared" si="498"/>
        <v>18.623999999998993</v>
      </c>
      <c r="W3506" s="159">
        <f t="shared" si="494"/>
        <v>9.4504673561917173E-3</v>
      </c>
      <c r="X3506" s="160">
        <f t="shared" si="495"/>
        <v>2.2989140363874339E-5</v>
      </c>
      <c r="Y3506" s="160">
        <f t="shared" si="496"/>
        <v>2.2989140363874339E-5</v>
      </c>
      <c r="Z3506" s="160" t="str">
        <f t="shared" si="497"/>
        <v/>
      </c>
    </row>
    <row r="3507" spans="22:26" ht="20.100000000000001" customHeight="1" x14ac:dyDescent="0.25">
      <c r="V3507" s="156">
        <f t="shared" si="498"/>
        <v>18.630399999998993</v>
      </c>
      <c r="W3507" s="159">
        <f t="shared" si="494"/>
        <v>9.427478215827843E-3</v>
      </c>
      <c r="X3507" s="160">
        <f t="shared" si="495"/>
        <v>2.2935381406853986E-5</v>
      </c>
      <c r="Y3507" s="160">
        <f t="shared" si="496"/>
        <v>2.2935381406853986E-5</v>
      </c>
      <c r="Z3507" s="160" t="str">
        <f t="shared" si="497"/>
        <v/>
      </c>
    </row>
    <row r="3508" spans="22:26" ht="20.100000000000001" customHeight="1" x14ac:dyDescent="0.25">
      <c r="V3508" s="156">
        <f t="shared" si="498"/>
        <v>18.636799999998992</v>
      </c>
      <c r="W3508" s="159">
        <f t="shared" si="494"/>
        <v>9.404542834420989E-3</v>
      </c>
      <c r="X3508" s="160">
        <f t="shared" si="495"/>
        <v>2.2881741414147727E-5</v>
      </c>
      <c r="Y3508" s="160">
        <f t="shared" si="496"/>
        <v>2.2881741414147727E-5</v>
      </c>
      <c r="Z3508" s="160" t="str">
        <f t="shared" si="497"/>
        <v/>
      </c>
    </row>
    <row r="3509" spans="22:26" ht="20.100000000000001" customHeight="1" x14ac:dyDescent="0.25">
      <c r="V3509" s="156">
        <f t="shared" si="498"/>
        <v>18.643199999998991</v>
      </c>
      <c r="W3509" s="159">
        <f t="shared" si="494"/>
        <v>9.3816610930068413E-3</v>
      </c>
      <c r="X3509" s="160">
        <f t="shared" si="495"/>
        <v>2.2828220143725209E-5</v>
      </c>
      <c r="Y3509" s="160">
        <f t="shared" si="496"/>
        <v>2.2828220143725209E-5</v>
      </c>
      <c r="Z3509" s="160" t="str">
        <f t="shared" si="497"/>
        <v/>
      </c>
    </row>
    <row r="3510" spans="22:26" ht="20.100000000000001" customHeight="1" x14ac:dyDescent="0.25">
      <c r="V3510" s="156">
        <f t="shared" si="498"/>
        <v>18.649599999998991</v>
      </c>
      <c r="W3510" s="159">
        <f t="shared" si="494"/>
        <v>9.3588328728631161E-3</v>
      </c>
      <c r="X3510" s="160">
        <f t="shared" si="495"/>
        <v>2.2774817354055676E-5</v>
      </c>
      <c r="Y3510" s="160">
        <f t="shared" si="496"/>
        <v>2.2774817354055676E-5</v>
      </c>
      <c r="Z3510" s="160" t="str">
        <f t="shared" si="497"/>
        <v/>
      </c>
    </row>
    <row r="3511" spans="22:26" ht="20.100000000000001" customHeight="1" x14ac:dyDescent="0.25">
      <c r="V3511" s="156">
        <f t="shared" si="498"/>
        <v>18.65599999999899</v>
      </c>
      <c r="W3511" s="159">
        <f t="shared" si="494"/>
        <v>9.3360580555090604E-3</v>
      </c>
      <c r="X3511" s="160">
        <f t="shared" si="495"/>
        <v>2.2721532803983077E-5</v>
      </c>
      <c r="Y3511" s="160">
        <f t="shared" si="496"/>
        <v>2.2721532803983077E-5</v>
      </c>
      <c r="Z3511" s="160" t="str">
        <f t="shared" si="497"/>
        <v/>
      </c>
    </row>
    <row r="3512" spans="22:26" ht="20.100000000000001" customHeight="1" x14ac:dyDescent="0.25">
      <c r="V3512" s="156">
        <f t="shared" si="498"/>
        <v>18.662399999998989</v>
      </c>
      <c r="W3512" s="159">
        <f t="shared" si="494"/>
        <v>9.3133365227050773E-3</v>
      </c>
      <c r="X3512" s="160">
        <f t="shared" si="495"/>
        <v>2.2668366252753813E-5</v>
      </c>
      <c r="Y3512" s="160">
        <f t="shared" si="496"/>
        <v>2.2668366252753813E-5</v>
      </c>
      <c r="Z3512" s="160" t="str">
        <f t="shared" si="497"/>
        <v/>
      </c>
    </row>
    <row r="3513" spans="22:26" ht="20.100000000000001" customHeight="1" x14ac:dyDescent="0.25">
      <c r="V3513" s="156">
        <f t="shared" si="498"/>
        <v>18.668799999998988</v>
      </c>
      <c r="W3513" s="159">
        <f t="shared" si="494"/>
        <v>9.2906681564523235E-3</v>
      </c>
      <c r="X3513" s="160">
        <f t="shared" si="495"/>
        <v>2.2615317460047968E-5</v>
      </c>
      <c r="Y3513" s="160">
        <f t="shared" si="496"/>
        <v>2.2615317460047968E-5</v>
      </c>
      <c r="Z3513" s="160" t="str">
        <f t="shared" si="497"/>
        <v/>
      </c>
    </row>
    <row r="3514" spans="22:26" ht="20.100000000000001" customHeight="1" x14ac:dyDescent="0.25">
      <c r="V3514" s="156">
        <f t="shared" si="498"/>
        <v>18.675199999998988</v>
      </c>
      <c r="W3514" s="159">
        <f t="shared" si="494"/>
        <v>9.2680528389922755E-3</v>
      </c>
      <c r="X3514" s="160">
        <f t="shared" si="495"/>
        <v>2.2562386185989713E-5</v>
      </c>
      <c r="Y3514" s="160">
        <f t="shared" si="496"/>
        <v>2.2562386185989713E-5</v>
      </c>
      <c r="Z3514" s="160" t="str">
        <f t="shared" si="497"/>
        <v/>
      </c>
    </row>
    <row r="3515" spans="22:26" ht="20.100000000000001" customHeight="1" x14ac:dyDescent="0.25">
      <c r="V3515" s="156">
        <f t="shared" si="498"/>
        <v>18.681599999998987</v>
      </c>
      <c r="W3515" s="159">
        <f t="shared" si="494"/>
        <v>9.2454904528062858E-3</v>
      </c>
      <c r="X3515" s="160">
        <f t="shared" si="495"/>
        <v>2.2509572191133434E-5</v>
      </c>
      <c r="Y3515" s="160">
        <f t="shared" si="496"/>
        <v>2.2509572191133434E-5</v>
      </c>
      <c r="Z3515" s="160" t="str">
        <f t="shared" si="497"/>
        <v/>
      </c>
    </row>
    <row r="3516" spans="22:26" ht="20.100000000000001" customHeight="1" x14ac:dyDescent="0.25">
      <c r="V3516" s="156">
        <f t="shared" si="498"/>
        <v>18.687999999998986</v>
      </c>
      <c r="W3516" s="159">
        <f t="shared" si="494"/>
        <v>9.2229808806151524E-3</v>
      </c>
      <c r="X3516" s="160">
        <f t="shared" si="495"/>
        <v>2.2456875236423826E-5</v>
      </c>
      <c r="Y3516" s="160">
        <f t="shared" si="496"/>
        <v>2.2456875236423826E-5</v>
      </c>
      <c r="Z3516" s="160" t="str">
        <f t="shared" si="497"/>
        <v/>
      </c>
    </row>
    <row r="3517" spans="22:26" ht="20.100000000000001" customHeight="1" x14ac:dyDescent="0.25">
      <c r="V3517" s="156">
        <f t="shared" si="498"/>
        <v>18.694399999998986</v>
      </c>
      <c r="W3517" s="159">
        <f t="shared" si="494"/>
        <v>9.2005240053787286E-3</v>
      </c>
      <c r="X3517" s="160">
        <f t="shared" si="495"/>
        <v>2.2404295083204573E-5</v>
      </c>
      <c r="Y3517" s="160">
        <f t="shared" si="496"/>
        <v>2.2404295083204573E-5</v>
      </c>
      <c r="Z3517" s="160" t="str">
        <f t="shared" si="497"/>
        <v/>
      </c>
    </row>
    <row r="3518" spans="22:26" ht="20.100000000000001" customHeight="1" x14ac:dyDescent="0.25">
      <c r="V3518" s="156">
        <f t="shared" si="498"/>
        <v>18.700799999998985</v>
      </c>
      <c r="W3518" s="159">
        <f t="shared" si="494"/>
        <v>9.178119710295524E-3</v>
      </c>
      <c r="X3518" s="160">
        <f t="shared" si="495"/>
        <v>2.2351831493294672E-5</v>
      </c>
      <c r="Y3518" s="160">
        <f t="shared" si="496"/>
        <v>2.2351831493294672E-5</v>
      </c>
      <c r="Z3518" s="160" t="str">
        <f t="shared" si="497"/>
        <v/>
      </c>
    </row>
    <row r="3519" spans="22:26" ht="20.100000000000001" customHeight="1" x14ac:dyDescent="0.25">
      <c r="V3519" s="156">
        <f t="shared" si="498"/>
        <v>18.707199999998984</v>
      </c>
      <c r="W3519" s="159">
        <f t="shared" si="494"/>
        <v>9.1557678788022293E-3</v>
      </c>
      <c r="X3519" s="160">
        <f t="shared" si="495"/>
        <v>2.2299484228913841E-5</v>
      </c>
      <c r="Y3519" s="160">
        <f t="shared" si="496"/>
        <v>2.2299484228913841E-5</v>
      </c>
      <c r="Z3519" s="160" t="str">
        <f t="shared" si="497"/>
        <v/>
      </c>
    </row>
    <row r="3520" spans="22:26" ht="20.100000000000001" customHeight="1" x14ac:dyDescent="0.25">
      <c r="V3520" s="156">
        <f t="shared" si="498"/>
        <v>18.713599999998983</v>
      </c>
      <c r="W3520" s="159">
        <f t="shared" si="494"/>
        <v>9.1334683945733155E-3</v>
      </c>
      <c r="X3520" s="160">
        <f t="shared" si="495"/>
        <v>2.2247253052666907E-5</v>
      </c>
      <c r="Y3520" s="160">
        <f t="shared" si="496"/>
        <v>2.2247253052666907E-5</v>
      </c>
      <c r="Z3520" s="160" t="str">
        <f t="shared" si="497"/>
        <v/>
      </c>
    </row>
    <row r="3521" spans="22:26" ht="20.100000000000001" customHeight="1" x14ac:dyDescent="0.25">
      <c r="V3521" s="156">
        <f t="shared" si="498"/>
        <v>18.719999999998983</v>
      </c>
      <c r="W3521" s="159">
        <f t="shared" si="494"/>
        <v>9.1112211415206486E-3</v>
      </c>
      <c r="X3521" s="160">
        <f t="shared" si="495"/>
        <v>2.219513772765136E-5</v>
      </c>
      <c r="Y3521" s="160">
        <f t="shared" si="496"/>
        <v>2.219513772765136E-5</v>
      </c>
      <c r="Z3521" s="160" t="str">
        <f t="shared" si="497"/>
        <v/>
      </c>
    </row>
    <row r="3522" spans="22:26" ht="20.100000000000001" customHeight="1" x14ac:dyDescent="0.25">
      <c r="V3522" s="156">
        <f t="shared" si="498"/>
        <v>18.726399999998982</v>
      </c>
      <c r="W3522" s="159">
        <f t="shared" si="494"/>
        <v>9.0890260037929972E-3</v>
      </c>
      <c r="X3522" s="160">
        <f t="shared" si="495"/>
        <v>2.2143138017302957E-5</v>
      </c>
      <c r="Y3522" s="160">
        <f t="shared" si="496"/>
        <v>2.2143138017302957E-5</v>
      </c>
      <c r="Z3522" s="160" t="str">
        <f t="shared" si="497"/>
        <v/>
      </c>
    </row>
    <row r="3523" spans="22:26" ht="20.100000000000001" customHeight="1" x14ac:dyDescent="0.25">
      <c r="V3523" s="156">
        <f t="shared" si="498"/>
        <v>18.732799999998981</v>
      </c>
      <c r="W3523" s="159">
        <f t="shared" si="494"/>
        <v>9.0668828657756943E-3</v>
      </c>
      <c r="X3523" s="160">
        <f t="shared" si="495"/>
        <v>2.2091253685484202E-5</v>
      </c>
      <c r="Y3523" s="160">
        <f t="shared" si="496"/>
        <v>2.2091253685484202E-5</v>
      </c>
      <c r="Z3523" s="160" t="str">
        <f t="shared" si="497"/>
        <v/>
      </c>
    </row>
    <row r="3524" spans="22:26" ht="20.100000000000001" customHeight="1" x14ac:dyDescent="0.25">
      <c r="V3524" s="156">
        <f t="shared" si="498"/>
        <v>18.739199999998981</v>
      </c>
      <c r="W3524" s="159">
        <f t="shared" si="494"/>
        <v>9.0447916120902101E-3</v>
      </c>
      <c r="X3524" s="160">
        <f t="shared" si="495"/>
        <v>2.2039484496548523E-5</v>
      </c>
      <c r="Y3524" s="160">
        <f t="shared" si="496"/>
        <v>2.2039484496548523E-5</v>
      </c>
      <c r="Z3524" s="160" t="str">
        <f t="shared" si="497"/>
        <v/>
      </c>
    </row>
    <row r="3525" spans="22:26" ht="20.100000000000001" customHeight="1" x14ac:dyDescent="0.25">
      <c r="V3525" s="156">
        <f t="shared" si="498"/>
        <v>18.74559999999898</v>
      </c>
      <c r="W3525" s="159">
        <f t="shared" si="494"/>
        <v>9.0227521275936615E-3</v>
      </c>
      <c r="X3525" s="160">
        <f t="shared" si="495"/>
        <v>2.1987830215189352E-5</v>
      </c>
      <c r="Y3525" s="160">
        <f t="shared" si="496"/>
        <v>2.1987830215189352E-5</v>
      </c>
      <c r="Z3525" s="160" t="str">
        <f t="shared" si="497"/>
        <v/>
      </c>
    </row>
    <row r="3526" spans="22:26" ht="20.100000000000001" customHeight="1" x14ac:dyDescent="0.25">
      <c r="V3526" s="156">
        <f t="shared" si="498"/>
        <v>18.751999999998979</v>
      </c>
      <c r="W3526" s="159">
        <f t="shared" si="494"/>
        <v>9.0007642973784722E-3</v>
      </c>
      <c r="X3526" s="160">
        <f t="shared" si="495"/>
        <v>2.1936290606535541E-5</v>
      </c>
      <c r="Y3526" s="160">
        <f t="shared" si="496"/>
        <v>2.1936290606535541E-5</v>
      </c>
      <c r="Z3526" s="160" t="str">
        <f t="shared" si="497"/>
        <v/>
      </c>
    </row>
    <row r="3527" spans="22:26" ht="20.100000000000001" customHeight="1" x14ac:dyDescent="0.25">
      <c r="V3527" s="156">
        <f t="shared" si="498"/>
        <v>18.758399999998979</v>
      </c>
      <c r="W3527" s="159">
        <f t="shared" si="494"/>
        <v>8.9788280067719366E-3</v>
      </c>
      <c r="X3527" s="160">
        <f t="shared" si="495"/>
        <v>2.1884865436151354E-5</v>
      </c>
      <c r="Y3527" s="160">
        <f t="shared" si="496"/>
        <v>2.1884865436151354E-5</v>
      </c>
      <c r="Z3527" s="160" t="str">
        <f t="shared" si="497"/>
        <v/>
      </c>
    </row>
    <row r="3528" spans="22:26" ht="20.100000000000001" customHeight="1" x14ac:dyDescent="0.25">
      <c r="V3528" s="156">
        <f t="shared" si="498"/>
        <v>18.764799999998978</v>
      </c>
      <c r="W3528" s="159">
        <f t="shared" si="494"/>
        <v>8.9569431413357853E-3</v>
      </c>
      <c r="X3528" s="160">
        <f t="shared" si="495"/>
        <v>2.1833554469982697E-5</v>
      </c>
      <c r="Y3528" s="160">
        <f t="shared" si="496"/>
        <v>2.1833554469982697E-5</v>
      </c>
      <c r="Z3528" s="160" t="str">
        <f t="shared" si="497"/>
        <v/>
      </c>
    </row>
    <row r="3529" spans="22:26" ht="20.100000000000001" customHeight="1" x14ac:dyDescent="0.25">
      <c r="V3529" s="156">
        <f t="shared" si="498"/>
        <v>18.771199999998977</v>
      </c>
      <c r="W3529" s="159">
        <f t="shared" si="494"/>
        <v>8.9351095868658026E-3</v>
      </c>
      <c r="X3529" s="160">
        <f t="shared" si="495"/>
        <v>2.1782357474416092E-5</v>
      </c>
      <c r="Y3529" s="160">
        <f t="shared" si="496"/>
        <v>2.1782357474416092E-5</v>
      </c>
      <c r="Z3529" s="160" t="str">
        <f t="shared" si="497"/>
        <v/>
      </c>
    </row>
    <row r="3530" spans="22:26" ht="20.100000000000001" customHeight="1" x14ac:dyDescent="0.25">
      <c r="V3530" s="156">
        <f t="shared" si="498"/>
        <v>18.777599999998976</v>
      </c>
      <c r="W3530" s="159">
        <f t="shared" si="494"/>
        <v>8.9133272293913865E-3</v>
      </c>
      <c r="X3530" s="160">
        <f t="shared" si="495"/>
        <v>2.1731274216249194E-5</v>
      </c>
      <c r="Y3530" s="160">
        <f t="shared" si="496"/>
        <v>2.1731274216249194E-5</v>
      </c>
      <c r="Z3530" s="160" t="str">
        <f t="shared" si="497"/>
        <v/>
      </c>
    </row>
    <row r="3531" spans="22:26" ht="20.100000000000001" customHeight="1" x14ac:dyDescent="0.25">
      <c r="V3531" s="156">
        <f t="shared" si="498"/>
        <v>18.783999999998976</v>
      </c>
      <c r="W3531" s="159">
        <f t="shared" si="494"/>
        <v>8.8915959551751373E-3</v>
      </c>
      <c r="X3531" s="160">
        <f t="shared" si="495"/>
        <v>2.1680304462676908E-5</v>
      </c>
      <c r="Y3531" s="160">
        <f t="shared" si="496"/>
        <v>2.1680304462676908E-5</v>
      </c>
      <c r="Z3531" s="160" t="str">
        <f t="shared" si="497"/>
        <v/>
      </c>
    </row>
    <row r="3532" spans="22:26" ht="20.100000000000001" customHeight="1" x14ac:dyDescent="0.25">
      <c r="V3532" s="156">
        <f t="shared" si="498"/>
        <v>18.790399999998975</v>
      </c>
      <c r="W3532" s="159">
        <f t="shared" si="494"/>
        <v>8.8699156507124604E-3</v>
      </c>
      <c r="X3532" s="160">
        <f t="shared" si="495"/>
        <v>2.1629447981341698E-5</v>
      </c>
      <c r="Y3532" s="160">
        <f t="shared" si="496"/>
        <v>2.1629447981341698E-5</v>
      </c>
      <c r="Z3532" s="160" t="str">
        <f t="shared" si="497"/>
        <v/>
      </c>
    </row>
    <row r="3533" spans="22:26" ht="20.100000000000001" customHeight="1" x14ac:dyDescent="0.25">
      <c r="V3533" s="156">
        <f t="shared" si="498"/>
        <v>18.796799999998974</v>
      </c>
      <c r="W3533" s="159">
        <f t="shared" si="494"/>
        <v>8.8482862027311187E-3</v>
      </c>
      <c r="X3533" s="160">
        <f t="shared" si="495"/>
        <v>2.1578704540232974E-5</v>
      </c>
      <c r="Y3533" s="160">
        <f t="shared" si="496"/>
        <v>2.1578704540232974E-5</v>
      </c>
      <c r="Z3533" s="160" t="str">
        <f t="shared" si="497"/>
        <v/>
      </c>
    </row>
    <row r="3534" spans="22:26" ht="20.100000000000001" customHeight="1" x14ac:dyDescent="0.25">
      <c r="V3534" s="156">
        <f t="shared" si="498"/>
        <v>18.803199999998974</v>
      </c>
      <c r="W3534" s="159">
        <f t="shared" si="494"/>
        <v>8.8267074981908857E-3</v>
      </c>
      <c r="X3534" s="160">
        <f t="shared" si="495"/>
        <v>2.1528073907808518E-5</v>
      </c>
      <c r="Y3534" s="160">
        <f t="shared" si="496"/>
        <v>2.1528073907808518E-5</v>
      </c>
      <c r="Z3534" s="160" t="str">
        <f t="shared" si="497"/>
        <v/>
      </c>
    </row>
    <row r="3535" spans="22:26" ht="20.100000000000001" customHeight="1" x14ac:dyDescent="0.25">
      <c r="V3535" s="156">
        <f t="shared" si="498"/>
        <v>18.809599999998973</v>
      </c>
      <c r="W3535" s="159">
        <f t="shared" si="494"/>
        <v>8.8051794242830772E-3</v>
      </c>
      <c r="X3535" s="160">
        <f t="shared" si="495"/>
        <v>2.1477555852947652E-5</v>
      </c>
      <c r="Y3535" s="160">
        <f t="shared" si="496"/>
        <v>2.1477555852947652E-5</v>
      </c>
      <c r="Z3535" s="160" t="str">
        <f t="shared" si="497"/>
        <v/>
      </c>
    </row>
    <row r="3536" spans="22:26" ht="20.100000000000001" customHeight="1" x14ac:dyDescent="0.25">
      <c r="V3536" s="156">
        <f t="shared" si="498"/>
        <v>18.815999999998972</v>
      </c>
      <c r="W3536" s="159">
        <f t="shared" si="494"/>
        <v>8.7837018684301296E-3</v>
      </c>
      <c r="X3536" s="160">
        <f t="shared" si="495"/>
        <v>2.1427150144867971E-5</v>
      </c>
      <c r="Y3536" s="160">
        <f t="shared" si="496"/>
        <v>2.1427150144867971E-5</v>
      </c>
      <c r="Z3536" s="160" t="str">
        <f t="shared" si="497"/>
        <v/>
      </c>
    </row>
    <row r="3537" spans="22:26" ht="20.100000000000001" customHeight="1" x14ac:dyDescent="0.25">
      <c r="V3537" s="156">
        <f t="shared" si="498"/>
        <v>18.822399999998972</v>
      </c>
      <c r="W3537" s="159">
        <f t="shared" si="494"/>
        <v>8.7622747182852616E-3</v>
      </c>
      <c r="X3537" s="160">
        <f t="shared" si="495"/>
        <v>2.1376856553277993E-5</v>
      </c>
      <c r="Y3537" s="160">
        <f t="shared" si="496"/>
        <v>2.1376856553277993E-5</v>
      </c>
      <c r="Z3537" s="160" t="str">
        <f t="shared" si="497"/>
        <v/>
      </c>
    </row>
    <row r="3538" spans="22:26" ht="20.100000000000001" customHeight="1" x14ac:dyDescent="0.25">
      <c r="V3538" s="156">
        <f t="shared" si="498"/>
        <v>18.828799999998971</v>
      </c>
      <c r="W3538" s="159">
        <f t="shared" si="494"/>
        <v>8.7408978617319836E-3</v>
      </c>
      <c r="X3538" s="160">
        <f t="shared" si="495"/>
        <v>2.1326674848238386E-5</v>
      </c>
      <c r="Y3538" s="160">
        <f t="shared" si="496"/>
        <v>2.1326674848238386E-5</v>
      </c>
      <c r="Z3538" s="160" t="str">
        <f t="shared" si="497"/>
        <v/>
      </c>
    </row>
    <row r="3539" spans="22:26" ht="20.100000000000001" customHeight="1" x14ac:dyDescent="0.25">
      <c r="V3539" s="156">
        <f t="shared" si="498"/>
        <v>18.83519999999897</v>
      </c>
      <c r="W3539" s="159">
        <f t="shared" si="494"/>
        <v>8.7195711868837452E-3</v>
      </c>
      <c r="X3539" s="160">
        <f t="shared" si="495"/>
        <v>2.127660480025044E-5</v>
      </c>
      <c r="Y3539" s="160">
        <f t="shared" si="496"/>
        <v>2.127660480025044E-5</v>
      </c>
      <c r="Z3539" s="160" t="str">
        <f t="shared" si="497"/>
        <v/>
      </c>
    </row>
    <row r="3540" spans="22:26" ht="20.100000000000001" customHeight="1" x14ac:dyDescent="0.25">
      <c r="V3540" s="156">
        <f t="shared" si="498"/>
        <v>18.841599999998969</v>
      </c>
      <c r="W3540" s="159">
        <f t="shared" ref="W3540:W3603" si="499">_xlfn.CHISQ.DIST.RT(V3540,$U$593)</f>
        <v>8.6982945820834948E-3</v>
      </c>
      <c r="X3540" s="160">
        <f t="shared" ref="X3540:X3603" si="500">W3540-W3541</f>
        <v>2.1226646180195347E-5</v>
      </c>
      <c r="Y3540" s="160">
        <f t="shared" ref="Y3540:Y3603" si="501">IF(W3540&lt;(1-$U$600),X3540,"")</f>
        <v>2.1226646180195347E-5</v>
      </c>
      <c r="Z3540" s="160" t="str">
        <f t="shared" ref="Z3540:Z3603" si="502">IF(X3540&lt;(1-$U$606),Y3540,"")</f>
        <v/>
      </c>
    </row>
    <row r="3541" spans="22:26" ht="20.100000000000001" customHeight="1" x14ac:dyDescent="0.25">
      <c r="V3541" s="156">
        <f t="shared" ref="V3541:V3604" si="503">V3540+$Y$593</f>
        <v>18.847999999998969</v>
      </c>
      <c r="W3541" s="159">
        <f t="shared" si="499"/>
        <v>8.6770679359032994E-3</v>
      </c>
      <c r="X3541" s="160">
        <f t="shared" si="500"/>
        <v>2.1176798759419205E-5</v>
      </c>
      <c r="Y3541" s="160">
        <f t="shared" si="501"/>
        <v>2.1176798759419205E-5</v>
      </c>
      <c r="Z3541" s="160" t="str">
        <f t="shared" si="502"/>
        <v/>
      </c>
    </row>
    <row r="3542" spans="22:26" ht="20.100000000000001" customHeight="1" x14ac:dyDescent="0.25">
      <c r="V3542" s="156">
        <f t="shared" si="503"/>
        <v>18.854399999998968</v>
      </c>
      <c r="W3542" s="159">
        <f t="shared" si="499"/>
        <v>8.6558911371438802E-3</v>
      </c>
      <c r="X3542" s="160">
        <f t="shared" si="500"/>
        <v>2.1127062309602915E-5</v>
      </c>
      <c r="Y3542" s="160">
        <f t="shared" si="501"/>
        <v>2.1127062309602915E-5</v>
      </c>
      <c r="Z3542" s="160" t="str">
        <f t="shared" si="502"/>
        <v/>
      </c>
    </row>
    <row r="3543" spans="22:26" ht="20.100000000000001" customHeight="1" x14ac:dyDescent="0.25">
      <c r="V3543" s="156">
        <f t="shared" si="503"/>
        <v>18.860799999998967</v>
      </c>
      <c r="W3543" s="159">
        <f t="shared" si="499"/>
        <v>8.6347640748342773E-3</v>
      </c>
      <c r="X3543" s="160">
        <f t="shared" si="500"/>
        <v>2.1077436602887079E-5</v>
      </c>
      <c r="Y3543" s="160">
        <f t="shared" si="501"/>
        <v>2.1077436602887079E-5</v>
      </c>
      <c r="Z3543" s="160" t="str">
        <f t="shared" si="502"/>
        <v/>
      </c>
    </row>
    <row r="3544" spans="22:26" ht="20.100000000000001" customHeight="1" x14ac:dyDescent="0.25">
      <c r="V3544" s="156">
        <f t="shared" si="503"/>
        <v>18.867199999998967</v>
      </c>
      <c r="W3544" s="159">
        <f t="shared" si="499"/>
        <v>8.6136866382313902E-3</v>
      </c>
      <c r="X3544" s="160">
        <f t="shared" si="500"/>
        <v>2.1027921411774855E-5</v>
      </c>
      <c r="Y3544" s="160">
        <f t="shared" si="501"/>
        <v>2.1027921411774855E-5</v>
      </c>
      <c r="Z3544" s="160" t="str">
        <f t="shared" si="502"/>
        <v/>
      </c>
    </row>
    <row r="3545" spans="22:26" ht="20.100000000000001" customHeight="1" x14ac:dyDescent="0.25">
      <c r="V3545" s="156">
        <f t="shared" si="503"/>
        <v>18.873599999998966</v>
      </c>
      <c r="W3545" s="159">
        <f t="shared" si="499"/>
        <v>8.5926587168196154E-3</v>
      </c>
      <c r="X3545" s="160">
        <f t="shared" si="500"/>
        <v>2.097851650923431E-5</v>
      </c>
      <c r="Y3545" s="160">
        <f t="shared" si="501"/>
        <v>2.097851650923431E-5</v>
      </c>
      <c r="Z3545" s="160" t="str">
        <f t="shared" si="502"/>
        <v/>
      </c>
    </row>
    <row r="3546" spans="22:26" ht="20.100000000000001" customHeight="1" x14ac:dyDescent="0.25">
      <c r="V3546" s="156">
        <f t="shared" si="503"/>
        <v>18.879999999998965</v>
      </c>
      <c r="W3546" s="159">
        <f t="shared" si="499"/>
        <v>8.5716802003103811E-3</v>
      </c>
      <c r="X3546" s="160">
        <f t="shared" si="500"/>
        <v>2.0929221668587392E-5</v>
      </c>
      <c r="Y3546" s="160">
        <f t="shared" si="501"/>
        <v>2.0929221668587392E-5</v>
      </c>
      <c r="Z3546" s="160" t="str">
        <f t="shared" si="502"/>
        <v/>
      </c>
    </row>
    <row r="3547" spans="22:26" ht="20.100000000000001" customHeight="1" x14ac:dyDescent="0.25">
      <c r="V3547" s="156">
        <f t="shared" si="503"/>
        <v>18.886399999998964</v>
      </c>
      <c r="W3547" s="159">
        <f t="shared" si="499"/>
        <v>8.5507509786417937E-3</v>
      </c>
      <c r="X3547" s="160">
        <f t="shared" si="500"/>
        <v>2.0880036663572382E-5</v>
      </c>
      <c r="Y3547" s="160">
        <f t="shared" si="501"/>
        <v>2.0880036663572382E-5</v>
      </c>
      <c r="Z3547" s="160" t="str">
        <f t="shared" si="502"/>
        <v/>
      </c>
    </row>
    <row r="3548" spans="22:26" ht="20.100000000000001" customHeight="1" x14ac:dyDescent="0.25">
      <c r="V3548" s="156">
        <f t="shared" si="503"/>
        <v>18.892799999998964</v>
      </c>
      <c r="W3548" s="159">
        <f t="shared" si="499"/>
        <v>8.5298709419782213E-3</v>
      </c>
      <c r="X3548" s="160">
        <f t="shared" si="500"/>
        <v>2.0830961268335224E-5</v>
      </c>
      <c r="Y3548" s="160">
        <f t="shared" si="501"/>
        <v>2.0830961268335224E-5</v>
      </c>
      <c r="Z3548" s="160" t="str">
        <f t="shared" si="502"/>
        <v/>
      </c>
    </row>
    <row r="3549" spans="22:26" ht="20.100000000000001" customHeight="1" x14ac:dyDescent="0.25">
      <c r="V3549" s="156">
        <f t="shared" si="503"/>
        <v>18.899199999998963</v>
      </c>
      <c r="W3549" s="159">
        <f t="shared" si="499"/>
        <v>8.5090399807098861E-3</v>
      </c>
      <c r="X3549" s="160">
        <f t="shared" si="500"/>
        <v>2.0781995257457275E-5</v>
      </c>
      <c r="Y3549" s="160">
        <f t="shared" si="501"/>
        <v>2.0781995257457275E-5</v>
      </c>
      <c r="Z3549" s="160" t="str">
        <f t="shared" si="502"/>
        <v/>
      </c>
    </row>
    <row r="3550" spans="22:26" ht="20.100000000000001" customHeight="1" x14ac:dyDescent="0.25">
      <c r="V3550" s="156">
        <f t="shared" si="503"/>
        <v>18.905599999998962</v>
      </c>
      <c r="W3550" s="159">
        <f t="shared" si="499"/>
        <v>8.4882579854524288E-3</v>
      </c>
      <c r="X3550" s="160">
        <f t="shared" si="500"/>
        <v>2.0733138405854695E-5</v>
      </c>
      <c r="Y3550" s="160">
        <f t="shared" si="501"/>
        <v>2.0733138405854695E-5</v>
      </c>
      <c r="Z3550" s="160" t="str">
        <f t="shared" si="502"/>
        <v/>
      </c>
    </row>
    <row r="3551" spans="22:26" ht="20.100000000000001" customHeight="1" x14ac:dyDescent="0.25">
      <c r="V3551" s="156">
        <f t="shared" si="503"/>
        <v>18.911999999998962</v>
      </c>
      <c r="W3551" s="159">
        <f t="shared" si="499"/>
        <v>8.4675248470465741E-3</v>
      </c>
      <c r="X3551" s="160">
        <f t="shared" si="500"/>
        <v>2.068439048893457E-5</v>
      </c>
      <c r="Y3551" s="160">
        <f t="shared" si="501"/>
        <v>2.068439048893457E-5</v>
      </c>
      <c r="Z3551" s="160" t="str">
        <f t="shared" si="502"/>
        <v/>
      </c>
    </row>
    <row r="3552" spans="22:26" ht="20.100000000000001" customHeight="1" x14ac:dyDescent="0.25">
      <c r="V3552" s="156">
        <f t="shared" si="503"/>
        <v>18.918399999998961</v>
      </c>
      <c r="W3552" s="159">
        <f t="shared" si="499"/>
        <v>8.4468404565576395E-3</v>
      </c>
      <c r="X3552" s="160">
        <f t="shared" si="500"/>
        <v>2.0635751282393686E-5</v>
      </c>
      <c r="Y3552" s="160">
        <f t="shared" si="501"/>
        <v>2.0635751282393686E-5</v>
      </c>
      <c r="Z3552" s="160" t="str">
        <f t="shared" si="502"/>
        <v/>
      </c>
    </row>
    <row r="3553" spans="22:26" ht="20.100000000000001" customHeight="1" x14ac:dyDescent="0.25">
      <c r="V3553" s="156">
        <f t="shared" si="503"/>
        <v>18.92479999999896</v>
      </c>
      <c r="W3553" s="159">
        <f t="shared" si="499"/>
        <v>8.4262047052752458E-3</v>
      </c>
      <c r="X3553" s="160">
        <f t="shared" si="500"/>
        <v>2.0587220562445774E-5</v>
      </c>
      <c r="Y3553" s="160">
        <f t="shared" si="501"/>
        <v>2.0587220562445774E-5</v>
      </c>
      <c r="Z3553" s="160" t="str">
        <f t="shared" si="502"/>
        <v/>
      </c>
    </row>
    <row r="3554" spans="22:26" ht="20.100000000000001" customHeight="1" x14ac:dyDescent="0.25">
      <c r="V3554" s="156">
        <f t="shared" si="503"/>
        <v>18.93119999999896</v>
      </c>
      <c r="W3554" s="159">
        <f t="shared" si="499"/>
        <v>8.4056174847128001E-3</v>
      </c>
      <c r="X3554" s="160">
        <f t="shared" si="500"/>
        <v>2.0538798105642839E-5</v>
      </c>
      <c r="Y3554" s="160">
        <f t="shared" si="501"/>
        <v>2.0538798105642839E-5</v>
      </c>
      <c r="Z3554" s="160" t="str">
        <f t="shared" si="502"/>
        <v/>
      </c>
    </row>
    <row r="3555" spans="22:26" ht="20.100000000000001" customHeight="1" x14ac:dyDescent="0.25">
      <c r="V3555" s="156">
        <f t="shared" si="503"/>
        <v>18.937599999998959</v>
      </c>
      <c r="W3555" s="159">
        <f t="shared" si="499"/>
        <v>8.3850786866071572E-3</v>
      </c>
      <c r="X3555" s="160">
        <f t="shared" si="500"/>
        <v>2.0490483688944544E-5</v>
      </c>
      <c r="Y3555" s="160">
        <f t="shared" si="501"/>
        <v>2.0490483688944544E-5</v>
      </c>
      <c r="Z3555" s="160" t="str">
        <f t="shared" si="502"/>
        <v/>
      </c>
    </row>
    <row r="3556" spans="22:26" ht="20.100000000000001" customHeight="1" x14ac:dyDescent="0.25">
      <c r="V3556" s="156">
        <f t="shared" si="503"/>
        <v>18.943999999998958</v>
      </c>
      <c r="W3556" s="159">
        <f t="shared" si="499"/>
        <v>8.3645882029182127E-3</v>
      </c>
      <c r="X3556" s="160">
        <f t="shared" si="500"/>
        <v>2.0442277089706071E-5</v>
      </c>
      <c r="Y3556" s="160">
        <f t="shared" si="501"/>
        <v>2.0442277089706071E-5</v>
      </c>
      <c r="Z3556" s="160" t="str">
        <f t="shared" si="502"/>
        <v/>
      </c>
    </row>
    <row r="3557" spans="22:26" ht="20.100000000000001" customHeight="1" x14ac:dyDescent="0.25">
      <c r="V3557" s="156">
        <f t="shared" si="503"/>
        <v>18.950399999998957</v>
      </c>
      <c r="W3557" s="159">
        <f t="shared" si="499"/>
        <v>8.3441459258285066E-3</v>
      </c>
      <c r="X3557" s="160">
        <f t="shared" si="500"/>
        <v>2.0394178085688525E-5</v>
      </c>
      <c r="Y3557" s="160">
        <f t="shared" si="501"/>
        <v>2.0394178085688525E-5</v>
      </c>
      <c r="Z3557" s="160" t="str">
        <f t="shared" si="502"/>
        <v/>
      </c>
    </row>
    <row r="3558" spans="22:26" ht="20.100000000000001" customHeight="1" x14ac:dyDescent="0.25">
      <c r="V3558" s="156">
        <f t="shared" si="503"/>
        <v>18.956799999998957</v>
      </c>
      <c r="W3558" s="159">
        <f t="shared" si="499"/>
        <v>8.3237517477428181E-3</v>
      </c>
      <c r="X3558" s="160">
        <f t="shared" si="500"/>
        <v>2.0346186455097101E-5</v>
      </c>
      <c r="Y3558" s="160">
        <f t="shared" si="501"/>
        <v>2.0346186455097101E-5</v>
      </c>
      <c r="Z3558" s="160" t="str">
        <f t="shared" si="502"/>
        <v/>
      </c>
    </row>
    <row r="3559" spans="22:26" ht="20.100000000000001" customHeight="1" x14ac:dyDescent="0.25">
      <c r="V3559" s="156">
        <f t="shared" si="503"/>
        <v>18.963199999998956</v>
      </c>
      <c r="W3559" s="159">
        <f t="shared" si="499"/>
        <v>8.303405561287721E-3</v>
      </c>
      <c r="X3559" s="160">
        <f t="shared" si="500"/>
        <v>2.0298301976435368E-5</v>
      </c>
      <c r="Y3559" s="160">
        <f t="shared" si="501"/>
        <v>2.0298301976435368E-5</v>
      </c>
      <c r="Z3559" s="160" t="str">
        <f t="shared" si="502"/>
        <v/>
      </c>
    </row>
    <row r="3560" spans="22:26" ht="20.100000000000001" customHeight="1" x14ac:dyDescent="0.25">
      <c r="V3560" s="156">
        <f t="shared" si="503"/>
        <v>18.969599999998955</v>
      </c>
      <c r="W3560" s="159">
        <f t="shared" si="499"/>
        <v>8.2831072593112856E-3</v>
      </c>
      <c r="X3560" s="160">
        <f t="shared" si="500"/>
        <v>2.0250524428709962E-5</v>
      </c>
      <c r="Y3560" s="160">
        <f t="shared" si="501"/>
        <v>2.0250524428709962E-5</v>
      </c>
      <c r="Z3560" s="160" t="str">
        <f t="shared" si="502"/>
        <v/>
      </c>
    </row>
    <row r="3561" spans="22:26" ht="20.100000000000001" customHeight="1" x14ac:dyDescent="0.25">
      <c r="V3561" s="156">
        <f t="shared" si="503"/>
        <v>18.975999999998955</v>
      </c>
      <c r="W3561" s="159">
        <f t="shared" si="499"/>
        <v>8.2628567348825756E-3</v>
      </c>
      <c r="X3561" s="160">
        <f t="shared" si="500"/>
        <v>2.0202853591255385E-5</v>
      </c>
      <c r="Y3561" s="160">
        <f t="shared" si="501"/>
        <v>2.0202853591255385E-5</v>
      </c>
      <c r="Z3561" s="160" t="str">
        <f t="shared" si="502"/>
        <v/>
      </c>
    </row>
    <row r="3562" spans="22:26" ht="20.100000000000001" customHeight="1" x14ac:dyDescent="0.25">
      <c r="V3562" s="156">
        <f t="shared" si="503"/>
        <v>18.982399999998954</v>
      </c>
      <c r="W3562" s="159">
        <f t="shared" si="499"/>
        <v>8.2426538812913203E-3</v>
      </c>
      <c r="X3562" s="160">
        <f t="shared" si="500"/>
        <v>2.015528924381553E-5</v>
      </c>
      <c r="Y3562" s="160">
        <f t="shared" si="501"/>
        <v>2.015528924381553E-5</v>
      </c>
      <c r="Z3562" s="160" t="str">
        <f t="shared" si="502"/>
        <v/>
      </c>
    </row>
    <row r="3563" spans="22:26" ht="20.100000000000001" customHeight="1" x14ac:dyDescent="0.25">
      <c r="V3563" s="156">
        <f t="shared" si="503"/>
        <v>18.988799999998953</v>
      </c>
      <c r="W3563" s="159">
        <f t="shared" si="499"/>
        <v>8.2224985920475047E-3</v>
      </c>
      <c r="X3563" s="160">
        <f t="shared" si="500"/>
        <v>2.0107831166559301E-5</v>
      </c>
      <c r="Y3563" s="160">
        <f t="shared" si="501"/>
        <v>2.0107831166559301E-5</v>
      </c>
      <c r="Z3563" s="160" t="str">
        <f t="shared" si="502"/>
        <v/>
      </c>
    </row>
    <row r="3564" spans="22:26" ht="20.100000000000001" customHeight="1" x14ac:dyDescent="0.25">
      <c r="V3564" s="156">
        <f t="shared" si="503"/>
        <v>18.995199999998952</v>
      </c>
      <c r="W3564" s="159">
        <f t="shared" si="499"/>
        <v>8.2023907608809454E-3</v>
      </c>
      <c r="X3564" s="160">
        <f t="shared" si="500"/>
        <v>2.0060479140038973E-5</v>
      </c>
      <c r="Y3564" s="160">
        <f t="shared" si="501"/>
        <v>2.0060479140038973E-5</v>
      </c>
      <c r="Z3564" s="160" t="str">
        <f t="shared" si="502"/>
        <v/>
      </c>
    </row>
    <row r="3565" spans="22:26" ht="20.100000000000001" customHeight="1" x14ac:dyDescent="0.25">
      <c r="V3565" s="156">
        <f t="shared" si="503"/>
        <v>19.001599999998952</v>
      </c>
      <c r="W3565" s="159">
        <f t="shared" si="499"/>
        <v>8.1823302817409065E-3</v>
      </c>
      <c r="X3565" s="160">
        <f t="shared" si="500"/>
        <v>2.0013232945188461E-5</v>
      </c>
      <c r="Y3565" s="160">
        <f t="shared" si="501"/>
        <v>2.0013232945188461E-5</v>
      </c>
      <c r="Z3565" s="160" t="str">
        <f t="shared" si="502"/>
        <v/>
      </c>
    </row>
    <row r="3566" spans="22:26" ht="20.100000000000001" customHeight="1" x14ac:dyDescent="0.25">
      <c r="V3566" s="156">
        <f t="shared" si="503"/>
        <v>19.007999999998951</v>
      </c>
      <c r="W3566" s="159">
        <f t="shared" si="499"/>
        <v>8.162317048795718E-3</v>
      </c>
      <c r="X3566" s="160">
        <f t="shared" si="500"/>
        <v>1.9966092363344137E-5</v>
      </c>
      <c r="Y3566" s="160">
        <f t="shared" si="501"/>
        <v>1.9966092363344137E-5</v>
      </c>
      <c r="Z3566" s="160" t="str">
        <f t="shared" si="502"/>
        <v/>
      </c>
    </row>
    <row r="3567" spans="22:26" ht="20.100000000000001" customHeight="1" x14ac:dyDescent="0.25">
      <c r="V3567" s="156">
        <f t="shared" si="503"/>
        <v>19.01439999999895</v>
      </c>
      <c r="W3567" s="159">
        <f t="shared" si="499"/>
        <v>8.1423509564323739E-3</v>
      </c>
      <c r="X3567" s="160">
        <f t="shared" si="500"/>
        <v>1.9919057176217073E-5</v>
      </c>
      <c r="Y3567" s="160">
        <f t="shared" si="501"/>
        <v>1.9919057176217073E-5</v>
      </c>
      <c r="Z3567" s="160" t="str">
        <f t="shared" si="502"/>
        <v/>
      </c>
    </row>
    <row r="3568" spans="22:26" ht="20.100000000000001" customHeight="1" x14ac:dyDescent="0.25">
      <c r="V3568" s="156">
        <f t="shared" si="503"/>
        <v>19.02079999999895</v>
      </c>
      <c r="W3568" s="159">
        <f t="shared" si="499"/>
        <v>8.1224318992561568E-3</v>
      </c>
      <c r="X3568" s="160">
        <f t="shared" si="500"/>
        <v>1.9872127165976305E-5</v>
      </c>
      <c r="Y3568" s="160">
        <f t="shared" si="501"/>
        <v>1.9872127165976305E-5</v>
      </c>
      <c r="Z3568" s="160" t="str">
        <f t="shared" si="502"/>
        <v/>
      </c>
    </row>
    <row r="3569" spans="22:26" ht="20.100000000000001" customHeight="1" x14ac:dyDescent="0.25">
      <c r="V3569" s="156">
        <f t="shared" si="503"/>
        <v>19.027199999998949</v>
      </c>
      <c r="W3569" s="159">
        <f t="shared" si="499"/>
        <v>8.1025597720901805E-3</v>
      </c>
      <c r="X3569" s="160">
        <f t="shared" si="500"/>
        <v>1.9825302115111798E-5</v>
      </c>
      <c r="Y3569" s="160">
        <f t="shared" si="501"/>
        <v>1.9825302115111798E-5</v>
      </c>
      <c r="Z3569" s="160" t="str">
        <f t="shared" si="502"/>
        <v/>
      </c>
    </row>
    <row r="3570" spans="22:26" ht="20.100000000000001" customHeight="1" x14ac:dyDescent="0.25">
      <c r="V3570" s="156">
        <f t="shared" si="503"/>
        <v>19.033599999998948</v>
      </c>
      <c r="W3570" s="159">
        <f t="shared" si="499"/>
        <v>8.0827344699750687E-3</v>
      </c>
      <c r="X3570" s="160">
        <f t="shared" si="500"/>
        <v>1.9778581806536785E-5</v>
      </c>
      <c r="Y3570" s="160">
        <f t="shared" si="501"/>
        <v>1.9778581806536785E-5</v>
      </c>
      <c r="Z3570" s="160" t="str">
        <f t="shared" si="502"/>
        <v/>
      </c>
    </row>
    <row r="3571" spans="22:26" ht="20.100000000000001" customHeight="1" x14ac:dyDescent="0.25">
      <c r="V3571" s="156">
        <f t="shared" si="503"/>
        <v>19.039999999998948</v>
      </c>
      <c r="W3571" s="159">
        <f t="shared" si="499"/>
        <v>8.0629558881685319E-3</v>
      </c>
      <c r="X3571" s="160">
        <f t="shared" si="500"/>
        <v>1.9731966023563488E-5</v>
      </c>
      <c r="Y3571" s="160">
        <f t="shared" si="501"/>
        <v>1.9731966023563488E-5</v>
      </c>
      <c r="Z3571" s="160" t="str">
        <f t="shared" si="502"/>
        <v/>
      </c>
    </row>
    <row r="3572" spans="22:26" ht="20.100000000000001" customHeight="1" x14ac:dyDescent="0.25">
      <c r="V3572" s="156">
        <f t="shared" si="503"/>
        <v>19.046399999998947</v>
      </c>
      <c r="W3572" s="159">
        <f t="shared" si="499"/>
        <v>8.0432239221449684E-3</v>
      </c>
      <c r="X3572" s="160">
        <f t="shared" si="500"/>
        <v>1.9685454549899645E-5</v>
      </c>
      <c r="Y3572" s="160">
        <f t="shared" si="501"/>
        <v>1.9685454549899645E-5</v>
      </c>
      <c r="Z3572" s="160" t="str">
        <f t="shared" si="502"/>
        <v/>
      </c>
    </row>
    <row r="3573" spans="22:26" ht="20.100000000000001" customHeight="1" x14ac:dyDescent="0.25">
      <c r="V3573" s="156">
        <f t="shared" si="503"/>
        <v>19.052799999998946</v>
      </c>
      <c r="W3573" s="159">
        <f t="shared" si="499"/>
        <v>8.0235384675950688E-3</v>
      </c>
      <c r="X3573" s="160">
        <f t="shared" si="500"/>
        <v>1.9639047169591264E-5</v>
      </c>
      <c r="Y3573" s="160">
        <f t="shared" si="501"/>
        <v>1.9639047169591264E-5</v>
      </c>
      <c r="Z3573" s="160" t="str">
        <f t="shared" si="502"/>
        <v/>
      </c>
    </row>
    <row r="3574" spans="22:26" ht="20.100000000000001" customHeight="1" x14ac:dyDescent="0.25">
      <c r="V3574" s="156">
        <f t="shared" si="503"/>
        <v>19.059199999998945</v>
      </c>
      <c r="W3574" s="159">
        <f t="shared" si="499"/>
        <v>8.0038994204254775E-3</v>
      </c>
      <c r="X3574" s="160">
        <f t="shared" si="500"/>
        <v>1.9592743667164875E-5</v>
      </c>
      <c r="Y3574" s="160">
        <f t="shared" si="501"/>
        <v>1.9592743667164875E-5</v>
      </c>
      <c r="Z3574" s="160" t="str">
        <f t="shared" si="502"/>
        <v/>
      </c>
    </row>
    <row r="3575" spans="22:26" ht="20.100000000000001" customHeight="1" x14ac:dyDescent="0.25">
      <c r="V3575" s="156">
        <f t="shared" si="503"/>
        <v>19.065599999998945</v>
      </c>
      <c r="W3575" s="159">
        <f t="shared" si="499"/>
        <v>7.9843066767583126E-3</v>
      </c>
      <c r="X3575" s="160">
        <f t="shared" si="500"/>
        <v>1.9546543827460988E-5</v>
      </c>
      <c r="Y3575" s="160">
        <f t="shared" si="501"/>
        <v>1.9546543827460988E-5</v>
      </c>
      <c r="Z3575" s="160" t="str">
        <f t="shared" si="502"/>
        <v/>
      </c>
    </row>
    <row r="3576" spans="22:26" ht="20.100000000000001" customHeight="1" x14ac:dyDescent="0.25">
      <c r="V3576" s="156">
        <f t="shared" si="503"/>
        <v>19.071999999998944</v>
      </c>
      <c r="W3576" s="159">
        <f t="shared" si="499"/>
        <v>7.9647601329308516E-3</v>
      </c>
      <c r="X3576" s="160">
        <f t="shared" si="500"/>
        <v>1.9500447435753798E-5</v>
      </c>
      <c r="Y3576" s="160">
        <f t="shared" si="501"/>
        <v>1.9500447435753798E-5</v>
      </c>
      <c r="Z3576" s="160" t="str">
        <f t="shared" si="502"/>
        <v/>
      </c>
    </row>
    <row r="3577" spans="22:26" ht="20.100000000000001" customHeight="1" x14ac:dyDescent="0.25">
      <c r="V3577" s="156">
        <f t="shared" si="503"/>
        <v>19.078399999998943</v>
      </c>
      <c r="W3577" s="159">
        <f t="shared" si="499"/>
        <v>7.9452596854950978E-3</v>
      </c>
      <c r="X3577" s="160">
        <f t="shared" si="500"/>
        <v>1.9454454277669647E-5</v>
      </c>
      <c r="Y3577" s="160">
        <f t="shared" si="501"/>
        <v>1.9454454277669647E-5</v>
      </c>
      <c r="Z3577" s="160" t="str">
        <f t="shared" si="502"/>
        <v/>
      </c>
    </row>
    <row r="3578" spans="22:26" ht="20.100000000000001" customHeight="1" x14ac:dyDescent="0.25">
      <c r="V3578" s="156">
        <f t="shared" si="503"/>
        <v>19.084799999998943</v>
      </c>
      <c r="W3578" s="159">
        <f t="shared" si="499"/>
        <v>7.9258052312174282E-3</v>
      </c>
      <c r="X3578" s="160">
        <f t="shared" si="500"/>
        <v>1.9408564139265089E-5</v>
      </c>
      <c r="Y3578" s="160">
        <f t="shared" si="501"/>
        <v>1.9408564139265089E-5</v>
      </c>
      <c r="Z3578" s="160" t="str">
        <f t="shared" si="502"/>
        <v/>
      </c>
    </row>
    <row r="3579" spans="22:26" ht="20.100000000000001" customHeight="1" x14ac:dyDescent="0.25">
      <c r="V3579" s="156">
        <f t="shared" si="503"/>
        <v>19.091199999998942</v>
      </c>
      <c r="W3579" s="159">
        <f t="shared" si="499"/>
        <v>7.9063966670781631E-3</v>
      </c>
      <c r="X3579" s="160">
        <f t="shared" si="500"/>
        <v>1.9362776806948825E-5</v>
      </c>
      <c r="Y3579" s="160">
        <f t="shared" si="501"/>
        <v>1.9362776806948825E-5</v>
      </c>
      <c r="Z3579" s="160" t="str">
        <f t="shared" si="502"/>
        <v/>
      </c>
    </row>
    <row r="3580" spans="22:26" ht="20.100000000000001" customHeight="1" x14ac:dyDescent="0.25">
      <c r="V3580" s="156">
        <f t="shared" si="503"/>
        <v>19.097599999998941</v>
      </c>
      <c r="W3580" s="159">
        <f t="shared" si="499"/>
        <v>7.8870338902712143E-3</v>
      </c>
      <c r="X3580" s="160">
        <f t="shared" si="500"/>
        <v>1.9317092067535485E-5</v>
      </c>
      <c r="Y3580" s="160">
        <f t="shared" si="501"/>
        <v>1.9317092067535485E-5</v>
      </c>
      <c r="Z3580" s="160" t="str">
        <f t="shared" si="502"/>
        <v/>
      </c>
    </row>
    <row r="3581" spans="22:26" ht="20.100000000000001" customHeight="1" x14ac:dyDescent="0.25">
      <c r="V3581" s="156">
        <f t="shared" si="503"/>
        <v>19.10399999999894</v>
      </c>
      <c r="W3581" s="159">
        <f t="shared" si="499"/>
        <v>7.8677167982036788E-3</v>
      </c>
      <c r="X3581" s="160">
        <f t="shared" si="500"/>
        <v>1.9271509708262968E-5</v>
      </c>
      <c r="Y3581" s="160">
        <f t="shared" si="501"/>
        <v>1.9271509708262968E-5</v>
      </c>
      <c r="Z3581" s="160" t="str">
        <f t="shared" si="502"/>
        <v/>
      </c>
    </row>
    <row r="3582" spans="22:26" ht="20.100000000000001" customHeight="1" x14ac:dyDescent="0.25">
      <c r="V3582" s="156">
        <f t="shared" si="503"/>
        <v>19.11039999999894</v>
      </c>
      <c r="W3582" s="159">
        <f t="shared" si="499"/>
        <v>7.8484452884954158E-3</v>
      </c>
      <c r="X3582" s="160">
        <f t="shared" si="500"/>
        <v>1.92260295166502E-5</v>
      </c>
      <c r="Y3582" s="160">
        <f t="shared" si="501"/>
        <v>1.92260295166502E-5</v>
      </c>
      <c r="Z3582" s="160" t="str">
        <f t="shared" si="502"/>
        <v/>
      </c>
    </row>
    <row r="3583" spans="22:26" ht="20.100000000000001" customHeight="1" x14ac:dyDescent="0.25">
      <c r="V3583" s="156">
        <f t="shared" si="503"/>
        <v>19.116799999998939</v>
      </c>
      <c r="W3583" s="159">
        <f t="shared" si="499"/>
        <v>7.8292192589787656E-3</v>
      </c>
      <c r="X3583" s="160">
        <f t="shared" si="500"/>
        <v>1.9180651280720044E-5</v>
      </c>
      <c r="Y3583" s="160">
        <f t="shared" si="501"/>
        <v>1.9180651280720044E-5</v>
      </c>
      <c r="Z3583" s="160" t="str">
        <f t="shared" si="502"/>
        <v/>
      </c>
    </row>
    <row r="3584" spans="22:26" ht="20.100000000000001" customHeight="1" x14ac:dyDescent="0.25">
      <c r="V3584" s="156">
        <f t="shared" si="503"/>
        <v>19.123199999998938</v>
      </c>
      <c r="W3584" s="159">
        <f t="shared" si="499"/>
        <v>7.8100386076980456E-3</v>
      </c>
      <c r="X3584" s="160">
        <f t="shared" si="500"/>
        <v>1.9135374788805011E-5</v>
      </c>
      <c r="Y3584" s="160">
        <f t="shared" si="501"/>
        <v>1.9135374788805011E-5</v>
      </c>
      <c r="Z3584" s="160" t="str">
        <f t="shared" si="502"/>
        <v/>
      </c>
    </row>
    <row r="3585" spans="22:26" ht="20.100000000000001" customHeight="1" x14ac:dyDescent="0.25">
      <c r="V3585" s="156">
        <f t="shared" si="503"/>
        <v>19.129599999998938</v>
      </c>
      <c r="W3585" s="159">
        <f t="shared" si="499"/>
        <v>7.7909032329092406E-3</v>
      </c>
      <c r="X3585" s="160">
        <f t="shared" si="500"/>
        <v>1.9090199829666955E-5</v>
      </c>
      <c r="Y3585" s="160">
        <f t="shared" si="501"/>
        <v>1.9090199829666955E-5</v>
      </c>
      <c r="Z3585" s="160" t="str">
        <f t="shared" si="502"/>
        <v/>
      </c>
    </row>
    <row r="3586" spans="22:26" ht="20.100000000000001" customHeight="1" x14ac:dyDescent="0.25">
      <c r="V3586" s="156">
        <f t="shared" si="503"/>
        <v>19.135999999998937</v>
      </c>
      <c r="W3586" s="159">
        <f t="shared" si="499"/>
        <v>7.7718130330795736E-3</v>
      </c>
      <c r="X3586" s="160">
        <f t="shared" si="500"/>
        <v>1.904512619241034E-5</v>
      </c>
      <c r="Y3586" s="160">
        <f t="shared" si="501"/>
        <v>1.904512619241034E-5</v>
      </c>
      <c r="Z3586" s="160" t="str">
        <f t="shared" si="502"/>
        <v/>
      </c>
    </row>
    <row r="3587" spans="22:26" ht="20.100000000000001" customHeight="1" x14ac:dyDescent="0.25">
      <c r="V3587" s="156">
        <f t="shared" si="503"/>
        <v>19.142399999998936</v>
      </c>
      <c r="W3587" s="159">
        <f t="shared" si="499"/>
        <v>7.7527679068871633E-3</v>
      </c>
      <c r="X3587" s="160">
        <f t="shared" si="500"/>
        <v>1.9000153666580248E-5</v>
      </c>
      <c r="Y3587" s="160">
        <f t="shared" si="501"/>
        <v>1.9000153666580248E-5</v>
      </c>
      <c r="Z3587" s="160" t="str">
        <f t="shared" si="502"/>
        <v/>
      </c>
    </row>
    <row r="3588" spans="22:26" ht="20.100000000000001" customHeight="1" x14ac:dyDescent="0.25">
      <c r="V3588" s="156">
        <f t="shared" si="503"/>
        <v>19.148799999998936</v>
      </c>
      <c r="W3588" s="159">
        <f t="shared" si="499"/>
        <v>7.733767753220583E-3</v>
      </c>
      <c r="X3588" s="160">
        <f t="shared" si="500"/>
        <v>1.8955282042019267E-5</v>
      </c>
      <c r="Y3588" s="160">
        <f t="shared" si="501"/>
        <v>1.8955282042019267E-5</v>
      </c>
      <c r="Z3588" s="160" t="str">
        <f t="shared" si="502"/>
        <v/>
      </c>
    </row>
    <row r="3589" spans="22:26" ht="20.100000000000001" customHeight="1" x14ac:dyDescent="0.25">
      <c r="V3589" s="156">
        <f t="shared" si="503"/>
        <v>19.155199999998935</v>
      </c>
      <c r="W3589" s="159">
        <f t="shared" si="499"/>
        <v>7.7148124711785638E-3</v>
      </c>
      <c r="X3589" s="160">
        <f t="shared" si="500"/>
        <v>1.8910511109061778E-5</v>
      </c>
      <c r="Y3589" s="160">
        <f t="shared" si="501"/>
        <v>1.8910511109061778E-5</v>
      </c>
      <c r="Z3589" s="160" t="str">
        <f t="shared" si="502"/>
        <v/>
      </c>
    </row>
    <row r="3590" spans="22:26" ht="20.100000000000001" customHeight="1" x14ac:dyDescent="0.25">
      <c r="V3590" s="156">
        <f t="shared" si="503"/>
        <v>19.161599999998934</v>
      </c>
      <c r="W3590" s="159">
        <f t="shared" si="499"/>
        <v>7.695901960069502E-3</v>
      </c>
      <c r="X3590" s="160">
        <f t="shared" si="500"/>
        <v>1.8865840658343139E-5</v>
      </c>
      <c r="Y3590" s="160">
        <f t="shared" si="501"/>
        <v>1.8865840658343139E-5</v>
      </c>
      <c r="Z3590" s="160" t="str">
        <f t="shared" si="502"/>
        <v/>
      </c>
    </row>
    <row r="3591" spans="22:26" ht="20.100000000000001" customHeight="1" x14ac:dyDescent="0.25">
      <c r="V3591" s="156">
        <f t="shared" si="503"/>
        <v>19.167999999998933</v>
      </c>
      <c r="W3591" s="159">
        <f t="shared" si="499"/>
        <v>7.6770361194111588E-3</v>
      </c>
      <c r="X3591" s="160">
        <f t="shared" si="500"/>
        <v>1.882127048088815E-5</v>
      </c>
      <c r="Y3591" s="160">
        <f t="shared" si="501"/>
        <v>1.882127048088815E-5</v>
      </c>
      <c r="Z3591" s="160" t="str">
        <f t="shared" si="502"/>
        <v/>
      </c>
    </row>
    <row r="3592" spans="22:26" ht="20.100000000000001" customHeight="1" x14ac:dyDescent="0.25">
      <c r="V3592" s="156">
        <f t="shared" si="503"/>
        <v>19.174399999998933</v>
      </c>
      <c r="W3592" s="159">
        <f t="shared" si="499"/>
        <v>7.6582148489302707E-3</v>
      </c>
      <c r="X3592" s="160">
        <f t="shared" si="500"/>
        <v>1.8776800368155294E-5</v>
      </c>
      <c r="Y3592" s="160">
        <f t="shared" si="501"/>
        <v>1.8776800368155294E-5</v>
      </c>
      <c r="Z3592" s="160" t="str">
        <f t="shared" si="502"/>
        <v/>
      </c>
    </row>
    <row r="3593" spans="22:26" ht="20.100000000000001" customHeight="1" x14ac:dyDescent="0.25">
      <c r="V3593" s="156">
        <f t="shared" si="503"/>
        <v>19.180799999998932</v>
      </c>
      <c r="W3593" s="159">
        <f t="shared" si="499"/>
        <v>7.6394380485621154E-3</v>
      </c>
      <c r="X3593" s="160">
        <f t="shared" si="500"/>
        <v>1.8732430111924846E-5</v>
      </c>
      <c r="Y3593" s="160">
        <f t="shared" si="501"/>
        <v>1.8732430111924846E-5</v>
      </c>
      <c r="Z3593" s="160" t="str">
        <f t="shared" si="502"/>
        <v/>
      </c>
    </row>
    <row r="3594" spans="22:26" ht="20.100000000000001" customHeight="1" x14ac:dyDescent="0.25">
      <c r="V3594" s="156">
        <f t="shared" si="503"/>
        <v>19.187199999998931</v>
      </c>
      <c r="W3594" s="159">
        <f t="shared" si="499"/>
        <v>7.6207056184501906E-3</v>
      </c>
      <c r="X3594" s="160">
        <f t="shared" si="500"/>
        <v>1.8688159504391677E-5</v>
      </c>
      <c r="Y3594" s="160">
        <f t="shared" si="501"/>
        <v>1.8688159504391677E-5</v>
      </c>
      <c r="Z3594" s="160" t="str">
        <f t="shared" si="502"/>
        <v/>
      </c>
    </row>
    <row r="3595" spans="22:26" ht="20.100000000000001" customHeight="1" x14ac:dyDescent="0.25">
      <c r="V3595" s="156">
        <f t="shared" si="503"/>
        <v>19.193599999998931</v>
      </c>
      <c r="W3595" s="159">
        <f t="shared" si="499"/>
        <v>7.6020174589457989E-3</v>
      </c>
      <c r="X3595" s="160">
        <f t="shared" si="500"/>
        <v>1.8643988338122759E-5</v>
      </c>
      <c r="Y3595" s="160">
        <f t="shared" si="501"/>
        <v>1.8643988338122759E-5</v>
      </c>
      <c r="Z3595" s="160" t="str">
        <f t="shared" si="502"/>
        <v/>
      </c>
    </row>
    <row r="3596" spans="22:26" ht="20.100000000000001" customHeight="1" x14ac:dyDescent="0.25">
      <c r="V3596" s="156">
        <f t="shared" si="503"/>
        <v>19.19999999999893</v>
      </c>
      <c r="W3596" s="159">
        <f t="shared" si="499"/>
        <v>7.5833734706076761E-3</v>
      </c>
      <c r="X3596" s="160">
        <f t="shared" si="500"/>
        <v>1.8599916406045885E-5</v>
      </c>
      <c r="Y3596" s="160">
        <f t="shared" si="501"/>
        <v>1.8599916406045885E-5</v>
      </c>
      <c r="Z3596" s="160" t="str">
        <f t="shared" si="502"/>
        <v/>
      </c>
    </row>
    <row r="3597" spans="22:26" ht="20.100000000000001" customHeight="1" x14ac:dyDescent="0.25">
      <c r="V3597" s="156">
        <f t="shared" si="503"/>
        <v>19.206399999998929</v>
      </c>
      <c r="W3597" s="159">
        <f t="shared" si="499"/>
        <v>7.5647735542016302E-3</v>
      </c>
      <c r="X3597" s="160">
        <f t="shared" si="500"/>
        <v>1.8555943501510387E-5</v>
      </c>
      <c r="Y3597" s="160">
        <f t="shared" si="501"/>
        <v>1.8555943501510387E-5</v>
      </c>
      <c r="Z3597" s="160" t="str">
        <f t="shared" si="502"/>
        <v/>
      </c>
    </row>
    <row r="3598" spans="22:26" ht="20.100000000000001" customHeight="1" x14ac:dyDescent="0.25">
      <c r="V3598" s="156">
        <f t="shared" si="503"/>
        <v>19.212799999998929</v>
      </c>
      <c r="W3598" s="159">
        <f t="shared" si="499"/>
        <v>7.5462176107001198E-3</v>
      </c>
      <c r="X3598" s="160">
        <f t="shared" si="500"/>
        <v>1.8512069418200397E-5</v>
      </c>
      <c r="Y3598" s="160">
        <f t="shared" si="501"/>
        <v>1.8512069418200397E-5</v>
      </c>
      <c r="Z3598" s="160" t="str">
        <f t="shared" si="502"/>
        <v/>
      </c>
    </row>
    <row r="3599" spans="22:26" ht="20.100000000000001" customHeight="1" x14ac:dyDescent="0.25">
      <c r="V3599" s="156">
        <f t="shared" si="503"/>
        <v>19.219199999998928</v>
      </c>
      <c r="W3599" s="159">
        <f t="shared" si="499"/>
        <v>7.5277055412819194E-3</v>
      </c>
      <c r="X3599" s="160">
        <f t="shared" si="500"/>
        <v>1.846829395019383E-5</v>
      </c>
      <c r="Y3599" s="160">
        <f t="shared" si="501"/>
        <v>1.846829395019383E-5</v>
      </c>
      <c r="Z3599" s="160" t="str">
        <f t="shared" si="502"/>
        <v/>
      </c>
    </row>
    <row r="3600" spans="22:26" ht="20.100000000000001" customHeight="1" x14ac:dyDescent="0.25">
      <c r="V3600" s="156">
        <f t="shared" si="503"/>
        <v>19.225599999998927</v>
      </c>
      <c r="W3600" s="159">
        <f t="shared" si="499"/>
        <v>7.5092372473317256E-3</v>
      </c>
      <c r="X3600" s="160">
        <f t="shared" si="500"/>
        <v>1.842461689195371E-5</v>
      </c>
      <c r="Y3600" s="160">
        <f t="shared" si="501"/>
        <v>1.842461689195371E-5</v>
      </c>
      <c r="Z3600" s="160" t="str">
        <f t="shared" si="502"/>
        <v/>
      </c>
    </row>
    <row r="3601" spans="22:26" ht="20.100000000000001" customHeight="1" x14ac:dyDescent="0.25">
      <c r="V3601" s="156">
        <f t="shared" si="503"/>
        <v>19.231999999998926</v>
      </c>
      <c r="W3601" s="159">
        <f t="shared" si="499"/>
        <v>7.4908126304397719E-3</v>
      </c>
      <c r="X3601" s="160">
        <f t="shared" si="500"/>
        <v>1.838103803832123E-5</v>
      </c>
      <c r="Y3601" s="160">
        <f t="shared" si="501"/>
        <v>1.838103803832123E-5</v>
      </c>
      <c r="Z3601" s="160" t="str">
        <f t="shared" si="502"/>
        <v/>
      </c>
    </row>
    <row r="3602" spans="22:26" ht="20.100000000000001" customHeight="1" x14ac:dyDescent="0.25">
      <c r="V3602" s="156">
        <f t="shared" si="503"/>
        <v>19.238399999998926</v>
      </c>
      <c r="W3602" s="159">
        <f t="shared" si="499"/>
        <v>7.4724315924014507E-3</v>
      </c>
      <c r="X3602" s="160">
        <f t="shared" si="500"/>
        <v>1.8337557184501009E-5</v>
      </c>
      <c r="Y3602" s="160">
        <f t="shared" si="501"/>
        <v>1.8337557184501009E-5</v>
      </c>
      <c r="Z3602" s="160" t="str">
        <f t="shared" si="502"/>
        <v/>
      </c>
    </row>
    <row r="3603" spans="22:26" ht="20.100000000000001" customHeight="1" x14ac:dyDescent="0.25">
      <c r="V3603" s="156">
        <f t="shared" si="503"/>
        <v>19.244799999998925</v>
      </c>
      <c r="W3603" s="159">
        <f t="shared" si="499"/>
        <v>7.4540940352169497E-3</v>
      </c>
      <c r="X3603" s="160">
        <f t="shared" si="500"/>
        <v>1.8294174126061956E-5</v>
      </c>
      <c r="Y3603" s="160">
        <f t="shared" si="501"/>
        <v>1.8294174126061956E-5</v>
      </c>
      <c r="Z3603" s="160" t="str">
        <f t="shared" si="502"/>
        <v/>
      </c>
    </row>
    <row r="3604" spans="22:26" ht="20.100000000000001" customHeight="1" x14ac:dyDescent="0.25">
      <c r="V3604" s="156">
        <f t="shared" si="503"/>
        <v>19.251199999998924</v>
      </c>
      <c r="W3604" s="159">
        <f t="shared" ref="W3604:W3667" si="504">_xlfn.CHISQ.DIST.RT(V3604,$U$593)</f>
        <v>7.4357998610908877E-3</v>
      </c>
      <c r="X3604" s="160">
        <f t="shared" ref="X3604:X3667" si="505">W3604-W3605</f>
        <v>1.825088865900059E-5</v>
      </c>
      <c r="Y3604" s="160">
        <f t="shared" ref="Y3604:Y3667" si="506">IF(W3604&lt;(1-$U$600),X3604,"")</f>
        <v>1.825088865900059E-5</v>
      </c>
      <c r="Z3604" s="160" t="str">
        <f t="shared" ref="Z3604:Z3667" si="507">IF(X3604&lt;(1-$U$606),Y3604,"")</f>
        <v/>
      </c>
    </row>
    <row r="3605" spans="22:26" ht="20.100000000000001" customHeight="1" x14ac:dyDescent="0.25">
      <c r="V3605" s="156">
        <f t="shared" ref="V3605:V3668" si="508">V3604+$Y$593</f>
        <v>19.257599999998924</v>
      </c>
      <c r="W3605" s="159">
        <f t="shared" si="504"/>
        <v>7.4175489724318871E-3</v>
      </c>
      <c r="X3605" s="160">
        <f t="shared" si="505"/>
        <v>1.8207700579600528E-5</v>
      </c>
      <c r="Y3605" s="160">
        <f t="shared" si="506"/>
        <v>1.8207700579600528E-5</v>
      </c>
      <c r="Z3605" s="160" t="str">
        <f t="shared" si="507"/>
        <v/>
      </c>
    </row>
    <row r="3606" spans="22:26" ht="20.100000000000001" customHeight="1" x14ac:dyDescent="0.25">
      <c r="V3606" s="156">
        <f t="shared" si="508"/>
        <v>19.263999999998923</v>
      </c>
      <c r="W3606" s="159">
        <f t="shared" si="504"/>
        <v>7.3993412718522866E-3</v>
      </c>
      <c r="X3606" s="160">
        <f t="shared" si="505"/>
        <v>1.8164609684621566E-5</v>
      </c>
      <c r="Y3606" s="160">
        <f t="shared" si="506"/>
        <v>1.8164609684621566E-5</v>
      </c>
      <c r="Z3606" s="160" t="str">
        <f t="shared" si="507"/>
        <v/>
      </c>
    </row>
    <row r="3607" spans="22:26" ht="20.100000000000001" customHeight="1" x14ac:dyDescent="0.25">
      <c r="V3607" s="156">
        <f t="shared" si="508"/>
        <v>19.270399999998922</v>
      </c>
      <c r="W3607" s="159">
        <f t="shared" si="504"/>
        <v>7.381176662167665E-3</v>
      </c>
      <c r="X3607" s="160">
        <f t="shared" si="505"/>
        <v>1.8121615771125345E-5</v>
      </c>
      <c r="Y3607" s="160">
        <f t="shared" si="506"/>
        <v>1.8121615771125345E-5</v>
      </c>
      <c r="Z3607" s="160" t="str">
        <f t="shared" si="507"/>
        <v/>
      </c>
    </row>
    <row r="3608" spans="22:26" ht="20.100000000000001" customHeight="1" x14ac:dyDescent="0.25">
      <c r="V3608" s="156">
        <f t="shared" si="508"/>
        <v>19.276799999998921</v>
      </c>
      <c r="W3608" s="159">
        <f t="shared" si="504"/>
        <v>7.3630550463965397E-3</v>
      </c>
      <c r="X3608" s="160">
        <f t="shared" si="505"/>
        <v>1.8078718636569888E-5</v>
      </c>
      <c r="Y3608" s="160">
        <f t="shared" si="506"/>
        <v>1.8078718636569888E-5</v>
      </c>
      <c r="Z3608" s="160" t="str">
        <f t="shared" si="507"/>
        <v/>
      </c>
    </row>
    <row r="3609" spans="22:26" ht="20.100000000000001" customHeight="1" x14ac:dyDescent="0.25">
      <c r="V3609" s="156">
        <f t="shared" si="508"/>
        <v>19.283199999998921</v>
      </c>
      <c r="W3609" s="159">
        <f t="shared" si="504"/>
        <v>7.3449763277599698E-3</v>
      </c>
      <c r="X3609" s="160">
        <f t="shared" si="505"/>
        <v>1.8035918078769704E-5</v>
      </c>
      <c r="Y3609" s="160">
        <f t="shared" si="506"/>
        <v>1.8035918078769704E-5</v>
      </c>
      <c r="Z3609" s="160" t="str">
        <f t="shared" si="507"/>
        <v/>
      </c>
    </row>
    <row r="3610" spans="22:26" ht="20.100000000000001" customHeight="1" x14ac:dyDescent="0.25">
      <c r="V3610" s="156">
        <f t="shared" si="508"/>
        <v>19.28959999999892</v>
      </c>
      <c r="W3610" s="159">
        <f t="shared" si="504"/>
        <v>7.3269404096812001E-3</v>
      </c>
      <c r="X3610" s="160">
        <f t="shared" si="505"/>
        <v>1.7993213895958239E-5</v>
      </c>
      <c r="Y3610" s="160">
        <f t="shared" si="506"/>
        <v>1.7993213895958239E-5</v>
      </c>
      <c r="Z3610" s="160" t="str">
        <f t="shared" si="507"/>
        <v/>
      </c>
    </row>
    <row r="3611" spans="22:26" ht="20.100000000000001" customHeight="1" x14ac:dyDescent="0.25">
      <c r="V3611" s="156">
        <f t="shared" si="508"/>
        <v>19.295999999998919</v>
      </c>
      <c r="W3611" s="159">
        <f t="shared" si="504"/>
        <v>7.3089471957852419E-3</v>
      </c>
      <c r="X3611" s="160">
        <f t="shared" si="505"/>
        <v>1.7950605886674249E-5</v>
      </c>
      <c r="Y3611" s="160">
        <f t="shared" si="506"/>
        <v>1.7950605886674249E-5</v>
      </c>
      <c r="Z3611" s="160" t="str">
        <f t="shared" si="507"/>
        <v/>
      </c>
    </row>
    <row r="3612" spans="22:26" ht="20.100000000000001" customHeight="1" x14ac:dyDescent="0.25">
      <c r="V3612" s="156">
        <f t="shared" si="508"/>
        <v>19.302399999998919</v>
      </c>
      <c r="W3612" s="159">
        <f t="shared" si="504"/>
        <v>7.2909965898985676E-3</v>
      </c>
      <c r="X3612" s="160">
        <f t="shared" si="505"/>
        <v>1.790809384990058E-5</v>
      </c>
      <c r="Y3612" s="160">
        <f t="shared" si="506"/>
        <v>1.790809384990058E-5</v>
      </c>
      <c r="Z3612" s="160" t="str">
        <f t="shared" si="507"/>
        <v/>
      </c>
    </row>
    <row r="3613" spans="22:26" ht="20.100000000000001" customHeight="1" x14ac:dyDescent="0.25">
      <c r="V3613" s="156">
        <f t="shared" si="508"/>
        <v>19.308799999998918</v>
      </c>
      <c r="W3613" s="159">
        <f t="shared" si="504"/>
        <v>7.273088496048667E-3</v>
      </c>
      <c r="X3613" s="160">
        <f t="shared" si="505"/>
        <v>1.7865677584908909E-5</v>
      </c>
      <c r="Y3613" s="160">
        <f t="shared" si="506"/>
        <v>1.7865677584908909E-5</v>
      </c>
      <c r="Z3613" s="160" t="str">
        <f t="shared" si="507"/>
        <v/>
      </c>
    </row>
    <row r="3614" spans="22:26" ht="20.100000000000001" customHeight="1" x14ac:dyDescent="0.25">
      <c r="V3614" s="156">
        <f t="shared" si="508"/>
        <v>19.315199999998917</v>
      </c>
      <c r="W3614" s="159">
        <f t="shared" si="504"/>
        <v>7.2552228184637581E-3</v>
      </c>
      <c r="X3614" s="160">
        <f t="shared" si="505"/>
        <v>1.7823356891408931E-5</v>
      </c>
      <c r="Y3614" s="160">
        <f t="shared" si="506"/>
        <v>1.7823356891408931E-5</v>
      </c>
      <c r="Z3614" s="160" t="str">
        <f t="shared" si="507"/>
        <v/>
      </c>
    </row>
    <row r="3615" spans="22:26" ht="20.100000000000001" customHeight="1" x14ac:dyDescent="0.25">
      <c r="V3615" s="156">
        <f t="shared" si="508"/>
        <v>19.321599999998917</v>
      </c>
      <c r="W3615" s="159">
        <f t="shared" si="504"/>
        <v>7.2373994615723492E-3</v>
      </c>
      <c r="X3615" s="160">
        <f t="shared" si="505"/>
        <v>1.7781131569451214E-5</v>
      </c>
      <c r="Y3615" s="160">
        <f t="shared" si="506"/>
        <v>1.7781131569451214E-5</v>
      </c>
      <c r="Z3615" s="160" t="str">
        <f t="shared" si="507"/>
        <v/>
      </c>
    </row>
    <row r="3616" spans="22:26" ht="20.100000000000001" customHeight="1" x14ac:dyDescent="0.25">
      <c r="V3616" s="156">
        <f t="shared" si="508"/>
        <v>19.327999999998916</v>
      </c>
      <c r="W3616" s="159">
        <f t="shared" si="504"/>
        <v>7.219618330002898E-3</v>
      </c>
      <c r="X3616" s="160">
        <f t="shared" si="505"/>
        <v>1.7739001419447148E-5</v>
      </c>
      <c r="Y3616" s="160">
        <f t="shared" si="506"/>
        <v>1.7739001419447148E-5</v>
      </c>
      <c r="Z3616" s="160" t="str">
        <f t="shared" si="507"/>
        <v/>
      </c>
    </row>
    <row r="3617" spans="22:26" ht="20.100000000000001" customHeight="1" x14ac:dyDescent="0.25">
      <c r="V3617" s="156">
        <f t="shared" si="508"/>
        <v>19.334399999998915</v>
      </c>
      <c r="W3617" s="159">
        <f t="shared" si="504"/>
        <v>7.2018793285834508E-3</v>
      </c>
      <c r="X3617" s="160">
        <f t="shared" si="505"/>
        <v>1.769696624222359E-5</v>
      </c>
      <c r="Y3617" s="160">
        <f t="shared" si="506"/>
        <v>1.769696624222359E-5</v>
      </c>
      <c r="Z3617" s="160" t="str">
        <f t="shared" si="507"/>
        <v/>
      </c>
    </row>
    <row r="3618" spans="22:26" ht="20.100000000000001" customHeight="1" x14ac:dyDescent="0.25">
      <c r="V3618" s="156">
        <f t="shared" si="508"/>
        <v>19.340799999998914</v>
      </c>
      <c r="W3618" s="159">
        <f t="shared" si="504"/>
        <v>7.1841823623412272E-3</v>
      </c>
      <c r="X3618" s="160">
        <f t="shared" si="505"/>
        <v>1.7655025838897095E-5</v>
      </c>
      <c r="Y3618" s="160">
        <f t="shared" si="506"/>
        <v>1.7655025838897095E-5</v>
      </c>
      <c r="Z3618" s="160" t="str">
        <f t="shared" si="507"/>
        <v/>
      </c>
    </row>
    <row r="3619" spans="22:26" ht="20.100000000000001" customHeight="1" x14ac:dyDescent="0.25">
      <c r="V3619" s="156">
        <f t="shared" si="508"/>
        <v>19.347199999998914</v>
      </c>
      <c r="W3619" s="159">
        <f t="shared" si="504"/>
        <v>7.1665273365023301E-3</v>
      </c>
      <c r="X3619" s="160">
        <f t="shared" si="505"/>
        <v>1.7613180010999686E-5</v>
      </c>
      <c r="Y3619" s="160">
        <f t="shared" si="506"/>
        <v>1.7613180010999686E-5</v>
      </c>
      <c r="Z3619" s="160" t="str">
        <f t="shared" si="507"/>
        <v/>
      </c>
    </row>
    <row r="3620" spans="22:26" ht="20.100000000000001" customHeight="1" x14ac:dyDescent="0.25">
      <c r="V3620" s="156">
        <f t="shared" si="508"/>
        <v>19.353599999998913</v>
      </c>
      <c r="W3620" s="159">
        <f t="shared" si="504"/>
        <v>7.1489141564913304E-3</v>
      </c>
      <c r="X3620" s="160">
        <f t="shared" si="505"/>
        <v>1.7571428560458902E-5</v>
      </c>
      <c r="Y3620" s="160">
        <f t="shared" si="506"/>
        <v>1.7571428560458902E-5</v>
      </c>
      <c r="Z3620" s="160" t="str">
        <f t="shared" si="507"/>
        <v/>
      </c>
    </row>
    <row r="3621" spans="22:26" ht="20.100000000000001" customHeight="1" x14ac:dyDescent="0.25">
      <c r="V3621" s="156">
        <f t="shared" si="508"/>
        <v>19.359999999998912</v>
      </c>
      <c r="W3621" s="159">
        <f t="shared" si="504"/>
        <v>7.1313427279308715E-3</v>
      </c>
      <c r="X3621" s="160">
        <f t="shared" si="505"/>
        <v>1.7529771289509326E-5</v>
      </c>
      <c r="Y3621" s="160">
        <f t="shared" si="506"/>
        <v>1.7529771289509326E-5</v>
      </c>
      <c r="Z3621" s="160" t="str">
        <f t="shared" si="507"/>
        <v/>
      </c>
    </row>
    <row r="3622" spans="22:26" ht="20.100000000000001" customHeight="1" x14ac:dyDescent="0.25">
      <c r="V3622" s="156">
        <f t="shared" si="508"/>
        <v>19.366399999998912</v>
      </c>
      <c r="W3622" s="159">
        <f t="shared" si="504"/>
        <v>7.1138129566413622E-3</v>
      </c>
      <c r="X3622" s="160">
        <f t="shared" si="505"/>
        <v>1.7488208000774122E-5</v>
      </c>
      <c r="Y3622" s="160">
        <f t="shared" si="506"/>
        <v>1.7488208000774122E-5</v>
      </c>
      <c r="Z3622" s="160" t="str">
        <f t="shared" si="507"/>
        <v/>
      </c>
    </row>
    <row r="3623" spans="22:26" ht="20.100000000000001" customHeight="1" x14ac:dyDescent="0.25">
      <c r="V3623" s="156">
        <f t="shared" si="508"/>
        <v>19.372799999998911</v>
      </c>
      <c r="W3623" s="159">
        <f t="shared" si="504"/>
        <v>7.0963247486405881E-3</v>
      </c>
      <c r="X3623" s="160">
        <f t="shared" si="505"/>
        <v>1.7446738497253755E-5</v>
      </c>
      <c r="Y3623" s="160">
        <f t="shared" si="506"/>
        <v>1.7446738497253755E-5</v>
      </c>
      <c r="Z3623" s="160" t="str">
        <f t="shared" si="507"/>
        <v/>
      </c>
    </row>
    <row r="3624" spans="22:26" ht="20.100000000000001" customHeight="1" x14ac:dyDescent="0.25">
      <c r="V3624" s="156">
        <f t="shared" si="508"/>
        <v>19.37919999999891</v>
      </c>
      <c r="W3624" s="159">
        <f t="shared" si="504"/>
        <v>7.0788780101433343E-3</v>
      </c>
      <c r="X3624" s="160">
        <f t="shared" si="505"/>
        <v>1.7405362582319055E-5</v>
      </c>
      <c r="Y3624" s="160">
        <f t="shared" si="506"/>
        <v>1.7405362582319055E-5</v>
      </c>
      <c r="Z3624" s="160" t="str">
        <f t="shared" si="507"/>
        <v/>
      </c>
    </row>
    <row r="3625" spans="22:26" ht="20.100000000000001" customHeight="1" x14ac:dyDescent="0.25">
      <c r="V3625" s="156">
        <f t="shared" si="508"/>
        <v>19.385599999998909</v>
      </c>
      <c r="W3625" s="159">
        <f t="shared" si="504"/>
        <v>7.0614726475610153E-3</v>
      </c>
      <c r="X3625" s="160">
        <f t="shared" si="505"/>
        <v>1.7364080059644425E-5</v>
      </c>
      <c r="Y3625" s="160">
        <f t="shared" si="506"/>
        <v>1.7364080059644425E-5</v>
      </c>
      <c r="Z3625" s="160" t="str">
        <f t="shared" si="507"/>
        <v/>
      </c>
    </row>
    <row r="3626" spans="22:26" ht="20.100000000000001" customHeight="1" x14ac:dyDescent="0.25">
      <c r="V3626" s="156">
        <f t="shared" si="508"/>
        <v>19.391999999998909</v>
      </c>
      <c r="W3626" s="159">
        <f t="shared" si="504"/>
        <v>7.0441085675013709E-3</v>
      </c>
      <c r="X3626" s="160">
        <f t="shared" si="505"/>
        <v>1.7322890733376985E-5</v>
      </c>
      <c r="Y3626" s="160">
        <f t="shared" si="506"/>
        <v>1.7322890733376985E-5</v>
      </c>
      <c r="Z3626" s="160" t="str">
        <f t="shared" si="507"/>
        <v/>
      </c>
    </row>
    <row r="3627" spans="22:26" ht="20.100000000000001" customHeight="1" x14ac:dyDescent="0.25">
      <c r="V3627" s="156">
        <f t="shared" si="508"/>
        <v>19.398399999998908</v>
      </c>
      <c r="W3627" s="159">
        <f t="shared" si="504"/>
        <v>7.0267856767679939E-3</v>
      </c>
      <c r="X3627" s="160">
        <f t="shared" si="505"/>
        <v>1.7281794407911048E-5</v>
      </c>
      <c r="Y3627" s="160">
        <f t="shared" si="506"/>
        <v>1.7281794407911048E-5</v>
      </c>
      <c r="Z3627" s="160" t="str">
        <f t="shared" si="507"/>
        <v/>
      </c>
    </row>
    <row r="3628" spans="22:26" ht="20.100000000000001" customHeight="1" x14ac:dyDescent="0.25">
      <c r="V3628" s="156">
        <f t="shared" si="508"/>
        <v>19.404799999998907</v>
      </c>
      <c r="W3628" s="159">
        <f t="shared" si="504"/>
        <v>7.0095038823600828E-3</v>
      </c>
      <c r="X3628" s="160">
        <f t="shared" si="505"/>
        <v>1.7240790888091093E-5</v>
      </c>
      <c r="Y3628" s="160">
        <f t="shared" si="506"/>
        <v>1.7240790888091093E-5</v>
      </c>
      <c r="Z3628" s="160" t="str">
        <f t="shared" si="507"/>
        <v/>
      </c>
    </row>
    <row r="3629" spans="22:26" ht="20.100000000000001" customHeight="1" x14ac:dyDescent="0.25">
      <c r="V3629" s="156">
        <f t="shared" si="508"/>
        <v>19.411199999998907</v>
      </c>
      <c r="W3629" s="159">
        <f t="shared" si="504"/>
        <v>6.9922630914719917E-3</v>
      </c>
      <c r="X3629" s="160">
        <f t="shared" si="505"/>
        <v>1.7199879979073844E-5</v>
      </c>
      <c r="Y3629" s="160">
        <f t="shared" si="506"/>
        <v>1.7199879979073844E-5</v>
      </c>
      <c r="Z3629" s="160" t="str">
        <f t="shared" si="507"/>
        <v/>
      </c>
    </row>
    <row r="3630" spans="22:26" ht="20.100000000000001" customHeight="1" x14ac:dyDescent="0.25">
      <c r="V3630" s="156">
        <f t="shared" si="508"/>
        <v>19.417599999998906</v>
      </c>
      <c r="W3630" s="159">
        <f t="shared" si="504"/>
        <v>6.9750632114929179E-3</v>
      </c>
      <c r="X3630" s="160">
        <f t="shared" si="505"/>
        <v>1.7159061486393332E-5</v>
      </c>
      <c r="Y3630" s="160">
        <f t="shared" si="506"/>
        <v>1.7159061486393332E-5</v>
      </c>
      <c r="Z3630" s="160" t="str">
        <f t="shared" si="507"/>
        <v/>
      </c>
    </row>
    <row r="3631" spans="22:26" ht="20.100000000000001" customHeight="1" x14ac:dyDescent="0.25">
      <c r="V3631" s="156">
        <f t="shared" si="508"/>
        <v>19.423999999998905</v>
      </c>
      <c r="W3631" s="159">
        <f t="shared" si="504"/>
        <v>6.9579041500065246E-3</v>
      </c>
      <c r="X3631" s="160">
        <f t="shared" si="505"/>
        <v>1.711833521595655E-5</v>
      </c>
      <c r="Y3631" s="160">
        <f t="shared" si="506"/>
        <v>1.711833521595655E-5</v>
      </c>
      <c r="Z3631" s="160" t="str">
        <f t="shared" si="507"/>
        <v/>
      </c>
    </row>
    <row r="3632" spans="22:26" ht="20.100000000000001" customHeight="1" x14ac:dyDescent="0.25">
      <c r="V3632" s="156">
        <f t="shared" si="508"/>
        <v>19.430399999998905</v>
      </c>
      <c r="W3632" s="159">
        <f t="shared" si="504"/>
        <v>6.940785814790568E-3</v>
      </c>
      <c r="X3632" s="160">
        <f t="shared" si="505"/>
        <v>1.707770097401657E-5</v>
      </c>
      <c r="Y3632" s="160">
        <f t="shared" si="506"/>
        <v>1.707770097401657E-5</v>
      </c>
      <c r="Z3632" s="160" t="str">
        <f t="shared" si="507"/>
        <v/>
      </c>
    </row>
    <row r="3633" spans="22:26" ht="20.100000000000001" customHeight="1" x14ac:dyDescent="0.25">
      <c r="V3633" s="156">
        <f t="shared" si="508"/>
        <v>19.436799999998904</v>
      </c>
      <c r="W3633" s="159">
        <f t="shared" si="504"/>
        <v>6.9237081138165514E-3</v>
      </c>
      <c r="X3633" s="160">
        <f t="shared" si="505"/>
        <v>1.7037158567185552E-5</v>
      </c>
      <c r="Y3633" s="160">
        <f t="shared" si="506"/>
        <v>1.7037158567185552E-5</v>
      </c>
      <c r="Z3633" s="160" t="str">
        <f t="shared" si="507"/>
        <v/>
      </c>
    </row>
    <row r="3634" spans="22:26" ht="20.100000000000001" customHeight="1" x14ac:dyDescent="0.25">
      <c r="V3634" s="156">
        <f t="shared" si="508"/>
        <v>19.443199999998903</v>
      </c>
      <c r="W3634" s="159">
        <f t="shared" si="504"/>
        <v>6.9066709552493659E-3</v>
      </c>
      <c r="X3634" s="160">
        <f t="shared" si="505"/>
        <v>1.6996707802452958E-5</v>
      </c>
      <c r="Y3634" s="160">
        <f t="shared" si="506"/>
        <v>1.6996707802452958E-5</v>
      </c>
      <c r="Z3634" s="160" t="str">
        <f t="shared" si="507"/>
        <v/>
      </c>
    </row>
    <row r="3635" spans="22:26" ht="20.100000000000001" customHeight="1" x14ac:dyDescent="0.25">
      <c r="V3635" s="156">
        <f t="shared" si="508"/>
        <v>19.449599999998902</v>
      </c>
      <c r="W3635" s="159">
        <f t="shared" si="504"/>
        <v>6.8896742474469129E-3</v>
      </c>
      <c r="X3635" s="160">
        <f t="shared" si="505"/>
        <v>1.6956348487137847E-5</v>
      </c>
      <c r="Y3635" s="160">
        <f t="shared" si="506"/>
        <v>1.6956348487137847E-5</v>
      </c>
      <c r="Z3635" s="160" t="str">
        <f t="shared" si="507"/>
        <v/>
      </c>
    </row>
    <row r="3636" spans="22:26" ht="20.100000000000001" customHeight="1" x14ac:dyDescent="0.25">
      <c r="V3636" s="156">
        <f t="shared" si="508"/>
        <v>19.455999999998902</v>
      </c>
      <c r="W3636" s="159">
        <f t="shared" si="504"/>
        <v>6.8727178989597751E-3</v>
      </c>
      <c r="X3636" s="160">
        <f t="shared" si="505"/>
        <v>1.6916080428937448E-5</v>
      </c>
      <c r="Y3636" s="160">
        <f t="shared" si="506"/>
        <v>1.6916080428937448E-5</v>
      </c>
      <c r="Z3636" s="160" t="str">
        <f t="shared" si="507"/>
        <v/>
      </c>
    </row>
    <row r="3637" spans="22:26" ht="20.100000000000001" customHeight="1" x14ac:dyDescent="0.25">
      <c r="V3637" s="156">
        <f t="shared" si="508"/>
        <v>19.462399999998901</v>
      </c>
      <c r="W3637" s="159">
        <f t="shared" si="504"/>
        <v>6.8558018185308376E-3</v>
      </c>
      <c r="X3637" s="160">
        <f t="shared" si="505"/>
        <v>1.6875903435924558E-5</v>
      </c>
      <c r="Y3637" s="160">
        <f t="shared" si="506"/>
        <v>1.6875903435924558E-5</v>
      </c>
      <c r="Z3637" s="160" t="str">
        <f t="shared" si="507"/>
        <v/>
      </c>
    </row>
    <row r="3638" spans="22:26" ht="20.100000000000001" customHeight="1" x14ac:dyDescent="0.25">
      <c r="V3638" s="156">
        <f t="shared" si="508"/>
        <v>19.4687999999989</v>
      </c>
      <c r="W3638" s="159">
        <f t="shared" si="504"/>
        <v>6.8389259150949131E-3</v>
      </c>
      <c r="X3638" s="160">
        <f t="shared" si="505"/>
        <v>1.6835817316480754E-5</v>
      </c>
      <c r="Y3638" s="160">
        <f t="shared" si="506"/>
        <v>1.6835817316480754E-5</v>
      </c>
      <c r="Z3638" s="160" t="str">
        <f t="shared" si="507"/>
        <v/>
      </c>
    </row>
    <row r="3639" spans="22:26" ht="20.100000000000001" customHeight="1" x14ac:dyDescent="0.25">
      <c r="V3639" s="156">
        <f t="shared" si="508"/>
        <v>19.4751999999989</v>
      </c>
      <c r="W3639" s="159">
        <f t="shared" si="504"/>
        <v>6.8220900977784323E-3</v>
      </c>
      <c r="X3639" s="160">
        <f t="shared" si="505"/>
        <v>1.679582187939354E-5</v>
      </c>
      <c r="Y3639" s="160">
        <f t="shared" si="506"/>
        <v>1.679582187939354E-5</v>
      </c>
      <c r="Z3639" s="160" t="str">
        <f t="shared" si="507"/>
        <v/>
      </c>
    </row>
    <row r="3640" spans="22:26" ht="20.100000000000001" customHeight="1" x14ac:dyDescent="0.25">
      <c r="V3640" s="156">
        <f t="shared" si="508"/>
        <v>19.481599999998899</v>
      </c>
      <c r="W3640" s="159">
        <f t="shared" si="504"/>
        <v>6.8052942758990388E-3</v>
      </c>
      <c r="X3640" s="160">
        <f t="shared" si="505"/>
        <v>1.6755916933788688E-5</v>
      </c>
      <c r="Y3640" s="160">
        <f t="shared" si="506"/>
        <v>1.6755916933788688E-5</v>
      </c>
      <c r="Z3640" s="160" t="str">
        <f t="shared" si="507"/>
        <v/>
      </c>
    </row>
    <row r="3641" spans="22:26" ht="20.100000000000001" customHeight="1" x14ac:dyDescent="0.25">
      <c r="V3641" s="156">
        <f t="shared" si="508"/>
        <v>19.487999999998898</v>
      </c>
      <c r="W3641" s="159">
        <f t="shared" si="504"/>
        <v>6.7885383589652501E-3</v>
      </c>
      <c r="X3641" s="160">
        <f t="shared" si="505"/>
        <v>1.6716102289126775E-5</v>
      </c>
      <c r="Y3641" s="160">
        <f t="shared" si="506"/>
        <v>1.6716102289126775E-5</v>
      </c>
      <c r="Z3641" s="160" t="str">
        <f t="shared" si="507"/>
        <v/>
      </c>
    </row>
    <row r="3642" spans="22:26" ht="20.100000000000001" customHeight="1" x14ac:dyDescent="0.25">
      <c r="V3642" s="156">
        <f t="shared" si="508"/>
        <v>19.494399999998897</v>
      </c>
      <c r="W3642" s="159">
        <f t="shared" si="504"/>
        <v>6.7718222566761233E-3</v>
      </c>
      <c r="X3642" s="160">
        <f t="shared" si="505"/>
        <v>1.6676377755276035E-5</v>
      </c>
      <c r="Y3642" s="160">
        <f t="shared" si="506"/>
        <v>1.6676377755276035E-5</v>
      </c>
      <c r="Z3642" s="160" t="str">
        <f t="shared" si="507"/>
        <v/>
      </c>
    </row>
    <row r="3643" spans="22:26" ht="20.100000000000001" customHeight="1" x14ac:dyDescent="0.25">
      <c r="V3643" s="156">
        <f t="shared" si="508"/>
        <v>19.500799999998897</v>
      </c>
      <c r="W3643" s="159">
        <f t="shared" si="504"/>
        <v>6.7551458789208473E-3</v>
      </c>
      <c r="X3643" s="160">
        <f t="shared" si="505"/>
        <v>1.6636743142388333E-5</v>
      </c>
      <c r="Y3643" s="160">
        <f t="shared" si="506"/>
        <v>1.6636743142388333E-5</v>
      </c>
      <c r="Z3643" s="160" t="str">
        <f t="shared" si="507"/>
        <v/>
      </c>
    </row>
    <row r="3644" spans="22:26" ht="20.100000000000001" customHeight="1" x14ac:dyDescent="0.25">
      <c r="V3644" s="156">
        <f t="shared" si="508"/>
        <v>19.507199999998896</v>
      </c>
      <c r="W3644" s="159">
        <f t="shared" si="504"/>
        <v>6.738509135778459E-3</v>
      </c>
      <c r="X3644" s="160">
        <f t="shared" si="505"/>
        <v>1.6597198261051813E-5</v>
      </c>
      <c r="Y3644" s="160">
        <f t="shared" si="506"/>
        <v>1.6597198261051813E-5</v>
      </c>
      <c r="Z3644" s="160" t="str">
        <f t="shared" si="507"/>
        <v/>
      </c>
    </row>
    <row r="3645" spans="22:26" ht="20.100000000000001" customHeight="1" x14ac:dyDescent="0.25">
      <c r="V3645" s="156">
        <f t="shared" si="508"/>
        <v>19.513599999998895</v>
      </c>
      <c r="W3645" s="159">
        <f t="shared" si="504"/>
        <v>6.7219119375174071E-3</v>
      </c>
      <c r="X3645" s="160">
        <f t="shared" si="505"/>
        <v>1.655774292212437E-5</v>
      </c>
      <c r="Y3645" s="160">
        <f t="shared" si="506"/>
        <v>1.655774292212437E-5</v>
      </c>
      <c r="Z3645" s="160" t="str">
        <f t="shared" si="507"/>
        <v/>
      </c>
    </row>
    <row r="3646" spans="22:26" ht="20.100000000000001" customHeight="1" x14ac:dyDescent="0.25">
      <c r="V3646" s="156">
        <f t="shared" si="508"/>
        <v>19.519999999998895</v>
      </c>
      <c r="W3646" s="159">
        <f t="shared" si="504"/>
        <v>6.7053541945952828E-3</v>
      </c>
      <c r="X3646" s="160">
        <f t="shared" si="505"/>
        <v>1.6518376936895847E-5</v>
      </c>
      <c r="Y3646" s="160">
        <f t="shared" si="506"/>
        <v>1.6518376936895847E-5</v>
      </c>
      <c r="Z3646" s="160" t="str">
        <f t="shared" si="507"/>
        <v/>
      </c>
    </row>
    <row r="3647" spans="22:26" ht="20.100000000000001" customHeight="1" x14ac:dyDescent="0.25">
      <c r="V3647" s="156">
        <f t="shared" si="508"/>
        <v>19.526399999998894</v>
      </c>
      <c r="W3647" s="159">
        <f t="shared" si="504"/>
        <v>6.6888358176583869E-3</v>
      </c>
      <c r="X3647" s="160">
        <f t="shared" si="505"/>
        <v>1.6479100116944916E-5</v>
      </c>
      <c r="Y3647" s="160">
        <f t="shared" si="506"/>
        <v>1.6479100116944916E-5</v>
      </c>
      <c r="Z3647" s="160" t="str">
        <f t="shared" si="507"/>
        <v/>
      </c>
    </row>
    <row r="3648" spans="22:26" ht="20.100000000000001" customHeight="1" x14ac:dyDescent="0.25">
      <c r="V3648" s="156">
        <f t="shared" si="508"/>
        <v>19.532799999998893</v>
      </c>
      <c r="W3648" s="159">
        <f t="shared" si="504"/>
        <v>6.672356717541442E-3</v>
      </c>
      <c r="X3648" s="160">
        <f t="shared" si="505"/>
        <v>1.6439912274244031E-5</v>
      </c>
      <c r="Y3648" s="160">
        <f t="shared" si="506"/>
        <v>1.6439912274244031E-5</v>
      </c>
      <c r="Z3648" s="160" t="str">
        <f t="shared" si="507"/>
        <v/>
      </c>
    </row>
    <row r="3649" spans="22:26" ht="20.100000000000001" customHeight="1" x14ac:dyDescent="0.25">
      <c r="V3649" s="156">
        <f t="shared" si="508"/>
        <v>19.539199999998893</v>
      </c>
      <c r="W3649" s="159">
        <f t="shared" si="504"/>
        <v>6.655916805267198E-3</v>
      </c>
      <c r="X3649" s="160">
        <f t="shared" si="505"/>
        <v>1.6400813221108257E-5</v>
      </c>
      <c r="Y3649" s="160">
        <f t="shared" si="506"/>
        <v>1.6400813221108257E-5</v>
      </c>
      <c r="Z3649" s="160" t="str">
        <f t="shared" si="507"/>
        <v/>
      </c>
    </row>
    <row r="3650" spans="22:26" ht="20.100000000000001" customHeight="1" x14ac:dyDescent="0.25">
      <c r="V3650" s="156">
        <f t="shared" si="508"/>
        <v>19.545599999998892</v>
      </c>
      <c r="W3650" s="159">
        <f t="shared" si="504"/>
        <v>6.6395159920460897E-3</v>
      </c>
      <c r="X3650" s="160">
        <f t="shared" si="505"/>
        <v>1.636180277020307E-5</v>
      </c>
      <c r="Y3650" s="160">
        <f t="shared" si="506"/>
        <v>1.636180277020307E-5</v>
      </c>
      <c r="Z3650" s="160" t="str">
        <f t="shared" si="507"/>
        <v/>
      </c>
    </row>
    <row r="3651" spans="22:26" ht="20.100000000000001" customHeight="1" x14ac:dyDescent="0.25">
      <c r="V3651" s="156">
        <f t="shared" si="508"/>
        <v>19.551999999998891</v>
      </c>
      <c r="W3651" s="159">
        <f t="shared" si="504"/>
        <v>6.6231541892758867E-3</v>
      </c>
      <c r="X3651" s="160">
        <f t="shared" si="505"/>
        <v>1.6322880734514003E-5</v>
      </c>
      <c r="Y3651" s="160">
        <f t="shared" si="506"/>
        <v>1.6322880734514003E-5</v>
      </c>
      <c r="Z3651" s="160" t="str">
        <f t="shared" si="507"/>
        <v/>
      </c>
    </row>
    <row r="3652" spans="22:26" ht="20.100000000000001" customHeight="1" x14ac:dyDescent="0.25">
      <c r="V3652" s="156">
        <f t="shared" si="508"/>
        <v>19.55839999999889</v>
      </c>
      <c r="W3652" s="159">
        <f t="shared" si="504"/>
        <v>6.6068313085413726E-3</v>
      </c>
      <c r="X3652" s="160">
        <f t="shared" si="505"/>
        <v>1.6284046927433384E-5</v>
      </c>
      <c r="Y3652" s="160">
        <f t="shared" si="506"/>
        <v>1.6284046927433384E-5</v>
      </c>
      <c r="Z3652" s="160" t="str">
        <f t="shared" si="507"/>
        <v/>
      </c>
    </row>
    <row r="3653" spans="22:26" ht="20.100000000000001" customHeight="1" x14ac:dyDescent="0.25">
      <c r="V3653" s="156">
        <f t="shared" si="508"/>
        <v>19.56479999999889</v>
      </c>
      <c r="W3653" s="159">
        <f t="shared" si="504"/>
        <v>6.5905472616139393E-3</v>
      </c>
      <c r="X3653" s="160">
        <f t="shared" si="505"/>
        <v>1.6245301162677063E-5</v>
      </c>
      <c r="Y3653" s="160">
        <f t="shared" si="506"/>
        <v>1.6245301162677063E-5</v>
      </c>
      <c r="Z3653" s="160" t="str">
        <f t="shared" si="507"/>
        <v/>
      </c>
    </row>
    <row r="3654" spans="22:26" ht="20.100000000000001" customHeight="1" x14ac:dyDescent="0.25">
      <c r="V3654" s="156">
        <f t="shared" si="508"/>
        <v>19.571199999998889</v>
      </c>
      <c r="W3654" s="159">
        <f t="shared" si="504"/>
        <v>6.5743019604512622E-3</v>
      </c>
      <c r="X3654" s="160">
        <f t="shared" si="505"/>
        <v>1.6206643254293093E-5</v>
      </c>
      <c r="Y3654" s="160">
        <f t="shared" si="506"/>
        <v>1.6206643254293093E-5</v>
      </c>
      <c r="Z3654" s="160" t="str">
        <f t="shared" si="507"/>
        <v/>
      </c>
    </row>
    <row r="3655" spans="22:26" ht="20.100000000000001" customHeight="1" x14ac:dyDescent="0.25">
      <c r="V3655" s="156">
        <f t="shared" si="508"/>
        <v>19.577599999998888</v>
      </c>
      <c r="W3655" s="159">
        <f t="shared" si="504"/>
        <v>6.5580953171969691E-3</v>
      </c>
      <c r="X3655" s="160">
        <f t="shared" si="505"/>
        <v>1.6168073016682542E-5</v>
      </c>
      <c r="Y3655" s="160">
        <f t="shared" si="506"/>
        <v>1.6168073016682542E-5</v>
      </c>
      <c r="Z3655" s="160" t="str">
        <f t="shared" si="507"/>
        <v/>
      </c>
    </row>
    <row r="3656" spans="22:26" ht="20.100000000000001" customHeight="1" x14ac:dyDescent="0.25">
      <c r="V3656" s="156">
        <f t="shared" si="508"/>
        <v>19.583999999998888</v>
      </c>
      <c r="W3656" s="159">
        <f t="shared" si="504"/>
        <v>6.5419272441802866E-3</v>
      </c>
      <c r="X3656" s="160">
        <f t="shared" si="505"/>
        <v>1.612959026464373E-5</v>
      </c>
      <c r="Y3656" s="160">
        <f t="shared" si="506"/>
        <v>1.612959026464373E-5</v>
      </c>
      <c r="Z3656" s="160" t="str">
        <f t="shared" si="507"/>
        <v/>
      </c>
    </row>
    <row r="3657" spans="22:26" ht="20.100000000000001" customHeight="1" x14ac:dyDescent="0.25">
      <c r="V3657" s="156">
        <f t="shared" si="508"/>
        <v>19.590399999998887</v>
      </c>
      <c r="W3657" s="159">
        <f t="shared" si="504"/>
        <v>6.5257976539156428E-3</v>
      </c>
      <c r="X3657" s="160">
        <f t="shared" si="505"/>
        <v>1.609119481325947E-5</v>
      </c>
      <c r="Y3657" s="160">
        <f t="shared" si="506"/>
        <v>1.609119481325947E-5</v>
      </c>
      <c r="Z3657" s="160" t="str">
        <f t="shared" si="507"/>
        <v/>
      </c>
    </row>
    <row r="3658" spans="22:26" ht="20.100000000000001" customHeight="1" x14ac:dyDescent="0.25">
      <c r="V3658" s="156">
        <f t="shared" si="508"/>
        <v>19.596799999998886</v>
      </c>
      <c r="W3658" s="159">
        <f t="shared" si="504"/>
        <v>6.5097064591023834E-3</v>
      </c>
      <c r="X3658" s="160">
        <f t="shared" si="505"/>
        <v>1.6052886477995951E-5</v>
      </c>
      <c r="Y3658" s="160">
        <f t="shared" si="506"/>
        <v>1.6052886477995951E-5</v>
      </c>
      <c r="Z3658" s="160" t="str">
        <f t="shared" si="507"/>
        <v/>
      </c>
    </row>
    <row r="3659" spans="22:26" ht="20.100000000000001" customHeight="1" x14ac:dyDescent="0.25">
      <c r="V3659" s="156">
        <f t="shared" si="508"/>
        <v>19.603199999998886</v>
      </c>
      <c r="W3659" s="159">
        <f t="shared" si="504"/>
        <v>6.4936535726243874E-3</v>
      </c>
      <c r="X3659" s="160">
        <f t="shared" si="505"/>
        <v>1.601466507463508E-5</v>
      </c>
      <c r="Y3659" s="160">
        <f t="shared" si="506"/>
        <v>1.601466507463508E-5</v>
      </c>
      <c r="Z3659" s="160" t="str">
        <f t="shared" si="507"/>
        <v/>
      </c>
    </row>
    <row r="3660" spans="22:26" ht="20.100000000000001" customHeight="1" x14ac:dyDescent="0.25">
      <c r="V3660" s="156">
        <f t="shared" si="508"/>
        <v>19.609599999998885</v>
      </c>
      <c r="W3660" s="159">
        <f t="shared" si="504"/>
        <v>6.4776389075497523E-3</v>
      </c>
      <c r="X3660" s="160">
        <f t="shared" si="505"/>
        <v>1.5976530419364691E-5</v>
      </c>
      <c r="Y3660" s="160">
        <f t="shared" si="506"/>
        <v>1.5976530419364691E-5</v>
      </c>
      <c r="Z3660" s="160" t="str">
        <f t="shared" si="507"/>
        <v/>
      </c>
    </row>
    <row r="3661" spans="22:26" ht="20.100000000000001" customHeight="1" x14ac:dyDescent="0.25">
      <c r="V3661" s="156">
        <f t="shared" si="508"/>
        <v>19.615999999998884</v>
      </c>
      <c r="W3661" s="159">
        <f t="shared" si="504"/>
        <v>6.4616623771303876E-3</v>
      </c>
      <c r="X3661" s="160">
        <f t="shared" si="505"/>
        <v>1.5938482328651041E-5</v>
      </c>
      <c r="Y3661" s="160">
        <f t="shared" si="506"/>
        <v>1.5938482328651041E-5</v>
      </c>
      <c r="Z3661" s="160" t="str">
        <f t="shared" si="507"/>
        <v/>
      </c>
    </row>
    <row r="3662" spans="22:26" ht="20.100000000000001" customHeight="1" x14ac:dyDescent="0.25">
      <c r="V3662" s="156">
        <f t="shared" si="508"/>
        <v>19.622399999998883</v>
      </c>
      <c r="W3662" s="159">
        <f t="shared" si="504"/>
        <v>6.4457238948017366E-3</v>
      </c>
      <c r="X3662" s="160">
        <f t="shared" si="505"/>
        <v>1.5900520619342023E-5</v>
      </c>
      <c r="Y3662" s="160">
        <f t="shared" si="506"/>
        <v>1.5900520619342023E-5</v>
      </c>
      <c r="Z3662" s="160" t="str">
        <f t="shared" si="507"/>
        <v/>
      </c>
    </row>
    <row r="3663" spans="22:26" ht="20.100000000000001" customHeight="1" x14ac:dyDescent="0.25">
      <c r="V3663" s="156">
        <f t="shared" si="508"/>
        <v>19.628799999998883</v>
      </c>
      <c r="W3663" s="159">
        <f t="shared" si="504"/>
        <v>6.4298233741823946E-3</v>
      </c>
      <c r="X3663" s="160">
        <f t="shared" si="505"/>
        <v>1.5862645108621204E-5</v>
      </c>
      <c r="Y3663" s="160">
        <f t="shared" si="506"/>
        <v>1.5862645108621204E-5</v>
      </c>
      <c r="Z3663" s="160" t="str">
        <f t="shared" si="507"/>
        <v/>
      </c>
    </row>
    <row r="3664" spans="22:26" ht="20.100000000000001" customHeight="1" x14ac:dyDescent="0.25">
      <c r="V3664" s="156">
        <f t="shared" si="508"/>
        <v>19.635199999998882</v>
      </c>
      <c r="W3664" s="159">
        <f t="shared" si="504"/>
        <v>6.4139607290737734E-3</v>
      </c>
      <c r="X3664" s="160">
        <f t="shared" si="505"/>
        <v>1.5824855614031234E-5</v>
      </c>
      <c r="Y3664" s="160">
        <f t="shared" si="506"/>
        <v>1.5824855614031234E-5</v>
      </c>
      <c r="Z3664" s="160" t="str">
        <f t="shared" si="507"/>
        <v/>
      </c>
    </row>
    <row r="3665" spans="22:26" ht="20.100000000000001" customHeight="1" x14ac:dyDescent="0.25">
      <c r="V3665" s="156">
        <f t="shared" si="508"/>
        <v>19.641599999998881</v>
      </c>
      <c r="W3665" s="159">
        <f t="shared" si="504"/>
        <v>6.3981358734597421E-3</v>
      </c>
      <c r="X3665" s="160">
        <f t="shared" si="505"/>
        <v>1.5787151953425282E-5</v>
      </c>
      <c r="Y3665" s="160">
        <f t="shared" si="506"/>
        <v>1.5787151953425282E-5</v>
      </c>
      <c r="Z3665" s="160" t="str">
        <f t="shared" si="507"/>
        <v/>
      </c>
    </row>
    <row r="3666" spans="22:26" ht="20.100000000000001" customHeight="1" x14ac:dyDescent="0.25">
      <c r="V3666" s="156">
        <f t="shared" si="508"/>
        <v>19.647999999998881</v>
      </c>
      <c r="W3666" s="159">
        <f t="shared" si="504"/>
        <v>6.3823487215063169E-3</v>
      </c>
      <c r="X3666" s="160">
        <f t="shared" si="505"/>
        <v>1.5749533945055502E-5</v>
      </c>
      <c r="Y3666" s="160">
        <f t="shared" si="506"/>
        <v>1.5749533945055502E-5</v>
      </c>
      <c r="Z3666" s="160" t="str">
        <f t="shared" si="507"/>
        <v/>
      </c>
    </row>
    <row r="3667" spans="22:26" ht="20.100000000000001" customHeight="1" x14ac:dyDescent="0.25">
      <c r="V3667" s="156">
        <f t="shared" si="508"/>
        <v>19.65439999999888</v>
      </c>
      <c r="W3667" s="159">
        <f t="shared" si="504"/>
        <v>6.3665991875612614E-3</v>
      </c>
      <c r="X3667" s="160">
        <f t="shared" si="505"/>
        <v>1.5712001407437726E-5</v>
      </c>
      <c r="Y3667" s="160">
        <f t="shared" si="506"/>
        <v>1.5712001407437726E-5</v>
      </c>
      <c r="Z3667" s="160" t="str">
        <f t="shared" si="507"/>
        <v/>
      </c>
    </row>
    <row r="3668" spans="22:26" ht="20.100000000000001" customHeight="1" x14ac:dyDescent="0.25">
      <c r="V3668" s="156">
        <f t="shared" si="508"/>
        <v>19.660799999998879</v>
      </c>
      <c r="W3668" s="159">
        <f t="shared" ref="W3668:W3731" si="509">_xlfn.CHISQ.DIST.RT(V3668,$U$593)</f>
        <v>6.3508871861538236E-3</v>
      </c>
      <c r="X3668" s="160">
        <f t="shared" ref="X3668:X3731" si="510">W3668-W3669</f>
        <v>1.567455415951019E-5</v>
      </c>
      <c r="Y3668" s="160">
        <f t="shared" ref="Y3668:Y3731" si="511">IF(W3668&lt;(1-$U$600),X3668,"")</f>
        <v>1.567455415951019E-5</v>
      </c>
      <c r="Z3668" s="160" t="str">
        <f t="shared" ref="Z3668:Z3731" si="512">IF(X3668&lt;(1-$U$606),Y3668,"")</f>
        <v/>
      </c>
    </row>
    <row r="3669" spans="22:26" ht="20.100000000000001" customHeight="1" x14ac:dyDescent="0.25">
      <c r="V3669" s="156">
        <f t="shared" ref="V3669:V3732" si="513">V3668+$Y$593</f>
        <v>19.667199999998878</v>
      </c>
      <c r="W3669" s="159">
        <f t="shared" si="509"/>
        <v>6.3352126319943134E-3</v>
      </c>
      <c r="X3669" s="160">
        <f t="shared" si="510"/>
        <v>1.5637192020495627E-5</v>
      </c>
      <c r="Y3669" s="160">
        <f t="shared" si="511"/>
        <v>1.5637192020495627E-5</v>
      </c>
      <c r="Z3669" s="160" t="str">
        <f t="shared" si="512"/>
        <v/>
      </c>
    </row>
    <row r="3670" spans="22:26" ht="20.100000000000001" customHeight="1" x14ac:dyDescent="0.25">
      <c r="V3670" s="156">
        <f t="shared" si="513"/>
        <v>19.673599999998878</v>
      </c>
      <c r="W3670" s="159">
        <f t="shared" si="509"/>
        <v>6.3195754399738178E-3</v>
      </c>
      <c r="X3670" s="160">
        <f t="shared" si="510"/>
        <v>1.5599914809993204E-5</v>
      </c>
      <c r="Y3670" s="160">
        <f t="shared" si="511"/>
        <v>1.5599914809993204E-5</v>
      </c>
      <c r="Z3670" s="160" t="str">
        <f t="shared" si="512"/>
        <v/>
      </c>
    </row>
    <row r="3671" spans="22:26" ht="20.100000000000001" customHeight="1" x14ac:dyDescent="0.25">
      <c r="V3671" s="156">
        <f t="shared" si="513"/>
        <v>19.679999999998877</v>
      </c>
      <c r="W3671" s="159">
        <f t="shared" si="509"/>
        <v>6.3039755251638246E-3</v>
      </c>
      <c r="X3671" s="160">
        <f t="shared" si="510"/>
        <v>1.5562722347930817E-5</v>
      </c>
      <c r="Y3671" s="160">
        <f t="shared" si="511"/>
        <v>1.5562722347930817E-5</v>
      </c>
      <c r="Z3671" s="160" t="str">
        <f t="shared" si="512"/>
        <v/>
      </c>
    </row>
    <row r="3672" spans="22:26" ht="20.100000000000001" customHeight="1" x14ac:dyDescent="0.25">
      <c r="V3672" s="156">
        <f t="shared" si="513"/>
        <v>19.686399999998876</v>
      </c>
      <c r="W3672" s="159">
        <f t="shared" si="509"/>
        <v>6.2884128028158938E-3</v>
      </c>
      <c r="X3672" s="160">
        <f t="shared" si="510"/>
        <v>1.5525614454557288E-5</v>
      </c>
      <c r="Y3672" s="160">
        <f t="shared" si="511"/>
        <v>1.5525614454557288E-5</v>
      </c>
      <c r="Z3672" s="160" t="str">
        <f t="shared" si="512"/>
        <v/>
      </c>
    </row>
    <row r="3673" spans="22:26" ht="20.100000000000001" customHeight="1" x14ac:dyDescent="0.25">
      <c r="V3673" s="156">
        <f t="shared" si="513"/>
        <v>19.692799999998876</v>
      </c>
      <c r="W3673" s="159">
        <f t="shared" si="509"/>
        <v>6.2728871883613365E-3</v>
      </c>
      <c r="X3673" s="160">
        <f t="shared" si="510"/>
        <v>1.5488590950503076E-5</v>
      </c>
      <c r="Y3673" s="160">
        <f t="shared" si="511"/>
        <v>1.5488590950503076E-5</v>
      </c>
      <c r="Z3673" s="160" t="str">
        <f t="shared" si="512"/>
        <v/>
      </c>
    </row>
    <row r="3674" spans="22:26" ht="20.100000000000001" customHeight="1" x14ac:dyDescent="0.25">
      <c r="V3674" s="156">
        <f t="shared" si="513"/>
        <v>19.699199999998875</v>
      </c>
      <c r="W3674" s="159">
        <f t="shared" si="509"/>
        <v>6.2573985974108334E-3</v>
      </c>
      <c r="X3674" s="160">
        <f t="shared" si="510"/>
        <v>1.5451651656703085E-5</v>
      </c>
      <c r="Y3674" s="160">
        <f t="shared" si="511"/>
        <v>1.5451651656703085E-5</v>
      </c>
      <c r="Z3674" s="160" t="str">
        <f t="shared" si="512"/>
        <v/>
      </c>
    </row>
    <row r="3675" spans="22:26" ht="20.100000000000001" customHeight="1" x14ac:dyDescent="0.25">
      <c r="V3675" s="156">
        <f t="shared" si="513"/>
        <v>19.705599999998874</v>
      </c>
      <c r="W3675" s="159">
        <f t="shared" si="509"/>
        <v>6.2419469457541303E-3</v>
      </c>
      <c r="X3675" s="160">
        <f t="shared" si="510"/>
        <v>1.5414796394426153E-5</v>
      </c>
      <c r="Y3675" s="160">
        <f t="shared" si="511"/>
        <v>1.5414796394426153E-5</v>
      </c>
      <c r="Z3675" s="160" t="str">
        <f t="shared" si="512"/>
        <v/>
      </c>
    </row>
    <row r="3676" spans="22:26" ht="20.100000000000001" customHeight="1" x14ac:dyDescent="0.25">
      <c r="V3676" s="156">
        <f t="shared" si="513"/>
        <v>19.711999999998874</v>
      </c>
      <c r="W3676" s="159">
        <f t="shared" si="509"/>
        <v>6.2265321493597042E-3</v>
      </c>
      <c r="X3676" s="160">
        <f t="shared" si="510"/>
        <v>1.5378024985328829E-5</v>
      </c>
      <c r="Y3676" s="160">
        <f t="shared" si="511"/>
        <v>1.5378024985328829E-5</v>
      </c>
      <c r="Z3676" s="160" t="str">
        <f t="shared" si="512"/>
        <v/>
      </c>
    </row>
    <row r="3677" spans="22:26" ht="20.100000000000001" customHeight="1" x14ac:dyDescent="0.25">
      <c r="V3677" s="156">
        <f t="shared" si="513"/>
        <v>19.718399999998873</v>
      </c>
      <c r="W3677" s="159">
        <f t="shared" si="509"/>
        <v>6.2111541243743754E-3</v>
      </c>
      <c r="X3677" s="160">
        <f t="shared" si="510"/>
        <v>1.5341337251346086E-5</v>
      </c>
      <c r="Y3677" s="160">
        <f t="shared" si="511"/>
        <v>1.5341337251346086E-5</v>
      </c>
      <c r="Z3677" s="160" t="str">
        <f t="shared" si="512"/>
        <v/>
      </c>
    </row>
    <row r="3678" spans="22:26" ht="20.100000000000001" customHeight="1" x14ac:dyDescent="0.25">
      <c r="V3678" s="156">
        <f t="shared" si="513"/>
        <v>19.724799999998872</v>
      </c>
      <c r="W3678" s="159">
        <f t="shared" si="509"/>
        <v>6.1958127871230293E-3</v>
      </c>
      <c r="X3678" s="160">
        <f t="shared" si="510"/>
        <v>1.5304733014795402E-5</v>
      </c>
      <c r="Y3678" s="160">
        <f t="shared" si="511"/>
        <v>1.5304733014795402E-5</v>
      </c>
      <c r="Z3678" s="160" t="str">
        <f t="shared" si="512"/>
        <v/>
      </c>
    </row>
    <row r="3679" spans="22:26" ht="20.100000000000001" customHeight="1" x14ac:dyDescent="0.25">
      <c r="V3679" s="156">
        <f t="shared" si="513"/>
        <v>19.731199999998871</v>
      </c>
      <c r="W3679" s="159">
        <f t="shared" si="509"/>
        <v>6.1805080541082339E-3</v>
      </c>
      <c r="X3679" s="160">
        <f t="shared" si="510"/>
        <v>1.5268212098290025E-5</v>
      </c>
      <c r="Y3679" s="160">
        <f t="shared" si="511"/>
        <v>1.5268212098290025E-5</v>
      </c>
      <c r="Z3679" s="160" t="str">
        <f t="shared" si="512"/>
        <v/>
      </c>
    </row>
    <row r="3680" spans="22:26" ht="20.100000000000001" customHeight="1" x14ac:dyDescent="0.25">
      <c r="V3680" s="156">
        <f t="shared" si="513"/>
        <v>19.737599999998871</v>
      </c>
      <c r="W3680" s="159">
        <f t="shared" si="509"/>
        <v>6.1652398420099438E-3</v>
      </c>
      <c r="X3680" s="160">
        <f t="shared" si="510"/>
        <v>1.5231774324823977E-5</v>
      </c>
      <c r="Y3680" s="160">
        <f t="shared" si="511"/>
        <v>1.5231774324823977E-5</v>
      </c>
      <c r="Z3680" s="160" t="str">
        <f t="shared" si="512"/>
        <v/>
      </c>
    </row>
    <row r="3681" spans="22:26" ht="20.100000000000001" customHeight="1" x14ac:dyDescent="0.25">
      <c r="V3681" s="156">
        <f t="shared" si="513"/>
        <v>19.74399999999887</v>
      </c>
      <c r="W3681" s="159">
        <f t="shared" si="509"/>
        <v>6.1500080676851199E-3</v>
      </c>
      <c r="X3681" s="160">
        <f t="shared" si="510"/>
        <v>1.5195419517687048E-5</v>
      </c>
      <c r="Y3681" s="160">
        <f t="shared" si="511"/>
        <v>1.5195419517687048E-5</v>
      </c>
      <c r="Z3681" s="160" t="str">
        <f t="shared" si="512"/>
        <v/>
      </c>
    </row>
    <row r="3682" spans="22:26" ht="20.100000000000001" customHeight="1" x14ac:dyDescent="0.25">
      <c r="V3682" s="156">
        <f t="shared" si="513"/>
        <v>19.750399999998869</v>
      </c>
      <c r="W3682" s="159">
        <f t="shared" si="509"/>
        <v>6.1348126481674328E-3</v>
      </c>
      <c r="X3682" s="160">
        <f t="shared" si="510"/>
        <v>1.5159147500522913E-5</v>
      </c>
      <c r="Y3682" s="160">
        <f t="shared" si="511"/>
        <v>1.5159147500522913E-5</v>
      </c>
      <c r="Z3682" s="160" t="str">
        <f t="shared" si="512"/>
        <v/>
      </c>
    </row>
    <row r="3683" spans="22:26" ht="20.100000000000001" customHeight="1" x14ac:dyDescent="0.25">
      <c r="V3683" s="156">
        <f t="shared" si="513"/>
        <v>19.756799999998869</v>
      </c>
      <c r="W3683" s="159">
        <f t="shared" si="509"/>
        <v>6.1196535006669099E-3</v>
      </c>
      <c r="X3683" s="160">
        <f t="shared" si="510"/>
        <v>1.5122958097332599E-5</v>
      </c>
      <c r="Y3683" s="160">
        <f t="shared" si="511"/>
        <v>1.5122958097332599E-5</v>
      </c>
      <c r="Z3683" s="160" t="str">
        <f t="shared" si="512"/>
        <v/>
      </c>
    </row>
    <row r="3684" spans="22:26" ht="20.100000000000001" customHeight="1" x14ac:dyDescent="0.25">
      <c r="V3684" s="156">
        <f t="shared" si="513"/>
        <v>19.763199999998868</v>
      </c>
      <c r="W3684" s="159">
        <f t="shared" si="509"/>
        <v>6.1045305425695773E-3</v>
      </c>
      <c r="X3684" s="160">
        <f t="shared" si="510"/>
        <v>1.5086851132392956E-5</v>
      </c>
      <c r="Y3684" s="160">
        <f t="shared" si="511"/>
        <v>1.5086851132392956E-5</v>
      </c>
      <c r="Z3684" s="160" t="str">
        <f t="shared" si="512"/>
        <v/>
      </c>
    </row>
    <row r="3685" spans="22:26" ht="20.100000000000001" customHeight="1" x14ac:dyDescent="0.25">
      <c r="V3685" s="156">
        <f t="shared" si="513"/>
        <v>19.769599999998867</v>
      </c>
      <c r="W3685" s="159">
        <f t="shared" si="509"/>
        <v>6.0894436914371844E-3</v>
      </c>
      <c r="X3685" s="160">
        <f t="shared" si="510"/>
        <v>1.5050826430371145E-5</v>
      </c>
      <c r="Y3685" s="160">
        <f t="shared" si="511"/>
        <v>1.5050826430371145E-5</v>
      </c>
      <c r="Z3685" s="160" t="str">
        <f t="shared" si="512"/>
        <v/>
      </c>
    </row>
    <row r="3686" spans="22:26" ht="20.100000000000001" customHeight="1" x14ac:dyDescent="0.25">
      <c r="V3686" s="156">
        <f t="shared" si="513"/>
        <v>19.775999999998866</v>
      </c>
      <c r="W3686" s="159">
        <f t="shared" si="509"/>
        <v>6.0743928650068132E-3</v>
      </c>
      <c r="X3686" s="160">
        <f t="shared" si="510"/>
        <v>1.5014883816233567E-5</v>
      </c>
      <c r="Y3686" s="160">
        <f t="shared" si="511"/>
        <v>1.5014883816233567E-5</v>
      </c>
      <c r="Z3686" s="160" t="str">
        <f t="shared" si="512"/>
        <v/>
      </c>
    </row>
    <row r="3687" spans="22:26" ht="20.100000000000001" customHeight="1" x14ac:dyDescent="0.25">
      <c r="V3687" s="156">
        <f t="shared" si="513"/>
        <v>19.782399999998866</v>
      </c>
      <c r="W3687" s="159">
        <f t="shared" si="509"/>
        <v>6.0593779811905796E-3</v>
      </c>
      <c r="X3687" s="160">
        <f t="shared" si="510"/>
        <v>1.4979023115324792E-5</v>
      </c>
      <c r="Y3687" s="160">
        <f t="shared" si="511"/>
        <v>1.4979023115324792E-5</v>
      </c>
      <c r="Z3687" s="160" t="str">
        <f t="shared" si="512"/>
        <v/>
      </c>
    </row>
    <row r="3688" spans="22:26" ht="20.100000000000001" customHeight="1" x14ac:dyDescent="0.25">
      <c r="V3688" s="156">
        <f t="shared" si="513"/>
        <v>19.788799999998865</v>
      </c>
      <c r="W3688" s="159">
        <f t="shared" si="509"/>
        <v>6.0443989580752549E-3</v>
      </c>
      <c r="X3688" s="160">
        <f t="shared" si="510"/>
        <v>1.4943244153228785E-5</v>
      </c>
      <c r="Y3688" s="160">
        <f t="shared" si="511"/>
        <v>1.4943244153228785E-5</v>
      </c>
      <c r="Z3688" s="160" t="str">
        <f t="shared" si="512"/>
        <v/>
      </c>
    </row>
    <row r="3689" spans="22:26" ht="20.100000000000001" customHeight="1" x14ac:dyDescent="0.25">
      <c r="V3689" s="156">
        <f t="shared" si="513"/>
        <v>19.795199999998864</v>
      </c>
      <c r="W3689" s="159">
        <f t="shared" si="509"/>
        <v>6.0294557139220261E-3</v>
      </c>
      <c r="X3689" s="160">
        <f t="shared" si="510"/>
        <v>1.4907546755970127E-5</v>
      </c>
      <c r="Y3689" s="160">
        <f t="shared" si="511"/>
        <v>1.4907546755970127E-5</v>
      </c>
      <c r="Z3689" s="160" t="str">
        <f t="shared" si="512"/>
        <v/>
      </c>
    </row>
    <row r="3690" spans="22:26" ht="20.100000000000001" customHeight="1" x14ac:dyDescent="0.25">
      <c r="V3690" s="156">
        <f t="shared" si="513"/>
        <v>19.801599999998864</v>
      </c>
      <c r="W3690" s="159">
        <f t="shared" si="509"/>
        <v>6.0145481671660559E-3</v>
      </c>
      <c r="X3690" s="160">
        <f t="shared" si="510"/>
        <v>1.4871930749831008E-5</v>
      </c>
      <c r="Y3690" s="160">
        <f t="shared" si="511"/>
        <v>1.4871930749831008E-5</v>
      </c>
      <c r="Z3690" s="160" t="str">
        <f t="shared" si="512"/>
        <v/>
      </c>
    </row>
    <row r="3691" spans="22:26" ht="20.100000000000001" customHeight="1" x14ac:dyDescent="0.25">
      <c r="V3691" s="156">
        <f t="shared" si="513"/>
        <v>19.807999999998863</v>
      </c>
      <c r="W3691" s="159">
        <f t="shared" si="509"/>
        <v>5.9996762364162249E-3</v>
      </c>
      <c r="X3691" s="160">
        <f t="shared" si="510"/>
        <v>1.4836395961469184E-5</v>
      </c>
      <c r="Y3691" s="160">
        <f t="shared" si="511"/>
        <v>1.4836395961469184E-5</v>
      </c>
      <c r="Z3691" s="160" t="str">
        <f t="shared" si="512"/>
        <v/>
      </c>
    </row>
    <row r="3692" spans="22:26" ht="20.100000000000001" customHeight="1" x14ac:dyDescent="0.25">
      <c r="V3692" s="156">
        <f t="shared" si="513"/>
        <v>19.814399999998862</v>
      </c>
      <c r="W3692" s="159">
        <f t="shared" si="509"/>
        <v>5.9848398404547557E-3</v>
      </c>
      <c r="X3692" s="160">
        <f t="shared" si="510"/>
        <v>1.4800942217841652E-5</v>
      </c>
      <c r="Y3692" s="160">
        <f t="shared" si="511"/>
        <v>1.4800942217841652E-5</v>
      </c>
      <c r="Z3692" s="160" t="str">
        <f t="shared" si="512"/>
        <v/>
      </c>
    </row>
    <row r="3693" spans="22:26" ht="20.100000000000001" customHeight="1" x14ac:dyDescent="0.25">
      <c r="V3693" s="156">
        <f t="shared" si="513"/>
        <v>19.820799999998862</v>
      </c>
      <c r="W3693" s="159">
        <f t="shared" si="509"/>
        <v>5.9700388982369141E-3</v>
      </c>
      <c r="X3693" s="160">
        <f t="shared" si="510"/>
        <v>1.4765569346235873E-5</v>
      </c>
      <c r="Y3693" s="160">
        <f t="shared" si="511"/>
        <v>1.4765569346235873E-5</v>
      </c>
      <c r="Z3693" s="160" t="str">
        <f t="shared" si="512"/>
        <v/>
      </c>
    </row>
    <row r="3694" spans="22:26" ht="20.100000000000001" customHeight="1" x14ac:dyDescent="0.25">
      <c r="V3694" s="156">
        <f t="shared" si="513"/>
        <v>19.827199999998861</v>
      </c>
      <c r="W3694" s="159">
        <f t="shared" si="509"/>
        <v>5.9552733288906782E-3</v>
      </c>
      <c r="X3694" s="160">
        <f t="shared" si="510"/>
        <v>1.4730277174277578E-5</v>
      </c>
      <c r="Y3694" s="160">
        <f t="shared" si="511"/>
        <v>1.4730277174277578E-5</v>
      </c>
      <c r="Z3694" s="160" t="str">
        <f t="shared" si="512"/>
        <v/>
      </c>
    </row>
    <row r="3695" spans="22:26" ht="20.100000000000001" customHeight="1" x14ac:dyDescent="0.25">
      <c r="V3695" s="156">
        <f t="shared" si="513"/>
        <v>19.83359999999886</v>
      </c>
      <c r="W3695" s="159">
        <f t="shared" si="509"/>
        <v>5.9405430517164006E-3</v>
      </c>
      <c r="X3695" s="160">
        <f t="shared" si="510"/>
        <v>1.469506552994812E-5</v>
      </c>
      <c r="Y3695" s="160">
        <f t="shared" si="511"/>
        <v>1.469506552994812E-5</v>
      </c>
      <c r="Z3695" s="160" t="str">
        <f t="shared" si="512"/>
        <v/>
      </c>
    </row>
    <row r="3696" spans="22:26" ht="20.100000000000001" customHeight="1" x14ac:dyDescent="0.25">
      <c r="V3696" s="156">
        <f t="shared" si="513"/>
        <v>19.839999999998859</v>
      </c>
      <c r="W3696" s="159">
        <f t="shared" si="509"/>
        <v>5.9258479861864525E-3</v>
      </c>
      <c r="X3696" s="160">
        <f t="shared" si="510"/>
        <v>1.4659934241514211E-5</v>
      </c>
      <c r="Y3696" s="160">
        <f t="shared" si="511"/>
        <v>1.4659934241514211E-5</v>
      </c>
      <c r="Z3696" s="160" t="str">
        <f t="shared" si="512"/>
        <v/>
      </c>
    </row>
    <row r="3697" spans="22:26" ht="20.100000000000001" customHeight="1" x14ac:dyDescent="0.25">
      <c r="V3697" s="156">
        <f t="shared" si="513"/>
        <v>19.846399999998859</v>
      </c>
      <c r="W3697" s="159">
        <f t="shared" si="509"/>
        <v>5.9111880519449383E-3</v>
      </c>
      <c r="X3697" s="160">
        <f t="shared" si="510"/>
        <v>1.4624883137578232E-5</v>
      </c>
      <c r="Y3697" s="160">
        <f t="shared" si="511"/>
        <v>1.4624883137578232E-5</v>
      </c>
      <c r="Z3697" s="160" t="str">
        <f t="shared" si="512"/>
        <v/>
      </c>
    </row>
    <row r="3698" spans="22:26" ht="20.100000000000001" customHeight="1" x14ac:dyDescent="0.25">
      <c r="V3698" s="156">
        <f t="shared" si="513"/>
        <v>19.852799999998858</v>
      </c>
      <c r="W3698" s="159">
        <f t="shared" si="509"/>
        <v>5.8965631688073601E-3</v>
      </c>
      <c r="X3698" s="160">
        <f t="shared" si="510"/>
        <v>1.4589912047092111E-5</v>
      </c>
      <c r="Y3698" s="160">
        <f t="shared" si="511"/>
        <v>1.4589912047092111E-5</v>
      </c>
      <c r="Z3698" s="160" t="str">
        <f t="shared" si="512"/>
        <v/>
      </c>
    </row>
    <row r="3699" spans="22:26" ht="20.100000000000001" customHeight="1" x14ac:dyDescent="0.25">
      <c r="V3699" s="156">
        <f t="shared" si="513"/>
        <v>19.859199999998857</v>
      </c>
      <c r="W3699" s="159">
        <f t="shared" si="509"/>
        <v>5.881973256760268E-3</v>
      </c>
      <c r="X3699" s="160">
        <f t="shared" si="510"/>
        <v>1.4555020799322631E-5</v>
      </c>
      <c r="Y3699" s="160">
        <f t="shared" si="511"/>
        <v>1.4555020799322631E-5</v>
      </c>
      <c r="Z3699" s="160" t="str">
        <f t="shared" si="512"/>
        <v/>
      </c>
    </row>
    <row r="3700" spans="22:26" ht="20.100000000000001" customHeight="1" x14ac:dyDescent="0.25">
      <c r="V3700" s="156">
        <f t="shared" si="513"/>
        <v>19.865599999998857</v>
      </c>
      <c r="W3700" s="159">
        <f t="shared" si="509"/>
        <v>5.8674182359609453E-3</v>
      </c>
      <c r="X3700" s="160">
        <f t="shared" si="510"/>
        <v>1.4520209223854025E-5</v>
      </c>
      <c r="Y3700" s="160">
        <f t="shared" si="511"/>
        <v>1.4520209223854025E-5</v>
      </c>
      <c r="Z3700" s="160" t="str">
        <f t="shared" si="512"/>
        <v/>
      </c>
    </row>
    <row r="3701" spans="22:26" ht="20.100000000000001" customHeight="1" x14ac:dyDescent="0.25">
      <c r="V3701" s="156">
        <f t="shared" si="513"/>
        <v>19.871999999998856</v>
      </c>
      <c r="W3701" s="159">
        <f t="shared" si="509"/>
        <v>5.8528980267370913E-3</v>
      </c>
      <c r="X3701" s="160">
        <f t="shared" si="510"/>
        <v>1.4485477150593187E-5</v>
      </c>
      <c r="Y3701" s="160">
        <f t="shared" si="511"/>
        <v>1.4485477150593187E-5</v>
      </c>
      <c r="Z3701" s="160" t="str">
        <f t="shared" si="512"/>
        <v/>
      </c>
    </row>
    <row r="3702" spans="22:26" ht="20.100000000000001" customHeight="1" x14ac:dyDescent="0.25">
      <c r="V3702" s="156">
        <f t="shared" si="513"/>
        <v>19.878399999998855</v>
      </c>
      <c r="W3702" s="159">
        <f t="shared" si="509"/>
        <v>5.8384125495864981E-3</v>
      </c>
      <c r="X3702" s="160">
        <f t="shared" si="510"/>
        <v>1.4450824409817375E-5</v>
      </c>
      <c r="Y3702" s="160">
        <f t="shared" si="511"/>
        <v>1.4450824409817375E-5</v>
      </c>
      <c r="Z3702" s="160" t="str">
        <f t="shared" si="512"/>
        <v/>
      </c>
    </row>
    <row r="3703" spans="22:26" ht="20.100000000000001" customHeight="1" x14ac:dyDescent="0.25">
      <c r="V3703" s="156">
        <f t="shared" si="513"/>
        <v>19.884799999998855</v>
      </c>
      <c r="W3703" s="159">
        <f t="shared" si="509"/>
        <v>5.8239617251766808E-3</v>
      </c>
      <c r="X3703" s="160">
        <f t="shared" si="510"/>
        <v>1.4416250832056249E-5</v>
      </c>
      <c r="Y3703" s="160">
        <f t="shared" si="511"/>
        <v>1.4416250832056249E-5</v>
      </c>
      <c r="Z3703" s="160" t="str">
        <f t="shared" si="512"/>
        <v/>
      </c>
    </row>
    <row r="3704" spans="22:26" ht="20.100000000000001" customHeight="1" x14ac:dyDescent="0.25">
      <c r="V3704" s="156">
        <f t="shared" si="513"/>
        <v>19.891199999998854</v>
      </c>
      <c r="W3704" s="159">
        <f t="shared" si="509"/>
        <v>5.8095454743446245E-3</v>
      </c>
      <c r="X3704" s="160">
        <f t="shared" si="510"/>
        <v>1.4381756248228912E-5</v>
      </c>
      <c r="Y3704" s="160">
        <f t="shared" si="511"/>
        <v>1.4381756248228912E-5</v>
      </c>
      <c r="Z3704" s="160" t="str">
        <f t="shared" si="512"/>
        <v/>
      </c>
    </row>
    <row r="3705" spans="22:26" ht="20.100000000000001" customHeight="1" x14ac:dyDescent="0.25">
      <c r="V3705" s="156">
        <f t="shared" si="513"/>
        <v>19.897599999998853</v>
      </c>
      <c r="W3705" s="159">
        <f t="shared" si="509"/>
        <v>5.7951637180963956E-3</v>
      </c>
      <c r="X3705" s="160">
        <f t="shared" si="510"/>
        <v>1.4347340489525955E-5</v>
      </c>
      <c r="Y3705" s="160">
        <f t="shared" si="511"/>
        <v>1.4347340489525955E-5</v>
      </c>
      <c r="Z3705" s="160" t="str">
        <f t="shared" si="512"/>
        <v/>
      </c>
    </row>
    <row r="3706" spans="22:26" ht="20.100000000000001" customHeight="1" x14ac:dyDescent="0.25">
      <c r="V3706" s="156">
        <f t="shared" si="513"/>
        <v>19.903999999998852</v>
      </c>
      <c r="W3706" s="159">
        <f t="shared" si="509"/>
        <v>5.7808163776068696E-3</v>
      </c>
      <c r="X3706" s="160">
        <f t="shared" si="510"/>
        <v>1.4313003387523074E-5</v>
      </c>
      <c r="Y3706" s="160">
        <f t="shared" si="511"/>
        <v>1.4313003387523074E-5</v>
      </c>
      <c r="Z3706" s="160" t="str">
        <f t="shared" si="512"/>
        <v/>
      </c>
    </row>
    <row r="3707" spans="22:26" ht="20.100000000000001" customHeight="1" x14ac:dyDescent="0.25">
      <c r="V3707" s="156">
        <f t="shared" si="513"/>
        <v>19.910399999998852</v>
      </c>
      <c r="W3707" s="159">
        <f t="shared" si="509"/>
        <v>5.7665033742193466E-3</v>
      </c>
      <c r="X3707" s="160">
        <f t="shared" si="510"/>
        <v>1.4278744774027553E-5</v>
      </c>
      <c r="Y3707" s="160">
        <f t="shared" si="511"/>
        <v>1.4278744774027553E-5</v>
      </c>
      <c r="Z3707" s="160" t="str">
        <f t="shared" si="512"/>
        <v/>
      </c>
    </row>
    <row r="3708" spans="22:26" ht="20.100000000000001" customHeight="1" x14ac:dyDescent="0.25">
      <c r="V3708" s="156">
        <f t="shared" si="513"/>
        <v>19.916799999998851</v>
      </c>
      <c r="W3708" s="159">
        <f t="shared" si="509"/>
        <v>5.752224629445319E-3</v>
      </c>
      <c r="X3708" s="160">
        <f t="shared" si="510"/>
        <v>1.4244564481276888E-5</v>
      </c>
      <c r="Y3708" s="160">
        <f t="shared" si="511"/>
        <v>1.4244564481276888E-5</v>
      </c>
      <c r="Z3708" s="160" t="str">
        <f t="shared" si="512"/>
        <v/>
      </c>
    </row>
    <row r="3709" spans="22:26" ht="20.100000000000001" customHeight="1" x14ac:dyDescent="0.25">
      <c r="V3709" s="156">
        <f t="shared" si="513"/>
        <v>19.92319999999885</v>
      </c>
      <c r="W3709" s="159">
        <f t="shared" si="509"/>
        <v>5.7379800649640421E-3</v>
      </c>
      <c r="X3709" s="160">
        <f t="shared" si="510"/>
        <v>1.421046234175577E-5</v>
      </c>
      <c r="Y3709" s="160">
        <f t="shared" si="511"/>
        <v>1.421046234175577E-5</v>
      </c>
      <c r="Z3709" s="160" t="str">
        <f t="shared" si="512"/>
        <v/>
      </c>
    </row>
    <row r="3710" spans="22:26" ht="20.100000000000001" customHeight="1" x14ac:dyDescent="0.25">
      <c r="V3710" s="156">
        <f t="shared" si="513"/>
        <v>19.92959999999885</v>
      </c>
      <c r="W3710" s="159">
        <f t="shared" si="509"/>
        <v>5.7237696026222864E-3</v>
      </c>
      <c r="X3710" s="160">
        <f t="shared" si="510"/>
        <v>1.4176438188279357E-5</v>
      </c>
      <c r="Y3710" s="160">
        <f t="shared" si="511"/>
        <v>1.4176438188279357E-5</v>
      </c>
      <c r="Z3710" s="160" t="str">
        <f t="shared" si="512"/>
        <v/>
      </c>
    </row>
    <row r="3711" spans="22:26" ht="20.100000000000001" customHeight="1" x14ac:dyDescent="0.25">
      <c r="V3711" s="156">
        <f t="shared" si="513"/>
        <v>19.935999999998849</v>
      </c>
      <c r="W3711" s="159">
        <f t="shared" si="509"/>
        <v>5.709593164434007E-3</v>
      </c>
      <c r="X3711" s="160">
        <f t="shared" si="510"/>
        <v>1.4142491854006282E-5</v>
      </c>
      <c r="Y3711" s="160">
        <f t="shared" si="511"/>
        <v>1.4142491854006282E-5</v>
      </c>
      <c r="Z3711" s="160" t="str">
        <f t="shared" si="512"/>
        <v/>
      </c>
    </row>
    <row r="3712" spans="22:26" ht="20.100000000000001" customHeight="1" x14ac:dyDescent="0.25">
      <c r="V3712" s="156">
        <f t="shared" si="513"/>
        <v>19.942399999998848</v>
      </c>
      <c r="W3712" s="159">
        <f t="shared" si="509"/>
        <v>5.6954506725800007E-3</v>
      </c>
      <c r="X3712" s="160">
        <f t="shared" si="510"/>
        <v>1.4108623172404827E-5</v>
      </c>
      <c r="Y3712" s="160">
        <f t="shared" si="511"/>
        <v>1.4108623172404827E-5</v>
      </c>
      <c r="Z3712" s="160" t="str">
        <f t="shared" si="512"/>
        <v/>
      </c>
    </row>
    <row r="3713" spans="22:26" ht="20.100000000000001" customHeight="1" x14ac:dyDescent="0.25">
      <c r="V3713" s="156">
        <f t="shared" si="513"/>
        <v>19.948799999998847</v>
      </c>
      <c r="W3713" s="159">
        <f t="shared" si="509"/>
        <v>5.6813420494075959E-3</v>
      </c>
      <c r="X3713" s="160">
        <f t="shared" si="510"/>
        <v>1.4074831977263329E-5</v>
      </c>
      <c r="Y3713" s="160">
        <f t="shared" si="511"/>
        <v>1.4074831977263329E-5</v>
      </c>
      <c r="Z3713" s="160" t="str">
        <f t="shared" si="512"/>
        <v/>
      </c>
    </row>
    <row r="3714" spans="22:26" ht="20.100000000000001" customHeight="1" x14ac:dyDescent="0.25">
      <c r="V3714" s="156">
        <f t="shared" si="513"/>
        <v>19.955199999998847</v>
      </c>
      <c r="W3714" s="159">
        <f t="shared" si="509"/>
        <v>5.6672672174303326E-3</v>
      </c>
      <c r="X3714" s="160">
        <f t="shared" si="510"/>
        <v>1.404111810269365E-5</v>
      </c>
      <c r="Y3714" s="160">
        <f t="shared" si="511"/>
        <v>1.404111810269365E-5</v>
      </c>
      <c r="Z3714" s="160" t="str">
        <f t="shared" si="512"/>
        <v/>
      </c>
    </row>
    <row r="3715" spans="22:26" ht="20.100000000000001" customHeight="1" x14ac:dyDescent="0.25">
      <c r="V3715" s="156">
        <f t="shared" si="513"/>
        <v>19.961599999998846</v>
      </c>
      <c r="W3715" s="159">
        <f t="shared" si="509"/>
        <v>5.6532260993276389E-3</v>
      </c>
      <c r="X3715" s="160">
        <f t="shared" si="510"/>
        <v>1.4007481383112967E-5</v>
      </c>
      <c r="Y3715" s="160">
        <f t="shared" si="511"/>
        <v>1.4007481383112967E-5</v>
      </c>
      <c r="Z3715" s="160" t="str">
        <f t="shared" si="512"/>
        <v/>
      </c>
    </row>
    <row r="3716" spans="22:26" ht="20.100000000000001" customHeight="1" x14ac:dyDescent="0.25">
      <c r="V3716" s="156">
        <f t="shared" si="513"/>
        <v>19.967999999998845</v>
      </c>
      <c r="W3716" s="159">
        <f t="shared" si="509"/>
        <v>5.6392186179445259E-3</v>
      </c>
      <c r="X3716" s="160">
        <f t="shared" si="510"/>
        <v>1.3973921653274123E-5</v>
      </c>
      <c r="Y3716" s="160">
        <f t="shared" si="511"/>
        <v>1.3973921653274123E-5</v>
      </c>
      <c r="Z3716" s="160" t="str">
        <f t="shared" si="512"/>
        <v/>
      </c>
    </row>
    <row r="3717" spans="22:26" ht="20.100000000000001" customHeight="1" x14ac:dyDescent="0.25">
      <c r="V3717" s="156">
        <f t="shared" si="513"/>
        <v>19.974399999998845</v>
      </c>
      <c r="W3717" s="159">
        <f t="shared" si="509"/>
        <v>5.6252446962912518E-3</v>
      </c>
      <c r="X3717" s="160">
        <f t="shared" si="510"/>
        <v>1.394043874821619E-5</v>
      </c>
      <c r="Y3717" s="160">
        <f t="shared" si="511"/>
        <v>1.394043874821619E-5</v>
      </c>
      <c r="Z3717" s="160" t="str">
        <f t="shared" si="512"/>
        <v/>
      </c>
    </row>
    <row r="3718" spans="22:26" ht="20.100000000000001" customHeight="1" x14ac:dyDescent="0.25">
      <c r="V3718" s="156">
        <f t="shared" si="513"/>
        <v>19.980799999998844</v>
      </c>
      <c r="W3718" s="159">
        <f t="shared" si="509"/>
        <v>5.6113042575430356E-3</v>
      </c>
      <c r="X3718" s="160">
        <f t="shared" si="510"/>
        <v>1.3907032503351208E-5</v>
      </c>
      <c r="Y3718" s="160">
        <f t="shared" si="511"/>
        <v>1.3907032503351208E-5</v>
      </c>
      <c r="Z3718" s="160" t="str">
        <f t="shared" si="512"/>
        <v/>
      </c>
    </row>
    <row r="3719" spans="22:26" ht="20.100000000000001" customHeight="1" x14ac:dyDescent="0.25">
      <c r="V3719" s="156">
        <f t="shared" si="513"/>
        <v>19.987199999998843</v>
      </c>
      <c r="W3719" s="159">
        <f t="shared" si="509"/>
        <v>5.5973972250396844E-3</v>
      </c>
      <c r="X3719" s="160">
        <f t="shared" si="510"/>
        <v>1.3873702754356627E-5</v>
      </c>
      <c r="Y3719" s="160">
        <f t="shared" si="511"/>
        <v>1.3873702754356627E-5</v>
      </c>
      <c r="Z3719" s="160" t="str">
        <f t="shared" si="512"/>
        <v/>
      </c>
    </row>
    <row r="3720" spans="22:26" ht="20.100000000000001" customHeight="1" x14ac:dyDescent="0.25">
      <c r="V3720" s="156">
        <f t="shared" si="513"/>
        <v>19.993599999998843</v>
      </c>
      <c r="W3720" s="159">
        <f t="shared" si="509"/>
        <v>5.5835235222853278E-3</v>
      </c>
      <c r="X3720" s="160">
        <f t="shared" si="510"/>
        <v>1.3840449337250774E-5</v>
      </c>
      <c r="Y3720" s="160">
        <f t="shared" si="511"/>
        <v>1.3840449337250774E-5</v>
      </c>
      <c r="Z3720" s="160" t="str">
        <f t="shared" si="512"/>
        <v/>
      </c>
    </row>
    <row r="3721" spans="22:26" ht="20.100000000000001" customHeight="1" x14ac:dyDescent="0.25">
      <c r="V3721" s="156">
        <f t="shared" si="513"/>
        <v>19.999999999998842</v>
      </c>
      <c r="W3721" s="159">
        <f t="shared" si="509"/>
        <v>5.569683072948077E-3</v>
      </c>
      <c r="X3721" s="160">
        <f t="shared" si="510"/>
        <v>1.3807272088372027E-5</v>
      </c>
      <c r="Y3721" s="160">
        <f t="shared" si="511"/>
        <v>1.3807272088372027E-5</v>
      </c>
      <c r="Z3721" s="160" t="str">
        <f t="shared" si="512"/>
        <v/>
      </c>
    </row>
    <row r="3722" spans="22:26" ht="20.100000000000001" customHeight="1" x14ac:dyDescent="0.25">
      <c r="V3722" s="156">
        <f t="shared" si="513"/>
        <v>20.006399999998841</v>
      </c>
      <c r="W3722" s="159">
        <f t="shared" si="509"/>
        <v>5.555875800859705E-3</v>
      </c>
      <c r="X3722" s="160">
        <f t="shared" si="510"/>
        <v>1.3774170844334591E-5</v>
      </c>
      <c r="Y3722" s="160">
        <f t="shared" si="511"/>
        <v>1.3774170844334591E-5</v>
      </c>
      <c r="Z3722" s="160" t="str">
        <f t="shared" si="512"/>
        <v/>
      </c>
    </row>
    <row r="3723" spans="22:26" ht="20.100000000000001" customHeight="1" x14ac:dyDescent="0.25">
      <c r="V3723" s="156">
        <f t="shared" si="513"/>
        <v>20.01279999999884</v>
      </c>
      <c r="W3723" s="159">
        <f t="shared" si="509"/>
        <v>5.5421016300153704E-3</v>
      </c>
      <c r="X3723" s="160">
        <f t="shared" si="510"/>
        <v>1.3741145442123896E-5</v>
      </c>
      <c r="Y3723" s="160">
        <f t="shared" si="511"/>
        <v>1.3741145442123896E-5</v>
      </c>
      <c r="Z3723" s="160" t="str">
        <f t="shared" si="512"/>
        <v/>
      </c>
    </row>
    <row r="3724" spans="22:26" ht="20.100000000000001" customHeight="1" x14ac:dyDescent="0.25">
      <c r="V3724" s="156">
        <f t="shared" si="513"/>
        <v>20.01919999999884</v>
      </c>
      <c r="W3724" s="159">
        <f t="shared" si="509"/>
        <v>5.5283604845732465E-3</v>
      </c>
      <c r="X3724" s="160">
        <f t="shared" si="510"/>
        <v>1.3708195719014209E-5</v>
      </c>
      <c r="Y3724" s="160">
        <f t="shared" si="511"/>
        <v>1.3708195719014209E-5</v>
      </c>
      <c r="Z3724" s="160" t="str">
        <f t="shared" si="512"/>
        <v/>
      </c>
    </row>
    <row r="3725" spans="22:26" ht="20.100000000000001" customHeight="1" x14ac:dyDescent="0.25">
      <c r="V3725" s="156">
        <f t="shared" si="513"/>
        <v>20.025599999998839</v>
      </c>
      <c r="W3725" s="159">
        <f t="shared" si="509"/>
        <v>5.5146522888542323E-3</v>
      </c>
      <c r="X3725" s="160">
        <f t="shared" si="510"/>
        <v>1.3675321512569491E-5</v>
      </c>
      <c r="Y3725" s="160">
        <f t="shared" si="511"/>
        <v>1.3675321512569491E-5</v>
      </c>
      <c r="Z3725" s="160" t="str">
        <f t="shared" si="512"/>
        <v/>
      </c>
    </row>
    <row r="3726" spans="22:26" ht="20.100000000000001" customHeight="1" x14ac:dyDescent="0.25">
      <c r="V3726" s="156">
        <f t="shared" si="513"/>
        <v>20.031999999998838</v>
      </c>
      <c r="W3726" s="159">
        <f t="shared" si="509"/>
        <v>5.5009769673416628E-3</v>
      </c>
      <c r="X3726" s="160">
        <f t="shared" si="510"/>
        <v>1.3642522660718866E-5</v>
      </c>
      <c r="Y3726" s="160">
        <f t="shared" si="511"/>
        <v>1.3642522660718866E-5</v>
      </c>
      <c r="Z3726" s="160" t="str">
        <f t="shared" si="512"/>
        <v/>
      </c>
    </row>
    <row r="3727" spans="22:26" ht="20.100000000000001" customHeight="1" x14ac:dyDescent="0.25">
      <c r="V3727" s="156">
        <f t="shared" si="513"/>
        <v>20.038399999998838</v>
      </c>
      <c r="W3727" s="159">
        <f t="shared" si="509"/>
        <v>5.4873344446809439E-3</v>
      </c>
      <c r="X3727" s="160">
        <f t="shared" si="510"/>
        <v>1.3609799001651664E-5</v>
      </c>
      <c r="Y3727" s="160">
        <f t="shared" si="511"/>
        <v>1.3609799001651664E-5</v>
      </c>
      <c r="Z3727" s="160" t="str">
        <f t="shared" si="512"/>
        <v/>
      </c>
    </row>
    <row r="3728" spans="22:26" ht="20.100000000000001" customHeight="1" x14ac:dyDescent="0.25">
      <c r="V3728" s="156">
        <f t="shared" si="513"/>
        <v>20.044799999998837</v>
      </c>
      <c r="W3728" s="159">
        <f t="shared" si="509"/>
        <v>5.4737246456792923E-3</v>
      </c>
      <c r="X3728" s="160">
        <f t="shared" si="510"/>
        <v>1.3577150373913702E-5</v>
      </c>
      <c r="Y3728" s="160">
        <f t="shared" si="511"/>
        <v>1.3577150373913702E-5</v>
      </c>
      <c r="Z3728" s="160" t="str">
        <f t="shared" si="512"/>
        <v/>
      </c>
    </row>
    <row r="3729" spans="22:26" ht="20.100000000000001" customHeight="1" x14ac:dyDescent="0.25">
      <c r="V3729" s="156">
        <f t="shared" si="513"/>
        <v>20.051199999998836</v>
      </c>
      <c r="W3729" s="159">
        <f t="shared" si="509"/>
        <v>5.4601474953053786E-3</v>
      </c>
      <c r="X3729" s="160">
        <f t="shared" si="510"/>
        <v>1.3544576616330087E-5</v>
      </c>
      <c r="Y3729" s="160">
        <f t="shared" si="511"/>
        <v>1.3544576616330087E-5</v>
      </c>
      <c r="Z3729" s="160" t="str">
        <f t="shared" si="512"/>
        <v/>
      </c>
    </row>
    <row r="3730" spans="22:26" ht="20.100000000000001" customHeight="1" x14ac:dyDescent="0.25">
      <c r="V3730" s="156">
        <f t="shared" si="513"/>
        <v>20.057599999998835</v>
      </c>
      <c r="W3730" s="159">
        <f t="shared" si="509"/>
        <v>5.4466029186890485E-3</v>
      </c>
      <c r="X3730" s="160">
        <f t="shared" si="510"/>
        <v>1.3512077568052921E-5</v>
      </c>
      <c r="Y3730" s="160">
        <f t="shared" si="511"/>
        <v>1.3512077568052921E-5</v>
      </c>
      <c r="Z3730" s="160" t="str">
        <f t="shared" si="512"/>
        <v/>
      </c>
    </row>
    <row r="3731" spans="22:26" ht="20.100000000000001" customHeight="1" x14ac:dyDescent="0.25">
      <c r="V3731" s="156">
        <f t="shared" si="513"/>
        <v>20.063999999998835</v>
      </c>
      <c r="W3731" s="159">
        <f t="shared" si="509"/>
        <v>5.4330908411209956E-3</v>
      </c>
      <c r="X3731" s="160">
        <f t="shared" si="510"/>
        <v>1.3479653068548293E-5</v>
      </c>
      <c r="Y3731" s="160">
        <f t="shared" si="511"/>
        <v>1.3479653068548293E-5</v>
      </c>
      <c r="Z3731" s="160" t="str">
        <f t="shared" si="512"/>
        <v/>
      </c>
    </row>
    <row r="3732" spans="22:26" ht="20.100000000000001" customHeight="1" x14ac:dyDescent="0.25">
      <c r="V3732" s="156">
        <f t="shared" si="513"/>
        <v>20.070399999998834</v>
      </c>
      <c r="W3732" s="159">
        <f t="shared" ref="W3732:W3795" si="514">_xlfn.CHISQ.DIST.RT(V3732,$U$593)</f>
        <v>5.4196111880524473E-3</v>
      </c>
      <c r="X3732" s="160">
        <f t="shared" ref="X3732:X3795" si="515">W3732-W3733</f>
        <v>1.3447302957584131E-5</v>
      </c>
      <c r="Y3732" s="160">
        <f t="shared" ref="Y3732:Y3795" si="516">IF(W3732&lt;(1-$U$600),X3732,"")</f>
        <v>1.3447302957584131E-5</v>
      </c>
      <c r="Z3732" s="160" t="str">
        <f t="shared" ref="Z3732:Z3795" si="517">IF(X3732&lt;(1-$U$606),Y3732,"")</f>
        <v/>
      </c>
    </row>
    <row r="3733" spans="22:26" ht="20.100000000000001" customHeight="1" x14ac:dyDescent="0.25">
      <c r="V3733" s="156">
        <f t="shared" ref="V3733:V3796" si="518">V3732+$Y$593</f>
        <v>20.076799999998833</v>
      </c>
      <c r="W3733" s="159">
        <f t="shared" si="514"/>
        <v>5.4061638850948631E-3</v>
      </c>
      <c r="X3733" s="160">
        <f t="shared" si="515"/>
        <v>1.3415027075225003E-5</v>
      </c>
      <c r="Y3733" s="160">
        <f t="shared" si="516"/>
        <v>1.3415027075225003E-5</v>
      </c>
      <c r="Z3733" s="160" t="str">
        <f t="shared" si="517"/>
        <v/>
      </c>
    </row>
    <row r="3734" spans="22:26" ht="20.100000000000001" customHeight="1" x14ac:dyDescent="0.25">
      <c r="V3734" s="156">
        <f t="shared" si="518"/>
        <v>20.083199999998833</v>
      </c>
      <c r="W3734" s="159">
        <f t="shared" si="514"/>
        <v>5.3927488580196381E-3</v>
      </c>
      <c r="X3734" s="160">
        <f t="shared" si="515"/>
        <v>1.3382825261901501E-5</v>
      </c>
      <c r="Y3734" s="160">
        <f t="shared" si="516"/>
        <v>1.3382825261901501E-5</v>
      </c>
      <c r="Z3734" s="160" t="str">
        <f t="shared" si="517"/>
        <v/>
      </c>
    </row>
    <row r="3735" spans="22:26" ht="20.100000000000001" customHeight="1" x14ac:dyDescent="0.25">
      <c r="V3735" s="156">
        <f t="shared" si="518"/>
        <v>20.089599999998832</v>
      </c>
      <c r="W3735" s="159">
        <f t="shared" si="514"/>
        <v>5.3793660327577366E-3</v>
      </c>
      <c r="X3735" s="160">
        <f t="shared" si="515"/>
        <v>1.3350697358275807E-5</v>
      </c>
      <c r="Y3735" s="160">
        <f t="shared" si="516"/>
        <v>1.3350697358275807E-5</v>
      </c>
      <c r="Z3735" s="160" t="str">
        <f t="shared" si="517"/>
        <v/>
      </c>
    </row>
    <row r="3736" spans="22:26" ht="20.100000000000001" customHeight="1" x14ac:dyDescent="0.25">
      <c r="V3736" s="156">
        <f t="shared" si="518"/>
        <v>20.095999999998831</v>
      </c>
      <c r="W3736" s="159">
        <f t="shared" si="514"/>
        <v>5.3660153353994608E-3</v>
      </c>
      <c r="X3736" s="160">
        <f t="shared" si="515"/>
        <v>1.3318643205359644E-5</v>
      </c>
      <c r="Y3736" s="160">
        <f t="shared" si="516"/>
        <v>1.3318643205359644E-5</v>
      </c>
      <c r="Z3736" s="160" t="str">
        <f t="shared" si="517"/>
        <v/>
      </c>
    </row>
    <row r="3737" spans="22:26" ht="20.100000000000001" customHeight="1" x14ac:dyDescent="0.25">
      <c r="V3737" s="156">
        <f t="shared" si="518"/>
        <v>20.102399999998831</v>
      </c>
      <c r="W3737" s="159">
        <f t="shared" si="514"/>
        <v>5.3526966921941012E-3</v>
      </c>
      <c r="X3737" s="160">
        <f t="shared" si="515"/>
        <v>1.3286662644483929E-5</v>
      </c>
      <c r="Y3737" s="160">
        <f t="shared" si="516"/>
        <v>1.3286662644483929E-5</v>
      </c>
      <c r="Z3737" s="160" t="str">
        <f t="shared" si="517"/>
        <v/>
      </c>
    </row>
    <row r="3738" spans="22:26" ht="20.100000000000001" customHeight="1" x14ac:dyDescent="0.25">
      <c r="V3738" s="156">
        <f t="shared" si="518"/>
        <v>20.10879999999883</v>
      </c>
      <c r="W3738" s="159">
        <f t="shared" si="514"/>
        <v>5.3394100295496173E-3</v>
      </c>
      <c r="X3738" s="160">
        <f t="shared" si="515"/>
        <v>1.3254755517276215E-5</v>
      </c>
      <c r="Y3738" s="160">
        <f t="shared" si="516"/>
        <v>1.3254755517276215E-5</v>
      </c>
      <c r="Z3738" s="160" t="str">
        <f t="shared" si="517"/>
        <v/>
      </c>
    </row>
    <row r="3739" spans="22:26" ht="20.100000000000001" customHeight="1" x14ac:dyDescent="0.25">
      <c r="V3739" s="156">
        <f t="shared" si="518"/>
        <v>20.115199999998829</v>
      </c>
      <c r="W3739" s="159">
        <f t="shared" si="514"/>
        <v>5.326155274032341E-3</v>
      </c>
      <c r="X3739" s="160">
        <f t="shared" si="515"/>
        <v>1.3222921665646814E-5</v>
      </c>
      <c r="Y3739" s="160">
        <f t="shared" si="516"/>
        <v>1.3222921665646814E-5</v>
      </c>
      <c r="Z3739" s="160" t="str">
        <f t="shared" si="517"/>
        <v/>
      </c>
    </row>
    <row r="3740" spans="22:26" ht="20.100000000000001" customHeight="1" x14ac:dyDescent="0.25">
      <c r="V3740" s="156">
        <f t="shared" si="518"/>
        <v>20.121599999998828</v>
      </c>
      <c r="W3740" s="159">
        <f t="shared" si="514"/>
        <v>5.3129323523666942E-3</v>
      </c>
      <c r="X3740" s="160">
        <f t="shared" si="515"/>
        <v>1.3191160931843443E-5</v>
      </c>
      <c r="Y3740" s="160">
        <f t="shared" si="516"/>
        <v>1.3191160931843443E-5</v>
      </c>
      <c r="Z3740" s="160" t="str">
        <f t="shared" si="517"/>
        <v/>
      </c>
    </row>
    <row r="3741" spans="22:26" ht="20.100000000000001" customHeight="1" x14ac:dyDescent="0.25">
      <c r="V3741" s="156">
        <f t="shared" si="518"/>
        <v>20.127999999998828</v>
      </c>
      <c r="W3741" s="159">
        <f t="shared" si="514"/>
        <v>5.2997411914348508E-3</v>
      </c>
      <c r="X3741" s="160">
        <f t="shared" si="515"/>
        <v>1.3159473158423467E-5</v>
      </c>
      <c r="Y3741" s="160">
        <f t="shared" si="516"/>
        <v>1.3159473158423467E-5</v>
      </c>
      <c r="Z3741" s="160" t="str">
        <f t="shared" si="517"/>
        <v/>
      </c>
    </row>
    <row r="3742" spans="22:26" ht="20.100000000000001" customHeight="1" x14ac:dyDescent="0.25">
      <c r="V3742" s="156">
        <f t="shared" si="518"/>
        <v>20.134399999998827</v>
      </c>
      <c r="W3742" s="159">
        <f t="shared" si="514"/>
        <v>5.2865817182764273E-3</v>
      </c>
      <c r="X3742" s="160">
        <f t="shared" si="515"/>
        <v>1.3127858188209662E-5</v>
      </c>
      <c r="Y3742" s="160">
        <f t="shared" si="516"/>
        <v>1.3127858188209662E-5</v>
      </c>
      <c r="Z3742" s="160" t="str">
        <f t="shared" si="517"/>
        <v/>
      </c>
    </row>
    <row r="3743" spans="22:26" ht="20.100000000000001" customHeight="1" x14ac:dyDescent="0.25">
      <c r="V3743" s="156">
        <f t="shared" si="518"/>
        <v>20.140799999998826</v>
      </c>
      <c r="W3743" s="159">
        <f t="shared" si="514"/>
        <v>5.2734538600882177E-3</v>
      </c>
      <c r="X3743" s="160">
        <f t="shared" si="515"/>
        <v>1.3096315864363946E-5</v>
      </c>
      <c r="Y3743" s="160">
        <f t="shared" si="516"/>
        <v>1.3096315864363946E-5</v>
      </c>
      <c r="Z3743" s="160" t="str">
        <f t="shared" si="517"/>
        <v/>
      </c>
    </row>
    <row r="3744" spans="22:26" ht="20.100000000000001" customHeight="1" x14ac:dyDescent="0.25">
      <c r="V3744" s="156">
        <f t="shared" si="518"/>
        <v>20.147199999998826</v>
      </c>
      <c r="W3744" s="159">
        <f t="shared" si="514"/>
        <v>5.2603575442238537E-3</v>
      </c>
      <c r="X3744" s="160">
        <f t="shared" si="515"/>
        <v>1.3064846030365687E-5</v>
      </c>
      <c r="Y3744" s="160">
        <f t="shared" si="516"/>
        <v>1.3064846030365687E-5</v>
      </c>
      <c r="Z3744" s="160" t="str">
        <f t="shared" si="517"/>
        <v/>
      </c>
    </row>
    <row r="3745" spans="22:26" ht="20.100000000000001" customHeight="1" x14ac:dyDescent="0.25">
      <c r="V3745" s="156">
        <f t="shared" si="518"/>
        <v>20.153599999998825</v>
      </c>
      <c r="W3745" s="159">
        <f t="shared" si="514"/>
        <v>5.247292698193488E-3</v>
      </c>
      <c r="X3745" s="160">
        <f t="shared" si="515"/>
        <v>1.3033448529959669E-5</v>
      </c>
      <c r="Y3745" s="160">
        <f t="shared" si="516"/>
        <v>1.3033448529959669E-5</v>
      </c>
      <c r="Z3745" s="160" t="str">
        <f t="shared" si="517"/>
        <v/>
      </c>
    </row>
    <row r="3746" spans="22:26" ht="20.100000000000001" customHeight="1" x14ac:dyDescent="0.25">
      <c r="V3746" s="156">
        <f t="shared" si="518"/>
        <v>20.159999999998824</v>
      </c>
      <c r="W3746" s="159">
        <f t="shared" si="514"/>
        <v>5.2342592496635284E-3</v>
      </c>
      <c r="X3746" s="160">
        <f t="shared" si="515"/>
        <v>1.3002123207206395E-5</v>
      </c>
      <c r="Y3746" s="160">
        <f t="shared" si="516"/>
        <v>1.3002123207206395E-5</v>
      </c>
      <c r="Z3746" s="160" t="str">
        <f t="shared" si="517"/>
        <v/>
      </c>
    </row>
    <row r="3747" spans="22:26" ht="20.100000000000001" customHeight="1" x14ac:dyDescent="0.25">
      <c r="V3747" s="156">
        <f t="shared" si="518"/>
        <v>20.166399999998823</v>
      </c>
      <c r="W3747" s="159">
        <f t="shared" si="514"/>
        <v>5.221257126456322E-3</v>
      </c>
      <c r="X3747" s="160">
        <f t="shared" si="515"/>
        <v>1.2970869906498567E-5</v>
      </c>
      <c r="Y3747" s="160">
        <f t="shared" si="516"/>
        <v>1.2970869906498567E-5</v>
      </c>
      <c r="Z3747" s="160" t="str">
        <f t="shared" si="517"/>
        <v/>
      </c>
    </row>
    <row r="3748" spans="22:26" ht="20.100000000000001" customHeight="1" x14ac:dyDescent="0.25">
      <c r="V3748" s="156">
        <f t="shared" si="518"/>
        <v>20.172799999998823</v>
      </c>
      <c r="W3748" s="159">
        <f t="shared" si="514"/>
        <v>5.2082862565498234E-3</v>
      </c>
      <c r="X3748" s="160">
        <f t="shared" si="515"/>
        <v>1.2939688472490829E-5</v>
      </c>
      <c r="Y3748" s="160">
        <f t="shared" si="516"/>
        <v>1.2939688472490829E-5</v>
      </c>
      <c r="Z3748" s="160" t="str">
        <f t="shared" si="517"/>
        <v/>
      </c>
    </row>
    <row r="3749" spans="22:26" ht="20.100000000000001" customHeight="1" x14ac:dyDescent="0.25">
      <c r="V3749" s="156">
        <f t="shared" si="518"/>
        <v>20.179199999998822</v>
      </c>
      <c r="W3749" s="159">
        <f t="shared" si="514"/>
        <v>5.1953465680773326E-3</v>
      </c>
      <c r="X3749" s="160">
        <f t="shared" si="515"/>
        <v>1.2908578750166558E-5</v>
      </c>
      <c r="Y3749" s="160">
        <f t="shared" si="516"/>
        <v>1.2908578750166558E-5</v>
      </c>
      <c r="Z3749" s="160" t="str">
        <f t="shared" si="517"/>
        <v/>
      </c>
    </row>
    <row r="3750" spans="22:26" ht="20.100000000000001" customHeight="1" x14ac:dyDescent="0.25">
      <c r="V3750" s="156">
        <f t="shared" si="518"/>
        <v>20.185599999998821</v>
      </c>
      <c r="W3750" s="159">
        <f t="shared" si="514"/>
        <v>5.182437989327166E-3</v>
      </c>
      <c r="X3750" s="160">
        <f t="shared" si="515"/>
        <v>1.2877540584784949E-5</v>
      </c>
      <c r="Y3750" s="160">
        <f t="shared" si="516"/>
        <v>1.2877540584784949E-5</v>
      </c>
      <c r="Z3750" s="160" t="str">
        <f t="shared" si="517"/>
        <v/>
      </c>
    </row>
    <row r="3751" spans="22:26" ht="20.100000000000001" customHeight="1" x14ac:dyDescent="0.25">
      <c r="V3751" s="156">
        <f t="shared" si="518"/>
        <v>20.191999999998821</v>
      </c>
      <c r="W3751" s="159">
        <f t="shared" si="514"/>
        <v>5.1695604487423811E-3</v>
      </c>
      <c r="X3751" s="160">
        <f t="shared" si="515"/>
        <v>1.2846573821962554E-5</v>
      </c>
      <c r="Y3751" s="160">
        <f t="shared" si="516"/>
        <v>1.2846573821962554E-5</v>
      </c>
      <c r="Z3751" s="160" t="str">
        <f t="shared" si="517"/>
        <v/>
      </c>
    </row>
    <row r="3752" spans="22:26" ht="20.100000000000001" customHeight="1" x14ac:dyDescent="0.25">
      <c r="V3752" s="156">
        <f t="shared" si="518"/>
        <v>20.19839999999882</v>
      </c>
      <c r="W3752" s="159">
        <f t="shared" si="514"/>
        <v>5.1567138749204185E-3</v>
      </c>
      <c r="X3752" s="160">
        <f t="shared" si="515"/>
        <v>1.2815678307543169E-5</v>
      </c>
      <c r="Y3752" s="160">
        <f t="shared" si="516"/>
        <v>1.2815678307543169E-5</v>
      </c>
      <c r="Z3752" s="160" t="str">
        <f t="shared" si="517"/>
        <v/>
      </c>
    </row>
    <row r="3753" spans="22:26" ht="20.100000000000001" customHeight="1" x14ac:dyDescent="0.25">
      <c r="V3753" s="156">
        <f t="shared" si="518"/>
        <v>20.204799999998819</v>
      </c>
      <c r="W3753" s="159">
        <f t="shared" si="514"/>
        <v>5.1438981966128753E-3</v>
      </c>
      <c r="X3753" s="160">
        <f t="shared" si="515"/>
        <v>1.2784853887718405E-5</v>
      </c>
      <c r="Y3753" s="160">
        <f t="shared" si="516"/>
        <v>1.2784853887718405E-5</v>
      </c>
      <c r="Z3753" s="160" t="str">
        <f t="shared" si="517"/>
        <v/>
      </c>
    </row>
    <row r="3754" spans="22:26" ht="20.100000000000001" customHeight="1" x14ac:dyDescent="0.25">
      <c r="V3754" s="156">
        <f t="shared" si="518"/>
        <v>20.211199999998819</v>
      </c>
      <c r="W3754" s="159">
        <f t="shared" si="514"/>
        <v>5.1311133427251569E-3</v>
      </c>
      <c r="X3754" s="160">
        <f t="shared" si="515"/>
        <v>1.2754100408966101E-5</v>
      </c>
      <c r="Y3754" s="160">
        <f t="shared" si="516"/>
        <v>1.2754100408966101E-5</v>
      </c>
      <c r="Z3754" s="160" t="str">
        <f t="shared" si="517"/>
        <v/>
      </c>
    </row>
    <row r="3755" spans="22:26" ht="20.100000000000001" customHeight="1" x14ac:dyDescent="0.25">
      <c r="V3755" s="156">
        <f t="shared" si="518"/>
        <v>20.217599999998818</v>
      </c>
      <c r="W3755" s="159">
        <f t="shared" si="514"/>
        <v>5.1183592423161908E-3</v>
      </c>
      <c r="X3755" s="160">
        <f t="shared" si="515"/>
        <v>1.2723417718059002E-5</v>
      </c>
      <c r="Y3755" s="160">
        <f t="shared" si="516"/>
        <v>1.2723417718059002E-5</v>
      </c>
      <c r="Z3755" s="160" t="str">
        <f t="shared" si="517"/>
        <v/>
      </c>
    </row>
    <row r="3756" spans="22:26" ht="20.100000000000001" customHeight="1" x14ac:dyDescent="0.25">
      <c r="V3756" s="156">
        <f t="shared" si="518"/>
        <v>20.223999999998817</v>
      </c>
      <c r="W3756" s="159">
        <f t="shared" si="514"/>
        <v>5.1056358245981318E-3</v>
      </c>
      <c r="X3756" s="160">
        <f t="shared" si="515"/>
        <v>1.2692805662107252E-5</v>
      </c>
      <c r="Y3756" s="160">
        <f t="shared" si="516"/>
        <v>1.2692805662107252E-5</v>
      </c>
      <c r="Z3756" s="160" t="str">
        <f t="shared" si="517"/>
        <v/>
      </c>
    </row>
    <row r="3757" spans="22:26" ht="20.100000000000001" customHeight="1" x14ac:dyDescent="0.25">
      <c r="V3757" s="156">
        <f t="shared" si="518"/>
        <v>20.230399999998816</v>
      </c>
      <c r="W3757" s="159">
        <f t="shared" si="514"/>
        <v>5.0929430189360246E-3</v>
      </c>
      <c r="X3757" s="160">
        <f t="shared" si="515"/>
        <v>1.2662264088436105E-5</v>
      </c>
      <c r="Y3757" s="160">
        <f t="shared" si="516"/>
        <v>1.2662264088436105E-5</v>
      </c>
      <c r="Z3757" s="160" t="str">
        <f t="shared" si="517"/>
        <v/>
      </c>
    </row>
    <row r="3758" spans="22:26" ht="20.100000000000001" customHeight="1" x14ac:dyDescent="0.25">
      <c r="V3758" s="156">
        <f t="shared" si="518"/>
        <v>20.236799999998816</v>
      </c>
      <c r="W3758" s="159">
        <f t="shared" si="514"/>
        <v>5.0802807548475885E-3</v>
      </c>
      <c r="X3758" s="160">
        <f t="shared" si="515"/>
        <v>1.2631792844747247E-5</v>
      </c>
      <c r="Y3758" s="160">
        <f t="shared" si="516"/>
        <v>1.2631792844747247E-5</v>
      </c>
      <c r="Z3758" s="160" t="str">
        <f t="shared" si="517"/>
        <v/>
      </c>
    </row>
    <row r="3759" spans="22:26" ht="20.100000000000001" customHeight="1" x14ac:dyDescent="0.25">
      <c r="V3759" s="156">
        <f t="shared" si="518"/>
        <v>20.243199999998815</v>
      </c>
      <c r="W3759" s="159">
        <f t="shared" si="514"/>
        <v>5.0676489620028412E-3</v>
      </c>
      <c r="X3759" s="160">
        <f t="shared" si="515"/>
        <v>1.260139177903033E-5</v>
      </c>
      <c r="Y3759" s="160">
        <f t="shared" si="516"/>
        <v>1.260139177903033E-5</v>
      </c>
      <c r="Z3759" s="160" t="str">
        <f t="shared" si="517"/>
        <v/>
      </c>
    </row>
    <row r="3760" spans="22:26" ht="20.100000000000001" customHeight="1" x14ac:dyDescent="0.25">
      <c r="V3760" s="156">
        <f t="shared" si="518"/>
        <v>20.249599999998814</v>
      </c>
      <c r="W3760" s="159">
        <f t="shared" si="514"/>
        <v>5.0550475702238109E-3</v>
      </c>
      <c r="X3760" s="160">
        <f t="shared" si="515"/>
        <v>1.2571060739505723E-5</v>
      </c>
      <c r="Y3760" s="160">
        <f t="shared" si="516"/>
        <v>1.2571060739505723E-5</v>
      </c>
      <c r="Z3760" s="160" t="str">
        <f t="shared" si="517"/>
        <v/>
      </c>
    </row>
    <row r="3761" spans="22:26" ht="20.100000000000001" customHeight="1" x14ac:dyDescent="0.25">
      <c r="V3761" s="156">
        <f t="shared" si="518"/>
        <v>20.255999999998814</v>
      </c>
      <c r="W3761" s="159">
        <f t="shared" si="514"/>
        <v>5.0424765094843052E-3</v>
      </c>
      <c r="X3761" s="160">
        <f t="shared" si="515"/>
        <v>1.2540799574782373E-5</v>
      </c>
      <c r="Y3761" s="160">
        <f t="shared" si="516"/>
        <v>1.2540799574782373E-5</v>
      </c>
      <c r="Z3761" s="160" t="str">
        <f t="shared" si="517"/>
        <v/>
      </c>
    </row>
    <row r="3762" spans="22:26" ht="20.100000000000001" customHeight="1" x14ac:dyDescent="0.25">
      <c r="V3762" s="156">
        <f t="shared" si="518"/>
        <v>20.262399999998813</v>
      </c>
      <c r="W3762" s="159">
        <f t="shared" si="514"/>
        <v>5.0299357099095228E-3</v>
      </c>
      <c r="X3762" s="160">
        <f t="shared" si="515"/>
        <v>1.2510608133698212E-5</v>
      </c>
      <c r="Y3762" s="160">
        <f t="shared" si="516"/>
        <v>1.2510608133698212E-5</v>
      </c>
      <c r="Z3762" s="160" t="str">
        <f t="shared" si="517"/>
        <v/>
      </c>
    </row>
    <row r="3763" spans="22:26" ht="20.100000000000001" customHeight="1" x14ac:dyDescent="0.25">
      <c r="V3763" s="156">
        <f t="shared" si="518"/>
        <v>20.268799999998812</v>
      </c>
      <c r="W3763" s="159">
        <f t="shared" si="514"/>
        <v>5.0174251017758246E-3</v>
      </c>
      <c r="X3763" s="160">
        <f t="shared" si="515"/>
        <v>1.2480486265413829E-5</v>
      </c>
      <c r="Y3763" s="160">
        <f t="shared" si="516"/>
        <v>1.2480486265413829E-5</v>
      </c>
      <c r="Z3763" s="160" t="str">
        <f t="shared" si="517"/>
        <v/>
      </c>
    </row>
    <row r="3764" spans="22:26" ht="20.100000000000001" customHeight="1" x14ac:dyDescent="0.25">
      <c r="V3764" s="156">
        <f t="shared" si="518"/>
        <v>20.275199999998812</v>
      </c>
      <c r="W3764" s="159">
        <f t="shared" si="514"/>
        <v>5.0049446155104108E-3</v>
      </c>
      <c r="X3764" s="160">
        <f t="shared" si="515"/>
        <v>1.2450433819391656E-5</v>
      </c>
      <c r="Y3764" s="160">
        <f t="shared" si="516"/>
        <v>1.2450433819391656E-5</v>
      </c>
      <c r="Z3764" s="160" t="str">
        <f t="shared" si="517"/>
        <v/>
      </c>
    </row>
    <row r="3765" spans="22:26" ht="20.100000000000001" customHeight="1" x14ac:dyDescent="0.25">
      <c r="V3765" s="156">
        <f t="shared" si="518"/>
        <v>20.281599999998811</v>
      </c>
      <c r="W3765" s="159">
        <f t="shared" si="514"/>
        <v>4.9924941816910191E-3</v>
      </c>
      <c r="X3765" s="160">
        <f t="shared" si="515"/>
        <v>1.242045064536821E-5</v>
      </c>
      <c r="Y3765" s="160">
        <f t="shared" si="516"/>
        <v>1.242045064536821E-5</v>
      </c>
      <c r="Z3765" s="160" t="str">
        <f t="shared" si="517"/>
        <v/>
      </c>
    </row>
    <row r="3766" spans="22:26" ht="20.100000000000001" customHeight="1" x14ac:dyDescent="0.25">
      <c r="V3766" s="156">
        <f t="shared" si="518"/>
        <v>20.28799999999881</v>
      </c>
      <c r="W3766" s="159">
        <f t="shared" si="514"/>
        <v>4.9800737310456509E-3</v>
      </c>
      <c r="X3766" s="160">
        <f t="shared" si="515"/>
        <v>1.2390536593377514E-5</v>
      </c>
      <c r="Y3766" s="160">
        <f t="shared" si="516"/>
        <v>1.2390536593377514E-5</v>
      </c>
      <c r="Z3766" s="160" t="str">
        <f t="shared" si="517"/>
        <v/>
      </c>
    </row>
    <row r="3767" spans="22:26" ht="20.100000000000001" customHeight="1" x14ac:dyDescent="0.25">
      <c r="V3767" s="156">
        <f t="shared" si="518"/>
        <v>20.294399999998809</v>
      </c>
      <c r="W3767" s="159">
        <f t="shared" si="514"/>
        <v>4.9676831944522734E-3</v>
      </c>
      <c r="X3767" s="160">
        <f t="shared" si="515"/>
        <v>1.2360691513761506E-5</v>
      </c>
      <c r="Y3767" s="160">
        <f t="shared" si="516"/>
        <v>1.2360691513761506E-5</v>
      </c>
      <c r="Z3767" s="160" t="str">
        <f t="shared" si="517"/>
        <v/>
      </c>
    </row>
    <row r="3768" spans="22:26" ht="20.100000000000001" customHeight="1" x14ac:dyDescent="0.25">
      <c r="V3768" s="156">
        <f t="shared" si="518"/>
        <v>20.300799999998809</v>
      </c>
      <c r="W3768" s="159">
        <f t="shared" si="514"/>
        <v>4.9553225029385119E-3</v>
      </c>
      <c r="X3768" s="160">
        <f t="shared" si="515"/>
        <v>1.2330915257157023E-5</v>
      </c>
      <c r="Y3768" s="160">
        <f t="shared" si="516"/>
        <v>1.2330915257157023E-5</v>
      </c>
      <c r="Z3768" s="160" t="str">
        <f t="shared" si="517"/>
        <v/>
      </c>
    </row>
    <row r="3769" spans="22:26" ht="20.100000000000001" customHeight="1" x14ac:dyDescent="0.25">
      <c r="V3769" s="156">
        <f t="shared" si="518"/>
        <v>20.307199999998808</v>
      </c>
      <c r="W3769" s="159">
        <f t="shared" si="514"/>
        <v>4.9429915876813548E-3</v>
      </c>
      <c r="X3769" s="160">
        <f t="shared" si="515"/>
        <v>1.230120767446892E-5</v>
      </c>
      <c r="Y3769" s="160">
        <f t="shared" si="516"/>
        <v>1.230120767446892E-5</v>
      </c>
      <c r="Z3769" s="160" t="str">
        <f t="shared" si="517"/>
        <v/>
      </c>
    </row>
    <row r="3770" spans="22:26" ht="20.100000000000001" customHeight="1" x14ac:dyDescent="0.25">
      <c r="V3770" s="156">
        <f t="shared" si="518"/>
        <v>20.313599999998807</v>
      </c>
      <c r="W3770" s="159">
        <f t="shared" si="514"/>
        <v>4.9306903800068859E-3</v>
      </c>
      <c r="X3770" s="160">
        <f t="shared" si="515"/>
        <v>1.2271568616913434E-5</v>
      </c>
      <c r="Y3770" s="160">
        <f t="shared" si="516"/>
        <v>1.2271568616913434E-5</v>
      </c>
      <c r="Z3770" s="160" t="str">
        <f t="shared" si="517"/>
        <v/>
      </c>
    </row>
    <row r="3771" spans="22:26" ht="20.100000000000001" customHeight="1" x14ac:dyDescent="0.25">
      <c r="V3771" s="156">
        <f t="shared" si="518"/>
        <v>20.319999999998807</v>
      </c>
      <c r="W3771" s="159">
        <f t="shared" si="514"/>
        <v>4.9184188113899725E-3</v>
      </c>
      <c r="X3771" s="160">
        <f t="shared" si="515"/>
        <v>1.2241997935998235E-5</v>
      </c>
      <c r="Y3771" s="160">
        <f t="shared" si="516"/>
        <v>1.2241997935998235E-5</v>
      </c>
      <c r="Z3771" s="160" t="str">
        <f t="shared" si="517"/>
        <v/>
      </c>
    </row>
    <row r="3772" spans="22:26" ht="20.100000000000001" customHeight="1" x14ac:dyDescent="0.25">
      <c r="V3772" s="156">
        <f t="shared" si="518"/>
        <v>20.326399999998806</v>
      </c>
      <c r="W3772" s="159">
        <f t="shared" si="514"/>
        <v>4.9061768134539743E-3</v>
      </c>
      <c r="X3772" s="160">
        <f t="shared" si="515"/>
        <v>1.2212495483506815E-5</v>
      </c>
      <c r="Y3772" s="160">
        <f t="shared" si="516"/>
        <v>1.2212495483506815E-5</v>
      </c>
      <c r="Z3772" s="160" t="str">
        <f t="shared" si="517"/>
        <v/>
      </c>
    </row>
    <row r="3773" spans="22:26" ht="20.100000000000001" customHeight="1" x14ac:dyDescent="0.25">
      <c r="V3773" s="156">
        <f t="shared" si="518"/>
        <v>20.332799999998805</v>
      </c>
      <c r="W3773" s="159">
        <f t="shared" si="514"/>
        <v>4.8939643179704674E-3</v>
      </c>
      <c r="X3773" s="160">
        <f t="shared" si="515"/>
        <v>1.2183061111555732E-5</v>
      </c>
      <c r="Y3773" s="160">
        <f t="shared" si="516"/>
        <v>1.2183061111555732E-5</v>
      </c>
      <c r="Z3773" s="160" t="str">
        <f t="shared" si="517"/>
        <v/>
      </c>
    </row>
    <row r="3774" spans="22:26" ht="20.100000000000001" customHeight="1" x14ac:dyDescent="0.25">
      <c r="V3774" s="156">
        <f t="shared" si="518"/>
        <v>20.339199999998804</v>
      </c>
      <c r="W3774" s="159">
        <f t="shared" si="514"/>
        <v>4.8817812568589117E-3</v>
      </c>
      <c r="X3774" s="160">
        <f t="shared" si="515"/>
        <v>1.2153694672478385E-5</v>
      </c>
      <c r="Y3774" s="160">
        <f t="shared" si="516"/>
        <v>1.2153694672478385E-5</v>
      </c>
      <c r="Z3774" s="160" t="str">
        <f t="shared" si="517"/>
        <v/>
      </c>
    </row>
    <row r="3775" spans="22:26" ht="20.100000000000001" customHeight="1" x14ac:dyDescent="0.25">
      <c r="V3775" s="156">
        <f t="shared" si="518"/>
        <v>20.345599999998804</v>
      </c>
      <c r="W3775" s="159">
        <f t="shared" si="514"/>
        <v>4.8696275621864333E-3</v>
      </c>
      <c r="X3775" s="160">
        <f t="shared" si="515"/>
        <v>1.2124396018973332E-5</v>
      </c>
      <c r="Y3775" s="160">
        <f t="shared" si="516"/>
        <v>1.2124396018973332E-5</v>
      </c>
      <c r="Z3775" s="160" t="str">
        <f t="shared" si="517"/>
        <v/>
      </c>
    </row>
    <row r="3776" spans="22:26" ht="20.100000000000001" customHeight="1" x14ac:dyDescent="0.25">
      <c r="V3776" s="156">
        <f t="shared" si="518"/>
        <v>20.351999999998803</v>
      </c>
      <c r="W3776" s="159">
        <f t="shared" si="514"/>
        <v>4.85750316616746E-3</v>
      </c>
      <c r="X3776" s="160">
        <f t="shared" si="515"/>
        <v>1.2095165003993269E-5</v>
      </c>
      <c r="Y3776" s="160">
        <f t="shared" si="516"/>
        <v>1.2095165003993269E-5</v>
      </c>
      <c r="Z3776" s="160" t="str">
        <f t="shared" si="517"/>
        <v/>
      </c>
    </row>
    <row r="3777" spans="22:26" ht="20.100000000000001" customHeight="1" x14ac:dyDescent="0.25">
      <c r="V3777" s="156">
        <f t="shared" si="518"/>
        <v>20.358399999998802</v>
      </c>
      <c r="W3777" s="159">
        <f t="shared" si="514"/>
        <v>4.8454080011634667E-3</v>
      </c>
      <c r="X3777" s="160">
        <f t="shared" si="515"/>
        <v>1.2066001480761507E-5</v>
      </c>
      <c r="Y3777" s="160">
        <f t="shared" si="516"/>
        <v>1.2066001480761507E-5</v>
      </c>
      <c r="Z3777" s="160" t="str">
        <f t="shared" si="517"/>
        <v/>
      </c>
    </row>
    <row r="3778" spans="22:26" ht="20.100000000000001" customHeight="1" x14ac:dyDescent="0.25">
      <c r="V3778" s="156">
        <f t="shared" si="518"/>
        <v>20.364799999998802</v>
      </c>
      <c r="W3778" s="159">
        <f t="shared" si="514"/>
        <v>4.8333419996827052E-3</v>
      </c>
      <c r="X3778" s="160">
        <f t="shared" si="515"/>
        <v>1.2036905302837894E-5</v>
      </c>
      <c r="Y3778" s="160">
        <f t="shared" si="516"/>
        <v>1.2036905302837894E-5</v>
      </c>
      <c r="Z3778" s="160" t="str">
        <f t="shared" si="517"/>
        <v/>
      </c>
    </row>
    <row r="3779" spans="22:26" ht="20.100000000000001" customHeight="1" x14ac:dyDescent="0.25">
      <c r="V3779" s="156">
        <f t="shared" si="518"/>
        <v>20.371199999998801</v>
      </c>
      <c r="W3779" s="159">
        <f t="shared" si="514"/>
        <v>4.8213050943798673E-3</v>
      </c>
      <c r="X3779" s="160">
        <f t="shared" si="515"/>
        <v>1.2007876324037284E-5</v>
      </c>
      <c r="Y3779" s="160">
        <f t="shared" si="516"/>
        <v>1.2007876324037284E-5</v>
      </c>
      <c r="Z3779" s="160" t="str">
        <f t="shared" si="517"/>
        <v/>
      </c>
    </row>
    <row r="3780" spans="22:26" ht="20.100000000000001" customHeight="1" x14ac:dyDescent="0.25">
      <c r="V3780" s="156">
        <f t="shared" si="518"/>
        <v>20.3775999999988</v>
      </c>
      <c r="W3780" s="159">
        <f t="shared" si="514"/>
        <v>4.80929721805583E-3</v>
      </c>
      <c r="X3780" s="160">
        <f t="shared" si="515"/>
        <v>1.1978914398439074E-5</v>
      </c>
      <c r="Y3780" s="160">
        <f t="shared" si="516"/>
        <v>1.1978914398439074E-5</v>
      </c>
      <c r="Z3780" s="160" t="str">
        <f t="shared" si="517"/>
        <v/>
      </c>
    </row>
    <row r="3781" spans="22:26" ht="20.100000000000001" customHeight="1" x14ac:dyDescent="0.25">
      <c r="V3781" s="156">
        <f t="shared" si="518"/>
        <v>20.3839999999988</v>
      </c>
      <c r="W3781" s="159">
        <f t="shared" si="514"/>
        <v>4.797318303657391E-3</v>
      </c>
      <c r="X3781" s="160">
        <f t="shared" si="515"/>
        <v>1.1950019380493893E-5</v>
      </c>
      <c r="Y3781" s="160">
        <f t="shared" si="516"/>
        <v>1.1950019380493893E-5</v>
      </c>
      <c r="Z3781" s="160" t="str">
        <f t="shared" si="517"/>
        <v/>
      </c>
    </row>
    <row r="3782" spans="22:26" ht="20.100000000000001" customHeight="1" x14ac:dyDescent="0.25">
      <c r="V3782" s="156">
        <f t="shared" si="518"/>
        <v>20.390399999998799</v>
      </c>
      <c r="W3782" s="159">
        <f t="shared" si="514"/>
        <v>4.7853682842768971E-3</v>
      </c>
      <c r="X3782" s="160">
        <f t="shared" si="515"/>
        <v>1.1921191124829311E-5</v>
      </c>
      <c r="Y3782" s="160">
        <f t="shared" si="516"/>
        <v>1.1921191124829311E-5</v>
      </c>
      <c r="Z3782" s="160" t="str">
        <f t="shared" si="517"/>
        <v/>
      </c>
    </row>
    <row r="3783" spans="22:26" ht="20.100000000000001" customHeight="1" x14ac:dyDescent="0.25">
      <c r="V3783" s="156">
        <f t="shared" si="518"/>
        <v>20.396799999998798</v>
      </c>
      <c r="W3783" s="159">
        <f t="shared" si="514"/>
        <v>4.7734470931520678E-3</v>
      </c>
      <c r="X3783" s="160">
        <f t="shared" si="515"/>
        <v>1.1892429486454539E-5</v>
      </c>
      <c r="Y3783" s="160">
        <f t="shared" si="516"/>
        <v>1.1892429486454539E-5</v>
      </c>
      <c r="Z3783" s="160" t="str">
        <f t="shared" si="517"/>
        <v/>
      </c>
    </row>
    <row r="3784" spans="22:26" ht="20.100000000000001" customHeight="1" x14ac:dyDescent="0.25">
      <c r="V3784" s="156">
        <f t="shared" si="518"/>
        <v>20.403199999998797</v>
      </c>
      <c r="W3784" s="159">
        <f t="shared" si="514"/>
        <v>4.7615546636656132E-3</v>
      </c>
      <c r="X3784" s="160">
        <f t="shared" si="515"/>
        <v>1.1863734320604301E-5</v>
      </c>
      <c r="Y3784" s="160">
        <f t="shared" si="516"/>
        <v>1.1863734320604301E-5</v>
      </c>
      <c r="Z3784" s="160" t="str">
        <f t="shared" si="517"/>
        <v/>
      </c>
    </row>
    <row r="3785" spans="22:26" ht="20.100000000000001" customHeight="1" x14ac:dyDescent="0.25">
      <c r="V3785" s="156">
        <f t="shared" si="518"/>
        <v>20.409599999998797</v>
      </c>
      <c r="W3785" s="159">
        <f t="shared" si="514"/>
        <v>4.7496909293450089E-3</v>
      </c>
      <c r="X3785" s="160">
        <f t="shared" si="515"/>
        <v>1.1835105482814294E-5</v>
      </c>
      <c r="Y3785" s="160">
        <f t="shared" si="516"/>
        <v>1.1835105482814294E-5</v>
      </c>
      <c r="Z3785" s="160" t="str">
        <f t="shared" si="517"/>
        <v/>
      </c>
    </row>
    <row r="3786" spans="22:26" ht="20.100000000000001" customHeight="1" x14ac:dyDescent="0.25">
      <c r="V3786" s="156">
        <f t="shared" si="518"/>
        <v>20.415999999998796</v>
      </c>
      <c r="W3786" s="159">
        <f t="shared" si="514"/>
        <v>4.7378558238621946E-3</v>
      </c>
      <c r="X3786" s="160">
        <f t="shared" si="515"/>
        <v>1.1806542828928998E-5</v>
      </c>
      <c r="Y3786" s="160">
        <f t="shared" si="516"/>
        <v>1.1806542828928998E-5</v>
      </c>
      <c r="Z3786" s="160" t="str">
        <f t="shared" si="517"/>
        <v/>
      </c>
    </row>
    <row r="3787" spans="22:26" ht="20.100000000000001" customHeight="1" x14ac:dyDescent="0.25">
      <c r="V3787" s="156">
        <f t="shared" si="518"/>
        <v>20.422399999998795</v>
      </c>
      <c r="W3787" s="159">
        <f t="shared" si="514"/>
        <v>4.7260492810332656E-3</v>
      </c>
      <c r="X3787" s="160">
        <f t="shared" si="515"/>
        <v>1.1778046215034019E-5</v>
      </c>
      <c r="Y3787" s="160">
        <f t="shared" si="516"/>
        <v>1.1778046215034019E-5</v>
      </c>
      <c r="Z3787" s="160" t="str">
        <f t="shared" si="517"/>
        <v/>
      </c>
    </row>
    <row r="3788" spans="22:26" ht="20.100000000000001" customHeight="1" x14ac:dyDescent="0.25">
      <c r="V3788" s="156">
        <f t="shared" si="518"/>
        <v>20.428799999998795</v>
      </c>
      <c r="W3788" s="159">
        <f t="shared" si="514"/>
        <v>4.7142712348182316E-3</v>
      </c>
      <c r="X3788" s="160">
        <f t="shared" si="515"/>
        <v>1.1749615497539355E-5</v>
      </c>
      <c r="Y3788" s="160">
        <f t="shared" si="516"/>
        <v>1.1749615497539355E-5</v>
      </c>
      <c r="Z3788" s="160" t="str">
        <f t="shared" si="517"/>
        <v/>
      </c>
    </row>
    <row r="3789" spans="22:26" ht="20.100000000000001" customHeight="1" x14ac:dyDescent="0.25">
      <c r="V3789" s="156">
        <f t="shared" si="518"/>
        <v>20.435199999998794</v>
      </c>
      <c r="W3789" s="159">
        <f t="shared" si="514"/>
        <v>4.7025216193206923E-3</v>
      </c>
      <c r="X3789" s="160">
        <f t="shared" si="515"/>
        <v>1.1721250533120418E-5</v>
      </c>
      <c r="Y3789" s="160">
        <f t="shared" si="516"/>
        <v>1.1721250533120418E-5</v>
      </c>
      <c r="Z3789" s="160" t="str">
        <f t="shared" si="517"/>
        <v/>
      </c>
    </row>
    <row r="3790" spans="22:26" ht="20.100000000000001" customHeight="1" x14ac:dyDescent="0.25">
      <c r="V3790" s="156">
        <f t="shared" si="518"/>
        <v>20.441599999998793</v>
      </c>
      <c r="W3790" s="159">
        <f t="shared" si="514"/>
        <v>4.6908003687875718E-3</v>
      </c>
      <c r="X3790" s="160">
        <f t="shared" si="515"/>
        <v>1.169295117870936E-5</v>
      </c>
      <c r="Y3790" s="160">
        <f t="shared" si="516"/>
        <v>1.169295117870936E-5</v>
      </c>
      <c r="Z3790" s="160" t="str">
        <f t="shared" si="517"/>
        <v/>
      </c>
    </row>
    <row r="3791" spans="22:26" ht="20.100000000000001" customHeight="1" x14ac:dyDescent="0.25">
      <c r="V3791" s="156">
        <f t="shared" si="518"/>
        <v>20.447999999998792</v>
      </c>
      <c r="W3791" s="159">
        <f t="shared" si="514"/>
        <v>4.6791074176088625E-3</v>
      </c>
      <c r="X3791" s="160">
        <f t="shared" si="515"/>
        <v>1.1664717291582673E-5</v>
      </c>
      <c r="Y3791" s="160">
        <f t="shared" si="516"/>
        <v>1.1664717291582673E-5</v>
      </c>
      <c r="Z3791" s="160" t="str">
        <f t="shared" si="517"/>
        <v/>
      </c>
    </row>
    <row r="3792" spans="22:26" ht="20.100000000000001" customHeight="1" x14ac:dyDescent="0.25">
      <c r="V3792" s="156">
        <f t="shared" si="518"/>
        <v>20.454399999998792</v>
      </c>
      <c r="W3792" s="159">
        <f t="shared" si="514"/>
        <v>4.6674427003172798E-3</v>
      </c>
      <c r="X3792" s="160">
        <f t="shared" si="515"/>
        <v>1.1636548729249303E-5</v>
      </c>
      <c r="Y3792" s="160">
        <f t="shared" si="516"/>
        <v>1.1636548729249303E-5</v>
      </c>
      <c r="Z3792" s="160" t="str">
        <f t="shared" si="517"/>
        <v/>
      </c>
    </row>
    <row r="3793" spans="22:26" ht="20.100000000000001" customHeight="1" x14ac:dyDescent="0.25">
      <c r="V3793" s="156">
        <f t="shared" si="518"/>
        <v>20.460799999998791</v>
      </c>
      <c r="W3793" s="159">
        <f t="shared" si="514"/>
        <v>4.6558061515880305E-3</v>
      </c>
      <c r="X3793" s="160">
        <f t="shared" si="515"/>
        <v>1.1608445349502693E-5</v>
      </c>
      <c r="Y3793" s="160">
        <f t="shared" si="516"/>
        <v>1.1608445349502693E-5</v>
      </c>
      <c r="Z3793" s="160" t="str">
        <f t="shared" si="517"/>
        <v/>
      </c>
    </row>
    <row r="3794" spans="22:26" ht="20.100000000000001" customHeight="1" x14ac:dyDescent="0.25">
      <c r="V3794" s="156">
        <f t="shared" si="518"/>
        <v>20.46719999999879</v>
      </c>
      <c r="W3794" s="159">
        <f t="shared" si="514"/>
        <v>4.6441977062385278E-3</v>
      </c>
      <c r="X3794" s="160">
        <f t="shared" si="515"/>
        <v>1.1580407010443328E-5</v>
      </c>
      <c r="Y3794" s="160">
        <f t="shared" si="516"/>
        <v>1.1580407010443328E-5</v>
      </c>
      <c r="Z3794" s="160" t="str">
        <f t="shared" si="517"/>
        <v/>
      </c>
    </row>
    <row r="3795" spans="22:26" ht="20.100000000000001" customHeight="1" x14ac:dyDescent="0.25">
      <c r="V3795" s="156">
        <f t="shared" si="518"/>
        <v>20.47359999999879</v>
      </c>
      <c r="W3795" s="159">
        <f t="shared" si="514"/>
        <v>4.6326172992280845E-3</v>
      </c>
      <c r="X3795" s="160">
        <f t="shared" si="515"/>
        <v>1.1552433570441445E-5</v>
      </c>
      <c r="Y3795" s="160">
        <f t="shared" si="516"/>
        <v>1.1552433570441445E-5</v>
      </c>
      <c r="Z3795" s="160" t="str">
        <f t="shared" si="517"/>
        <v/>
      </c>
    </row>
    <row r="3796" spans="22:26" ht="20.100000000000001" customHeight="1" x14ac:dyDescent="0.25">
      <c r="V3796" s="156">
        <f t="shared" si="518"/>
        <v>20.479999999998789</v>
      </c>
      <c r="W3796" s="159">
        <f t="shared" ref="W3796:W3859" si="519">_xlfn.CHISQ.DIST.RT(V3796,$U$593)</f>
        <v>4.621064865657643E-3</v>
      </c>
      <c r="X3796" s="160">
        <f t="shared" ref="X3796:X3859" si="520">W3796-W3797</f>
        <v>1.1524524888119683E-5</v>
      </c>
      <c r="Y3796" s="160">
        <f t="shared" ref="Y3796:Y3859" si="521">IF(W3796&lt;(1-$U$600),X3796,"")</f>
        <v>1.1524524888119683E-5</v>
      </c>
      <c r="Z3796" s="160" t="str">
        <f t="shared" ref="Z3796:Z3859" si="522">IF(X3796&lt;(1-$U$606),Y3796,"")</f>
        <v/>
      </c>
    </row>
    <row r="3797" spans="22:26" ht="20.100000000000001" customHeight="1" x14ac:dyDescent="0.25">
      <c r="V3797" s="156">
        <f t="shared" ref="V3797:V3860" si="523">V3796+$Y$593</f>
        <v>20.486399999998788</v>
      </c>
      <c r="W3797" s="159">
        <f t="shared" si="519"/>
        <v>4.6095403407695234E-3</v>
      </c>
      <c r="X3797" s="160">
        <f t="shared" si="520"/>
        <v>1.1496680822425075E-5</v>
      </c>
      <c r="Y3797" s="160">
        <f t="shared" si="521"/>
        <v>1.1496680822425075E-5</v>
      </c>
      <c r="Z3797" s="160" t="str">
        <f t="shared" si="522"/>
        <v/>
      </c>
    </row>
    <row r="3798" spans="22:26" ht="20.100000000000001" customHeight="1" x14ac:dyDescent="0.25">
      <c r="V3798" s="156">
        <f t="shared" si="523"/>
        <v>20.492799999998788</v>
      </c>
      <c r="W3798" s="159">
        <f t="shared" si="519"/>
        <v>4.5980436599470983E-3</v>
      </c>
      <c r="X3798" s="160">
        <f t="shared" si="520"/>
        <v>1.1468901232563125E-5</v>
      </c>
      <c r="Y3798" s="160">
        <f t="shared" si="521"/>
        <v>1.1468901232563125E-5</v>
      </c>
      <c r="Z3798" s="160" t="str">
        <f t="shared" si="522"/>
        <v/>
      </c>
    </row>
    <row r="3799" spans="22:26" ht="20.100000000000001" customHeight="1" x14ac:dyDescent="0.25">
      <c r="V3799" s="156">
        <f t="shared" si="523"/>
        <v>20.499199999998787</v>
      </c>
      <c r="W3799" s="159">
        <f t="shared" si="519"/>
        <v>4.5865747587145352E-3</v>
      </c>
      <c r="X3799" s="160">
        <f t="shared" si="520"/>
        <v>1.1441185978002151E-5</v>
      </c>
      <c r="Y3799" s="160">
        <f t="shared" si="521"/>
        <v>1.1441185978002151E-5</v>
      </c>
      <c r="Z3799" s="160" t="str">
        <f t="shared" si="522"/>
        <v/>
      </c>
    </row>
    <row r="3800" spans="22:26" ht="20.100000000000001" customHeight="1" x14ac:dyDescent="0.25">
      <c r="V3800" s="156">
        <f t="shared" si="523"/>
        <v>20.505599999998786</v>
      </c>
      <c r="W3800" s="159">
        <f t="shared" si="519"/>
        <v>4.575133572736533E-3</v>
      </c>
      <c r="X3800" s="160">
        <f t="shared" si="520"/>
        <v>1.1413534918508841E-5</v>
      </c>
      <c r="Y3800" s="160">
        <f t="shared" si="521"/>
        <v>1.1413534918508841E-5</v>
      </c>
      <c r="Z3800" s="160" t="str">
        <f t="shared" si="522"/>
        <v/>
      </c>
    </row>
    <row r="3801" spans="22:26" ht="20.100000000000001" customHeight="1" x14ac:dyDescent="0.25">
      <c r="V3801" s="156">
        <f t="shared" si="523"/>
        <v>20.511999999998785</v>
      </c>
      <c r="W3801" s="159">
        <f t="shared" si="519"/>
        <v>4.5637200378180242E-3</v>
      </c>
      <c r="X3801" s="160">
        <f t="shared" si="520"/>
        <v>1.138594791414739E-5</v>
      </c>
      <c r="Y3801" s="160">
        <f t="shared" si="521"/>
        <v>1.138594791414739E-5</v>
      </c>
      <c r="Z3801" s="160" t="str">
        <f t="shared" si="522"/>
        <v/>
      </c>
    </row>
    <row r="3802" spans="22:26" ht="20.100000000000001" customHeight="1" x14ac:dyDescent="0.25">
      <c r="V3802" s="156">
        <f t="shared" si="523"/>
        <v>20.518399999998785</v>
      </c>
      <c r="W3802" s="159">
        <f t="shared" si="519"/>
        <v>4.5523340899038768E-3</v>
      </c>
      <c r="X3802" s="160">
        <f t="shared" si="520"/>
        <v>1.1358424825194495E-5</v>
      </c>
      <c r="Y3802" s="160">
        <f t="shared" si="521"/>
        <v>1.1358424825194495E-5</v>
      </c>
      <c r="Z3802" s="160" t="str">
        <f t="shared" si="522"/>
        <v/>
      </c>
    </row>
    <row r="3803" spans="22:26" ht="20.100000000000001" customHeight="1" x14ac:dyDescent="0.25">
      <c r="V3803" s="156">
        <f t="shared" si="523"/>
        <v>20.524799999998784</v>
      </c>
      <c r="W3803" s="159">
        <f t="shared" si="519"/>
        <v>4.5409756650786823E-3</v>
      </c>
      <c r="X3803" s="160">
        <f t="shared" si="520"/>
        <v>1.1330965512266859E-5</v>
      </c>
      <c r="Y3803" s="160">
        <f t="shared" si="521"/>
        <v>1.1330965512266859E-5</v>
      </c>
      <c r="Z3803" s="160" t="str">
        <f t="shared" si="522"/>
        <v/>
      </c>
    </row>
    <row r="3804" spans="22:26" ht="20.100000000000001" customHeight="1" x14ac:dyDescent="0.25">
      <c r="V3804" s="156">
        <f t="shared" si="523"/>
        <v>20.531199999998783</v>
      </c>
      <c r="W3804" s="159">
        <f t="shared" si="519"/>
        <v>4.5296446995664154E-3</v>
      </c>
      <c r="X3804" s="160">
        <f t="shared" si="520"/>
        <v>1.1303569836245732E-5</v>
      </c>
      <c r="Y3804" s="160">
        <f t="shared" si="521"/>
        <v>1.1303569836245732E-5</v>
      </c>
      <c r="Z3804" s="160" t="str">
        <f t="shared" si="522"/>
        <v/>
      </c>
    </row>
    <row r="3805" spans="22:26" ht="20.100000000000001" customHeight="1" x14ac:dyDescent="0.25">
      <c r="V3805" s="156">
        <f t="shared" si="523"/>
        <v>20.537599999998783</v>
      </c>
      <c r="W3805" s="159">
        <f t="shared" si="519"/>
        <v>4.5183411297301697E-3</v>
      </c>
      <c r="X3805" s="160">
        <f t="shared" si="520"/>
        <v>1.1276237658257825E-5</v>
      </c>
      <c r="Y3805" s="160">
        <f t="shared" si="521"/>
        <v>1.1276237658257825E-5</v>
      </c>
      <c r="Z3805" s="160" t="str">
        <f t="shared" si="522"/>
        <v/>
      </c>
    </row>
    <row r="3806" spans="22:26" ht="20.100000000000001" customHeight="1" x14ac:dyDescent="0.25">
      <c r="V3806" s="156">
        <f t="shared" si="523"/>
        <v>20.543999999998782</v>
      </c>
      <c r="W3806" s="159">
        <f t="shared" si="519"/>
        <v>4.5070648920719119E-3</v>
      </c>
      <c r="X3806" s="160">
        <f t="shared" si="520"/>
        <v>1.1248968839735161E-5</v>
      </c>
      <c r="Y3806" s="160">
        <f t="shared" si="521"/>
        <v>1.1248968839735161E-5</v>
      </c>
      <c r="Z3806" s="160" t="str">
        <f t="shared" si="522"/>
        <v/>
      </c>
    </row>
    <row r="3807" spans="22:26" ht="20.100000000000001" customHeight="1" x14ac:dyDescent="0.25">
      <c r="V3807" s="156">
        <f t="shared" si="523"/>
        <v>20.550399999998781</v>
      </c>
      <c r="W3807" s="159">
        <f t="shared" si="519"/>
        <v>4.4958159232321767E-3</v>
      </c>
      <c r="X3807" s="160">
        <f t="shared" si="520"/>
        <v>1.1221763242365637E-5</v>
      </c>
      <c r="Y3807" s="160">
        <f t="shared" si="521"/>
        <v>1.1221763242365637E-5</v>
      </c>
      <c r="Z3807" s="160" t="str">
        <f t="shared" si="522"/>
        <v/>
      </c>
    </row>
    <row r="3808" spans="22:26" ht="20.100000000000001" customHeight="1" x14ac:dyDescent="0.25">
      <c r="V3808" s="156">
        <f t="shared" si="523"/>
        <v>20.55679999999878</v>
      </c>
      <c r="W3808" s="159">
        <f t="shared" si="519"/>
        <v>4.4845941599898111E-3</v>
      </c>
      <c r="X3808" s="160">
        <f t="shared" si="520"/>
        <v>1.1194620728136387E-5</v>
      </c>
      <c r="Y3808" s="160">
        <f t="shared" si="521"/>
        <v>1.1194620728136387E-5</v>
      </c>
      <c r="Z3808" s="160" t="str">
        <f t="shared" si="522"/>
        <v/>
      </c>
    </row>
    <row r="3809" spans="22:26" ht="20.100000000000001" customHeight="1" x14ac:dyDescent="0.25">
      <c r="V3809" s="156">
        <f t="shared" si="523"/>
        <v>20.56319999999878</v>
      </c>
      <c r="W3809" s="159">
        <f t="shared" si="519"/>
        <v>4.4733995392616747E-3</v>
      </c>
      <c r="X3809" s="160">
        <f t="shared" si="520"/>
        <v>1.1167541159273937E-5</v>
      </c>
      <c r="Y3809" s="160">
        <f t="shared" si="521"/>
        <v>1.1167541159273937E-5</v>
      </c>
      <c r="Z3809" s="160" t="str">
        <f t="shared" si="522"/>
        <v/>
      </c>
    </row>
    <row r="3810" spans="22:26" ht="20.100000000000001" customHeight="1" x14ac:dyDescent="0.25">
      <c r="V3810" s="156">
        <f t="shared" si="523"/>
        <v>20.569599999998779</v>
      </c>
      <c r="W3810" s="159">
        <f t="shared" si="519"/>
        <v>4.4622319981024007E-3</v>
      </c>
      <c r="X3810" s="160">
        <f t="shared" si="520"/>
        <v>1.1140524398314464E-5</v>
      </c>
      <c r="Y3810" s="160">
        <f t="shared" si="521"/>
        <v>1.1140524398314464E-5</v>
      </c>
      <c r="Z3810" s="160" t="str">
        <f t="shared" si="522"/>
        <v/>
      </c>
    </row>
    <row r="3811" spans="22:26" ht="20.100000000000001" customHeight="1" x14ac:dyDescent="0.25">
      <c r="V3811" s="156">
        <f t="shared" si="523"/>
        <v>20.575999999998778</v>
      </c>
      <c r="W3811" s="159">
        <f t="shared" si="519"/>
        <v>4.4510914737040863E-3</v>
      </c>
      <c r="X3811" s="160">
        <f t="shared" si="520"/>
        <v>1.1113570308051747E-5</v>
      </c>
      <c r="Y3811" s="160">
        <f t="shared" si="521"/>
        <v>1.1113570308051747E-5</v>
      </c>
      <c r="Z3811" s="160" t="str">
        <f t="shared" si="522"/>
        <v/>
      </c>
    </row>
    <row r="3812" spans="22:26" ht="20.100000000000001" customHeight="1" x14ac:dyDescent="0.25">
      <c r="V3812" s="156">
        <f t="shared" si="523"/>
        <v>20.582399999998778</v>
      </c>
      <c r="W3812" s="159">
        <f t="shared" si="519"/>
        <v>4.4399779033960345E-3</v>
      </c>
      <c r="X3812" s="160">
        <f t="shared" si="520"/>
        <v>1.1086678751529369E-5</v>
      </c>
      <c r="Y3812" s="160">
        <f t="shared" si="521"/>
        <v>1.1086678751529369E-5</v>
      </c>
      <c r="Z3812" s="160" t="str">
        <f t="shared" si="522"/>
        <v/>
      </c>
    </row>
    <row r="3813" spans="22:26" ht="20.100000000000001" customHeight="1" x14ac:dyDescent="0.25">
      <c r="V3813" s="156">
        <f t="shared" si="523"/>
        <v>20.588799999998777</v>
      </c>
      <c r="W3813" s="159">
        <f t="shared" si="519"/>
        <v>4.4288912246445052E-3</v>
      </c>
      <c r="X3813" s="160">
        <f t="shared" si="520"/>
        <v>1.1059849592119642E-5</v>
      </c>
      <c r="Y3813" s="160">
        <f t="shared" si="521"/>
        <v>1.1059849592119642E-5</v>
      </c>
      <c r="Z3813" s="160" t="str">
        <f t="shared" si="522"/>
        <v/>
      </c>
    </row>
    <row r="3814" spans="22:26" ht="20.100000000000001" customHeight="1" x14ac:dyDescent="0.25">
      <c r="V3814" s="156">
        <f t="shared" si="523"/>
        <v>20.595199999998776</v>
      </c>
      <c r="W3814" s="159">
        <f t="shared" si="519"/>
        <v>4.4178313750523855E-3</v>
      </c>
      <c r="X3814" s="160">
        <f t="shared" si="520"/>
        <v>1.1033082693395237E-5</v>
      </c>
      <c r="Y3814" s="160">
        <f t="shared" si="521"/>
        <v>1.1033082693395237E-5</v>
      </c>
      <c r="Z3814" s="160" t="str">
        <f t="shared" si="522"/>
        <v/>
      </c>
    </row>
    <row r="3815" spans="22:26" ht="20.100000000000001" customHeight="1" x14ac:dyDescent="0.25">
      <c r="V3815" s="156">
        <f t="shared" si="523"/>
        <v>20.601599999998776</v>
      </c>
      <c r="W3815" s="159">
        <f t="shared" si="519"/>
        <v>4.4067982923589903E-3</v>
      </c>
      <c r="X3815" s="160">
        <f t="shared" si="520"/>
        <v>1.1006377919267965E-5</v>
      </c>
      <c r="Y3815" s="160">
        <f t="shared" si="521"/>
        <v>1.1006377919267965E-5</v>
      </c>
      <c r="Z3815" s="160" t="str">
        <f t="shared" si="522"/>
        <v/>
      </c>
    </row>
    <row r="3816" spans="22:26" ht="20.100000000000001" customHeight="1" x14ac:dyDescent="0.25">
      <c r="V3816" s="156">
        <f t="shared" si="523"/>
        <v>20.607999999998775</v>
      </c>
      <c r="W3816" s="159">
        <f t="shared" si="519"/>
        <v>4.3957919144397223E-3</v>
      </c>
      <c r="X3816" s="160">
        <f t="shared" si="520"/>
        <v>1.0979735133866478E-5</v>
      </c>
      <c r="Y3816" s="160">
        <f t="shared" si="521"/>
        <v>1.0979735133866478E-5</v>
      </c>
      <c r="Z3816" s="160" t="str">
        <f t="shared" si="522"/>
        <v/>
      </c>
    </row>
    <row r="3817" spans="22:26" ht="20.100000000000001" customHeight="1" x14ac:dyDescent="0.25">
      <c r="V3817" s="156">
        <f t="shared" si="523"/>
        <v>20.614399999998774</v>
      </c>
      <c r="W3817" s="159">
        <f t="shared" si="519"/>
        <v>4.3848121793058558E-3</v>
      </c>
      <c r="X3817" s="160">
        <f t="shared" si="520"/>
        <v>1.0953154201633411E-5</v>
      </c>
      <c r="Y3817" s="160">
        <f t="shared" si="521"/>
        <v>1.0953154201633411E-5</v>
      </c>
      <c r="Z3817" s="160" t="str">
        <f t="shared" si="522"/>
        <v/>
      </c>
    </row>
    <row r="3818" spans="22:26" ht="20.100000000000001" customHeight="1" x14ac:dyDescent="0.25">
      <c r="V3818" s="156">
        <f t="shared" si="523"/>
        <v>20.620799999998773</v>
      </c>
      <c r="W3818" s="159">
        <f t="shared" si="519"/>
        <v>4.3738590251042224E-3</v>
      </c>
      <c r="X3818" s="160">
        <f t="shared" si="520"/>
        <v>1.0926634987242119E-5</v>
      </c>
      <c r="Y3818" s="160">
        <f t="shared" si="521"/>
        <v>1.0926634987242119E-5</v>
      </c>
      <c r="Z3818" s="160" t="str">
        <f t="shared" si="522"/>
        <v/>
      </c>
    </row>
    <row r="3819" spans="22:26" ht="20.100000000000001" customHeight="1" x14ac:dyDescent="0.25">
      <c r="V3819" s="156">
        <f t="shared" si="523"/>
        <v>20.627199999998773</v>
      </c>
      <c r="W3819" s="159">
        <f t="shared" si="519"/>
        <v>4.3629323901169803E-3</v>
      </c>
      <c r="X3819" s="160">
        <f t="shared" si="520"/>
        <v>1.0900177355684278E-5</v>
      </c>
      <c r="Y3819" s="160">
        <f t="shared" si="521"/>
        <v>1.0900177355684278E-5</v>
      </c>
      <c r="Z3819" s="160" t="str">
        <f t="shared" si="522"/>
        <v/>
      </c>
    </row>
    <row r="3820" spans="22:26" ht="20.100000000000001" customHeight="1" x14ac:dyDescent="0.25">
      <c r="V3820" s="156">
        <f t="shared" si="523"/>
        <v>20.633599999998772</v>
      </c>
      <c r="W3820" s="159">
        <f t="shared" si="519"/>
        <v>4.352032212761296E-3</v>
      </c>
      <c r="X3820" s="160">
        <f t="shared" si="520"/>
        <v>1.0873781172151924E-5</v>
      </c>
      <c r="Y3820" s="160">
        <f t="shared" si="521"/>
        <v>1.0873781172151924E-5</v>
      </c>
      <c r="Z3820" s="160" t="str">
        <f t="shared" si="522"/>
        <v/>
      </c>
    </row>
    <row r="3821" spans="22:26" ht="20.100000000000001" customHeight="1" x14ac:dyDescent="0.25">
      <c r="V3821" s="156">
        <f t="shared" si="523"/>
        <v>20.639999999998771</v>
      </c>
      <c r="W3821" s="159">
        <f t="shared" si="519"/>
        <v>4.3411584315891441E-3</v>
      </c>
      <c r="X3821" s="160">
        <f t="shared" si="520"/>
        <v>1.0847446302178834E-5</v>
      </c>
      <c r="Y3821" s="160">
        <f t="shared" si="521"/>
        <v>1.0847446302178834E-5</v>
      </c>
      <c r="Z3821" s="160" t="str">
        <f t="shared" si="522"/>
        <v/>
      </c>
    </row>
    <row r="3822" spans="22:26" ht="20.100000000000001" customHeight="1" x14ac:dyDescent="0.25">
      <c r="V3822" s="156">
        <f t="shared" si="523"/>
        <v>20.646399999998771</v>
      </c>
      <c r="W3822" s="159">
        <f t="shared" si="519"/>
        <v>4.3303109852869653E-3</v>
      </c>
      <c r="X3822" s="160">
        <f t="shared" si="520"/>
        <v>1.0821172611516494E-5</v>
      </c>
      <c r="Y3822" s="160">
        <f t="shared" si="521"/>
        <v>1.0821172611516494E-5</v>
      </c>
      <c r="Z3822" s="160" t="str">
        <f t="shared" si="522"/>
        <v/>
      </c>
    </row>
    <row r="3823" spans="22:26" ht="20.100000000000001" customHeight="1" x14ac:dyDescent="0.25">
      <c r="V3823" s="156">
        <f t="shared" si="523"/>
        <v>20.65279999999877</v>
      </c>
      <c r="W3823" s="159">
        <f t="shared" si="519"/>
        <v>4.3194898126754488E-3</v>
      </c>
      <c r="X3823" s="160">
        <f t="shared" si="520"/>
        <v>1.079495996620522E-5</v>
      </c>
      <c r="Y3823" s="160">
        <f t="shared" si="521"/>
        <v>1.079495996620522E-5</v>
      </c>
      <c r="Z3823" s="160" t="str">
        <f t="shared" si="522"/>
        <v/>
      </c>
    </row>
    <row r="3824" spans="22:26" ht="20.100000000000001" customHeight="1" x14ac:dyDescent="0.25">
      <c r="V3824" s="156">
        <f t="shared" si="523"/>
        <v>20.659199999998769</v>
      </c>
      <c r="W3824" s="159">
        <f t="shared" si="519"/>
        <v>4.3086948527092436E-3</v>
      </c>
      <c r="X3824" s="160">
        <f t="shared" si="520"/>
        <v>1.0768808232553342E-5</v>
      </c>
      <c r="Y3824" s="160">
        <f t="shared" si="521"/>
        <v>1.0768808232553342E-5</v>
      </c>
      <c r="Z3824" s="160" t="str">
        <f t="shared" si="522"/>
        <v/>
      </c>
    </row>
    <row r="3825" spans="22:26" ht="20.100000000000001" customHeight="1" x14ac:dyDescent="0.25">
      <c r="V3825" s="156">
        <f t="shared" si="523"/>
        <v>20.665599999998769</v>
      </c>
      <c r="W3825" s="159">
        <f t="shared" si="519"/>
        <v>4.2979260444766902E-3</v>
      </c>
      <c r="X3825" s="160">
        <f t="shared" si="520"/>
        <v>1.0742717277119861E-5</v>
      </c>
      <c r="Y3825" s="160">
        <f t="shared" si="521"/>
        <v>1.0742717277119861E-5</v>
      </c>
      <c r="Z3825" s="160" t="str">
        <f t="shared" si="522"/>
        <v/>
      </c>
    </row>
    <row r="3826" spans="22:26" ht="20.100000000000001" customHeight="1" x14ac:dyDescent="0.25">
      <c r="V3826" s="156">
        <f t="shared" si="523"/>
        <v>20.671999999998768</v>
      </c>
      <c r="W3826" s="159">
        <f t="shared" si="519"/>
        <v>4.2871833271995704E-3</v>
      </c>
      <c r="X3826" s="160">
        <f t="shared" si="520"/>
        <v>1.0716686966754339E-5</v>
      </c>
      <c r="Y3826" s="160">
        <f t="shared" si="521"/>
        <v>1.0716686966754339E-5</v>
      </c>
      <c r="Z3826" s="160" t="str">
        <f t="shared" si="522"/>
        <v/>
      </c>
    </row>
    <row r="3827" spans="22:26" ht="20.100000000000001" customHeight="1" x14ac:dyDescent="0.25">
      <c r="V3827" s="156">
        <f t="shared" si="523"/>
        <v>20.678399999998767</v>
      </c>
      <c r="W3827" s="159">
        <f t="shared" si="519"/>
        <v>4.276466640232816E-3</v>
      </c>
      <c r="X3827" s="160">
        <f t="shared" si="520"/>
        <v>1.0690717168556144E-5</v>
      </c>
      <c r="Y3827" s="160">
        <f t="shared" si="521"/>
        <v>1.0690717168556144E-5</v>
      </c>
      <c r="Z3827" s="160" t="str">
        <f t="shared" si="522"/>
        <v/>
      </c>
    </row>
    <row r="3828" spans="22:26" ht="20.100000000000001" customHeight="1" x14ac:dyDescent="0.25">
      <c r="V3828" s="156">
        <f t="shared" si="523"/>
        <v>20.684799999998766</v>
      </c>
      <c r="W3828" s="159">
        <f t="shared" si="519"/>
        <v>4.2657759230642599E-3</v>
      </c>
      <c r="X3828" s="160">
        <f t="shared" si="520"/>
        <v>1.0664807749890051E-5</v>
      </c>
      <c r="Y3828" s="160">
        <f t="shared" si="521"/>
        <v>1.0664807749890051E-5</v>
      </c>
      <c r="Z3828" s="160" t="str">
        <f t="shared" si="522"/>
        <v/>
      </c>
    </row>
    <row r="3829" spans="22:26" ht="20.100000000000001" customHeight="1" x14ac:dyDescent="0.25">
      <c r="V3829" s="156">
        <f t="shared" si="523"/>
        <v>20.691199999998766</v>
      </c>
      <c r="W3829" s="159">
        <f t="shared" si="519"/>
        <v>4.2551111153143698E-3</v>
      </c>
      <c r="X3829" s="160">
        <f t="shared" si="520"/>
        <v>1.0638958578393191E-5</v>
      </c>
      <c r="Y3829" s="160">
        <f t="shared" si="521"/>
        <v>1.0638958578393191E-5</v>
      </c>
      <c r="Z3829" s="160" t="str">
        <f t="shared" si="522"/>
        <v/>
      </c>
    </row>
    <row r="3830" spans="22:26" ht="20.100000000000001" customHeight="1" x14ac:dyDescent="0.25">
      <c r="V3830" s="156">
        <f t="shared" si="523"/>
        <v>20.697599999998765</v>
      </c>
      <c r="W3830" s="159">
        <f t="shared" si="519"/>
        <v>4.2444721567359766E-3</v>
      </c>
      <c r="X3830" s="160">
        <f t="shared" si="520"/>
        <v>1.0613169521968106E-5</v>
      </c>
      <c r="Y3830" s="160">
        <f t="shared" si="521"/>
        <v>1.0613169521968106E-5</v>
      </c>
      <c r="Z3830" s="160" t="str">
        <f t="shared" si="522"/>
        <v/>
      </c>
    </row>
    <row r="3831" spans="22:26" ht="20.100000000000001" customHeight="1" x14ac:dyDescent="0.25">
      <c r="V3831" s="156">
        <f t="shared" si="523"/>
        <v>20.703999999998764</v>
      </c>
      <c r="W3831" s="159">
        <f t="shared" si="519"/>
        <v>4.2338589872140085E-3</v>
      </c>
      <c r="X3831" s="160">
        <f t="shared" si="520"/>
        <v>1.0587440448757597E-5</v>
      </c>
      <c r="Y3831" s="160">
        <f t="shared" si="521"/>
        <v>1.0587440448757597E-5</v>
      </c>
      <c r="Z3831" s="160" t="str">
        <f t="shared" si="522"/>
        <v/>
      </c>
    </row>
    <row r="3832" spans="22:26" ht="20.100000000000001" customHeight="1" x14ac:dyDescent="0.25">
      <c r="V3832" s="156">
        <f t="shared" si="523"/>
        <v>20.710399999998764</v>
      </c>
      <c r="W3832" s="159">
        <f t="shared" si="519"/>
        <v>4.2232715467652509E-3</v>
      </c>
      <c r="X3832" s="160">
        <f t="shared" si="520"/>
        <v>1.0561771227221052E-5</v>
      </c>
      <c r="Y3832" s="160">
        <f t="shared" si="521"/>
        <v>1.0561771227221052E-5</v>
      </c>
      <c r="Z3832" s="160" t="str">
        <f t="shared" si="522"/>
        <v/>
      </c>
    </row>
    <row r="3833" spans="22:26" ht="20.100000000000001" customHeight="1" x14ac:dyDescent="0.25">
      <c r="V3833" s="156">
        <f t="shared" si="523"/>
        <v>20.716799999998763</v>
      </c>
      <c r="W3833" s="159">
        <f t="shared" si="519"/>
        <v>4.2127097755380299E-3</v>
      </c>
      <c r="X3833" s="160">
        <f t="shared" si="520"/>
        <v>1.0536161726023424E-5</v>
      </c>
      <c r="Y3833" s="160">
        <f t="shared" si="521"/>
        <v>1.0536161726023424E-5</v>
      </c>
      <c r="Z3833" s="160" t="str">
        <f t="shared" si="522"/>
        <v/>
      </c>
    </row>
    <row r="3834" spans="22:26" ht="20.100000000000001" customHeight="1" x14ac:dyDescent="0.25">
      <c r="V3834" s="156">
        <f t="shared" si="523"/>
        <v>20.723199999998762</v>
      </c>
      <c r="W3834" s="159">
        <f t="shared" si="519"/>
        <v>4.2021736138120065E-3</v>
      </c>
      <c r="X3834" s="160">
        <f t="shared" si="520"/>
        <v>1.0510611814115896E-5</v>
      </c>
      <c r="Y3834" s="160">
        <f t="shared" si="521"/>
        <v>1.0510611814115896E-5</v>
      </c>
      <c r="Z3834" s="160" t="str">
        <f t="shared" si="522"/>
        <v/>
      </c>
    </row>
    <row r="3835" spans="22:26" ht="20.100000000000001" customHeight="1" x14ac:dyDescent="0.25">
      <c r="V3835" s="156">
        <f t="shared" si="523"/>
        <v>20.729599999998761</v>
      </c>
      <c r="W3835" s="159">
        <f t="shared" si="519"/>
        <v>4.1916630019978906E-3</v>
      </c>
      <c r="X3835" s="160">
        <f t="shared" si="520"/>
        <v>1.0485121360737613E-5</v>
      </c>
      <c r="Y3835" s="160">
        <f t="shared" si="521"/>
        <v>1.0485121360737613E-5</v>
      </c>
      <c r="Z3835" s="160" t="str">
        <f t="shared" si="522"/>
        <v/>
      </c>
    </row>
    <row r="3836" spans="22:26" ht="20.100000000000001" customHeight="1" x14ac:dyDescent="0.25">
      <c r="V3836" s="156">
        <f t="shared" si="523"/>
        <v>20.735999999998761</v>
      </c>
      <c r="W3836" s="159">
        <f t="shared" si="519"/>
        <v>4.1811778806371529E-3</v>
      </c>
      <c r="X3836" s="160">
        <f t="shared" si="520"/>
        <v>1.0459690235341094E-5</v>
      </c>
      <c r="Y3836" s="160">
        <f t="shared" si="521"/>
        <v>1.0459690235341094E-5</v>
      </c>
      <c r="Z3836" s="160" t="str">
        <f t="shared" si="522"/>
        <v/>
      </c>
    </row>
    <row r="3837" spans="22:26" ht="20.100000000000001" customHeight="1" x14ac:dyDescent="0.25">
      <c r="V3837" s="156">
        <f t="shared" si="523"/>
        <v>20.74239999999876</v>
      </c>
      <c r="W3837" s="159">
        <f t="shared" si="519"/>
        <v>4.1707181904018118E-3</v>
      </c>
      <c r="X3837" s="160">
        <f t="shared" si="520"/>
        <v>1.0434318307684168E-5</v>
      </c>
      <c r="Y3837" s="160">
        <f t="shared" si="521"/>
        <v>1.0434318307684168E-5</v>
      </c>
      <c r="Z3837" s="160" t="str">
        <f t="shared" si="522"/>
        <v/>
      </c>
    </row>
    <row r="3838" spans="22:26" ht="20.100000000000001" customHeight="1" x14ac:dyDescent="0.25">
      <c r="V3838" s="156">
        <f t="shared" si="523"/>
        <v>20.748799999998759</v>
      </c>
      <c r="W3838" s="159">
        <f t="shared" si="519"/>
        <v>4.1602838720941277E-3</v>
      </c>
      <c r="X3838" s="160">
        <f t="shared" si="520"/>
        <v>1.04090054477389E-5</v>
      </c>
      <c r="Y3838" s="160">
        <f t="shared" si="521"/>
        <v>1.04090054477389E-5</v>
      </c>
      <c r="Z3838" s="160" t="str">
        <f t="shared" si="522"/>
        <v/>
      </c>
    </row>
    <row r="3839" spans="22:26" ht="20.100000000000001" customHeight="1" x14ac:dyDescent="0.25">
      <c r="V3839" s="156">
        <f t="shared" si="523"/>
        <v>20.755199999998759</v>
      </c>
      <c r="W3839" s="159">
        <f t="shared" si="519"/>
        <v>4.1498748666463888E-3</v>
      </c>
      <c r="X3839" s="160">
        <f t="shared" si="520"/>
        <v>1.0383751525804355E-5</v>
      </c>
      <c r="Y3839" s="160">
        <f t="shared" si="521"/>
        <v>1.0383751525804355E-5</v>
      </c>
      <c r="Z3839" s="160" t="str">
        <f t="shared" si="522"/>
        <v/>
      </c>
    </row>
    <row r="3840" spans="22:26" ht="20.100000000000001" customHeight="1" x14ac:dyDescent="0.25">
      <c r="V3840" s="156">
        <f t="shared" si="523"/>
        <v>20.761599999998758</v>
      </c>
      <c r="W3840" s="159">
        <f t="shared" si="519"/>
        <v>4.1394911151205844E-3</v>
      </c>
      <c r="X3840" s="160">
        <f t="shared" si="520"/>
        <v>1.0358556412368679E-5</v>
      </c>
      <c r="Y3840" s="160">
        <f t="shared" si="521"/>
        <v>1.0358556412368679E-5</v>
      </c>
      <c r="Z3840" s="160" t="str">
        <f t="shared" si="522"/>
        <v/>
      </c>
    </row>
    <row r="3841" spans="22:26" ht="20.100000000000001" customHeight="1" x14ac:dyDescent="0.25">
      <c r="V3841" s="156">
        <f t="shared" si="523"/>
        <v>20.767999999998757</v>
      </c>
      <c r="W3841" s="159">
        <f t="shared" si="519"/>
        <v>4.1291325587082157E-3</v>
      </c>
      <c r="X3841" s="160">
        <f t="shared" si="520"/>
        <v>1.0333419978227933E-5</v>
      </c>
      <c r="Y3841" s="160">
        <f t="shared" si="521"/>
        <v>1.0333419978227933E-5</v>
      </c>
      <c r="Z3841" s="160" t="str">
        <f t="shared" si="522"/>
        <v/>
      </c>
    </row>
    <row r="3842" spans="22:26" ht="20.100000000000001" customHeight="1" x14ac:dyDescent="0.25">
      <c r="V3842" s="156">
        <f t="shared" si="523"/>
        <v>20.774399999998757</v>
      </c>
      <c r="W3842" s="159">
        <f t="shared" si="519"/>
        <v>4.1187991387299878E-3</v>
      </c>
      <c r="X3842" s="160">
        <f t="shared" si="520"/>
        <v>1.0308342094423641E-5</v>
      </c>
      <c r="Y3842" s="160">
        <f t="shared" si="521"/>
        <v>1.0308342094423641E-5</v>
      </c>
      <c r="Z3842" s="160" t="str">
        <f t="shared" si="522"/>
        <v/>
      </c>
    </row>
    <row r="3843" spans="22:26" ht="20.100000000000001" customHeight="1" x14ac:dyDescent="0.25">
      <c r="V3843" s="156">
        <f t="shared" si="523"/>
        <v>20.780799999998756</v>
      </c>
      <c r="W3843" s="159">
        <f t="shared" si="519"/>
        <v>4.1084907966355642E-3</v>
      </c>
      <c r="X3843" s="160">
        <f t="shared" si="520"/>
        <v>1.0283322632239321E-5</v>
      </c>
      <c r="Y3843" s="160">
        <f t="shared" si="521"/>
        <v>1.0283322632239321E-5</v>
      </c>
      <c r="Z3843" s="160" t="str">
        <f t="shared" si="522"/>
        <v/>
      </c>
    </row>
    <row r="3844" spans="22:26" ht="20.100000000000001" customHeight="1" x14ac:dyDescent="0.25">
      <c r="V3844" s="156">
        <f t="shared" si="523"/>
        <v>20.787199999998755</v>
      </c>
      <c r="W3844" s="159">
        <f t="shared" si="519"/>
        <v>4.0982074740033249E-3</v>
      </c>
      <c r="X3844" s="160">
        <f t="shared" si="520"/>
        <v>1.025836146325166E-5</v>
      </c>
      <c r="Y3844" s="160">
        <f t="shared" si="521"/>
        <v>1.025836146325166E-5</v>
      </c>
      <c r="Z3844" s="160" t="str">
        <f t="shared" si="522"/>
        <v/>
      </c>
    </row>
    <row r="3845" spans="22:26" ht="20.100000000000001" customHeight="1" x14ac:dyDescent="0.25">
      <c r="V3845" s="156">
        <f t="shared" si="523"/>
        <v>20.793599999998754</v>
      </c>
      <c r="W3845" s="159">
        <f t="shared" si="519"/>
        <v>4.0879491125400732E-3</v>
      </c>
      <c r="X3845" s="160">
        <f t="shared" si="520"/>
        <v>1.0233458459268929E-5</v>
      </c>
      <c r="Y3845" s="160">
        <f t="shared" si="521"/>
        <v>1.0233458459268929E-5</v>
      </c>
      <c r="Z3845" s="160" t="str">
        <f t="shared" si="522"/>
        <v/>
      </c>
    </row>
    <row r="3846" spans="22:26" ht="20.100000000000001" customHeight="1" x14ac:dyDescent="0.25">
      <c r="V3846" s="156">
        <f t="shared" si="523"/>
        <v>20.799999999998754</v>
      </c>
      <c r="W3846" s="159">
        <f t="shared" si="519"/>
        <v>4.0777156540808043E-3</v>
      </c>
      <c r="X3846" s="160">
        <f t="shared" si="520"/>
        <v>1.0208613492358742E-5</v>
      </c>
      <c r="Y3846" s="160">
        <f t="shared" si="521"/>
        <v>1.0208613492358742E-5</v>
      </c>
      <c r="Z3846" s="160" t="str">
        <f t="shared" si="522"/>
        <v/>
      </c>
    </row>
    <row r="3847" spans="22:26" ht="20.100000000000001" customHeight="1" x14ac:dyDescent="0.25">
      <c r="V3847" s="156">
        <f t="shared" si="523"/>
        <v>20.806399999998753</v>
      </c>
      <c r="W3847" s="159">
        <f t="shared" si="519"/>
        <v>4.0675070405884455E-3</v>
      </c>
      <c r="X3847" s="160">
        <f t="shared" si="520"/>
        <v>1.0183826434858462E-5</v>
      </c>
      <c r="Y3847" s="160">
        <f t="shared" si="521"/>
        <v>1.0183826434858462E-5</v>
      </c>
      <c r="Z3847" s="160" t="str">
        <f t="shared" si="522"/>
        <v/>
      </c>
    </row>
    <row r="3848" spans="22:26" ht="20.100000000000001" customHeight="1" x14ac:dyDescent="0.25">
      <c r="V3848" s="156">
        <f t="shared" si="523"/>
        <v>20.812799999998752</v>
      </c>
      <c r="W3848" s="159">
        <f t="shared" si="519"/>
        <v>4.0573232141535871E-3</v>
      </c>
      <c r="X3848" s="160">
        <f t="shared" si="520"/>
        <v>1.0159097159347444E-5</v>
      </c>
      <c r="Y3848" s="160">
        <f t="shared" si="521"/>
        <v>1.0159097159347444E-5</v>
      </c>
      <c r="Z3848" s="160" t="str">
        <f t="shared" si="522"/>
        <v/>
      </c>
    </row>
    <row r="3849" spans="22:26" ht="20.100000000000001" customHeight="1" x14ac:dyDescent="0.25">
      <c r="V3849" s="156">
        <f t="shared" si="523"/>
        <v>20.819199999998752</v>
      </c>
      <c r="W3849" s="159">
        <f t="shared" si="519"/>
        <v>4.0471641169942396E-3</v>
      </c>
      <c r="X3849" s="160">
        <f t="shared" si="520"/>
        <v>1.0134425538672193E-5</v>
      </c>
      <c r="Y3849" s="160">
        <f t="shared" si="521"/>
        <v>1.0134425538672193E-5</v>
      </c>
      <c r="Z3849" s="160" t="str">
        <f t="shared" si="522"/>
        <v/>
      </c>
    </row>
    <row r="3850" spans="22:26" ht="20.100000000000001" customHeight="1" x14ac:dyDescent="0.25">
      <c r="V3850" s="156">
        <f t="shared" si="523"/>
        <v>20.825599999998751</v>
      </c>
      <c r="W3850" s="159">
        <f t="shared" si="519"/>
        <v>4.0370296914555674E-3</v>
      </c>
      <c r="X3850" s="160">
        <f t="shared" si="520"/>
        <v>1.0109811445937686E-5</v>
      </c>
      <c r="Y3850" s="160">
        <f t="shared" si="521"/>
        <v>1.0109811445937686E-5</v>
      </c>
      <c r="Z3850" s="160" t="str">
        <f t="shared" si="522"/>
        <v/>
      </c>
    </row>
    <row r="3851" spans="22:26" ht="20.100000000000001" customHeight="1" x14ac:dyDescent="0.25">
      <c r="V3851" s="156">
        <f t="shared" si="523"/>
        <v>20.83199999999875</v>
      </c>
      <c r="W3851" s="159">
        <f t="shared" si="519"/>
        <v>4.0269198800096297E-3</v>
      </c>
      <c r="X3851" s="160">
        <f t="shared" si="520"/>
        <v>1.0085254754494365E-5</v>
      </c>
      <c r="Y3851" s="160">
        <f t="shared" si="521"/>
        <v>1.0085254754494365E-5</v>
      </c>
      <c r="Z3851" s="160" t="str">
        <f t="shared" si="522"/>
        <v/>
      </c>
    </row>
    <row r="3852" spans="22:26" ht="20.100000000000001" customHeight="1" x14ac:dyDescent="0.25">
      <c r="V3852" s="156">
        <f t="shared" si="523"/>
        <v>20.838399999998749</v>
      </c>
      <c r="W3852" s="159">
        <f t="shared" si="519"/>
        <v>4.0168346252551354E-3</v>
      </c>
      <c r="X3852" s="160">
        <f t="shared" si="520"/>
        <v>1.0060755337947674E-5</v>
      </c>
      <c r="Y3852" s="160">
        <f t="shared" si="521"/>
        <v>1.0060755337947674E-5</v>
      </c>
      <c r="Z3852" s="160" t="str">
        <f t="shared" si="522"/>
        <v/>
      </c>
    </row>
    <row r="3853" spans="22:26" ht="20.100000000000001" customHeight="1" x14ac:dyDescent="0.25">
      <c r="V3853" s="156">
        <f t="shared" si="523"/>
        <v>20.844799999998749</v>
      </c>
      <c r="W3853" s="159">
        <f t="shared" si="519"/>
        <v>4.0067738699171877E-3</v>
      </c>
      <c r="X3853" s="160">
        <f t="shared" si="520"/>
        <v>1.0036313070164136E-5</v>
      </c>
      <c r="Y3853" s="160">
        <f t="shared" si="521"/>
        <v>1.0036313070164136E-5</v>
      </c>
      <c r="Z3853" s="160" t="str">
        <f t="shared" si="522"/>
        <v/>
      </c>
    </row>
    <row r="3854" spans="22:26" ht="20.100000000000001" customHeight="1" x14ac:dyDescent="0.25">
      <c r="V3854" s="156">
        <f t="shared" si="523"/>
        <v>20.851199999998748</v>
      </c>
      <c r="W3854" s="159">
        <f t="shared" si="519"/>
        <v>3.9967375568470236E-3</v>
      </c>
      <c r="X3854" s="160">
        <f t="shared" si="520"/>
        <v>1.0011927825261807E-5</v>
      </c>
      <c r="Y3854" s="160">
        <f t="shared" si="521"/>
        <v>1.0011927825261807E-5</v>
      </c>
      <c r="Z3854" s="160" t="str">
        <f t="shared" si="522"/>
        <v/>
      </c>
    </row>
    <row r="3855" spans="22:26" ht="20.100000000000001" customHeight="1" x14ac:dyDescent="0.25">
      <c r="V3855" s="156">
        <f t="shared" si="523"/>
        <v>20.857599999998747</v>
      </c>
      <c r="W3855" s="159">
        <f t="shared" si="519"/>
        <v>3.9867256290217618E-3</v>
      </c>
      <c r="X3855" s="160">
        <f t="shared" si="520"/>
        <v>9.9875994776189511E-6</v>
      </c>
      <c r="Y3855" s="160">
        <f t="shared" si="521"/>
        <v>9.9875994776189511E-6</v>
      </c>
      <c r="Z3855" s="160" t="str">
        <f t="shared" si="522"/>
        <v/>
      </c>
    </row>
    <row r="3856" spans="22:26" ht="20.100000000000001" customHeight="1" x14ac:dyDescent="0.25">
      <c r="V3856" s="156">
        <f t="shared" si="523"/>
        <v>20.863999999998747</v>
      </c>
      <c r="W3856" s="159">
        <f t="shared" si="519"/>
        <v>3.9767380295441428E-3</v>
      </c>
      <c r="X3856" s="160">
        <f t="shared" si="520"/>
        <v>9.9633279018402146E-6</v>
      </c>
      <c r="Y3856" s="160">
        <f t="shared" si="521"/>
        <v>9.9633279018402146E-6</v>
      </c>
      <c r="Z3856" s="160" t="str">
        <f t="shared" si="522"/>
        <v/>
      </c>
    </row>
    <row r="3857" spans="22:26" ht="20.100000000000001" customHeight="1" x14ac:dyDescent="0.25">
      <c r="V3857" s="156">
        <f t="shared" si="523"/>
        <v>20.870399999998746</v>
      </c>
      <c r="W3857" s="159">
        <f t="shared" si="519"/>
        <v>3.9667747016423026E-3</v>
      </c>
      <c r="X3857" s="160">
        <f t="shared" si="520"/>
        <v>9.9391129728320857E-6</v>
      </c>
      <c r="Y3857" s="160">
        <f t="shared" si="521"/>
        <v>9.9391129728320857E-6</v>
      </c>
      <c r="Z3857" s="160" t="str">
        <f t="shared" si="522"/>
        <v/>
      </c>
    </row>
    <row r="3858" spans="22:26" ht="20.100000000000001" customHeight="1" x14ac:dyDescent="0.25">
      <c r="V3858" s="156">
        <f t="shared" si="523"/>
        <v>20.876799999998745</v>
      </c>
      <c r="W3858" s="159">
        <f t="shared" si="519"/>
        <v>3.9568355886694705E-3</v>
      </c>
      <c r="X3858" s="160">
        <f t="shared" si="520"/>
        <v>9.914954565704015E-6</v>
      </c>
      <c r="Y3858" s="160">
        <f t="shared" si="521"/>
        <v>9.914954565704015E-6</v>
      </c>
      <c r="Z3858" s="160" t="str">
        <f t="shared" si="522"/>
        <v/>
      </c>
    </row>
    <row r="3859" spans="22:26" ht="20.100000000000001" customHeight="1" x14ac:dyDescent="0.25">
      <c r="V3859" s="156">
        <f t="shared" si="523"/>
        <v>20.883199999998745</v>
      </c>
      <c r="W3859" s="159">
        <f t="shared" si="519"/>
        <v>3.9469206341037665E-3</v>
      </c>
      <c r="X3859" s="160">
        <f t="shared" si="520"/>
        <v>9.8908525558447438E-6</v>
      </c>
      <c r="Y3859" s="160">
        <f t="shared" si="521"/>
        <v>9.8908525558447438E-6</v>
      </c>
      <c r="Z3859" s="160" t="str">
        <f t="shared" si="522"/>
        <v/>
      </c>
    </row>
    <row r="3860" spans="22:26" ht="20.100000000000001" customHeight="1" x14ac:dyDescent="0.25">
      <c r="V3860" s="156">
        <f t="shared" si="523"/>
        <v>20.889599999998744</v>
      </c>
      <c r="W3860" s="159">
        <f t="shared" ref="W3860:W3923" si="524">_xlfn.CHISQ.DIST.RT(V3860,$U$593)</f>
        <v>3.9370297815479217E-3</v>
      </c>
      <c r="X3860" s="160">
        <f t="shared" ref="X3860:X3923" si="525">W3860-W3861</f>
        <v>9.8668068188928135E-6</v>
      </c>
      <c r="Y3860" s="160">
        <f t="shared" ref="Y3860:Y3923" si="526">IF(W3860&lt;(1-$U$600),X3860,"")</f>
        <v>9.8668068188928135E-6</v>
      </c>
      <c r="Z3860" s="160" t="str">
        <f t="shared" ref="Z3860:Z3923" si="527">IF(X3860&lt;(1-$U$606),Y3860,"")</f>
        <v/>
      </c>
    </row>
    <row r="3861" spans="22:26" ht="20.100000000000001" customHeight="1" x14ac:dyDescent="0.25">
      <c r="V3861" s="156">
        <f t="shared" ref="V3861:V3924" si="528">V3860+$Y$593</f>
        <v>20.895999999998743</v>
      </c>
      <c r="W3861" s="159">
        <f t="shared" si="524"/>
        <v>3.9271629747290289E-3</v>
      </c>
      <c r="X3861" s="160">
        <f t="shared" si="525"/>
        <v>9.8428172307131467E-6</v>
      </c>
      <c r="Y3861" s="160">
        <f t="shared" si="526"/>
        <v>9.8428172307131467E-6</v>
      </c>
      <c r="Z3861" s="160" t="str">
        <f t="shared" si="527"/>
        <v/>
      </c>
    </row>
    <row r="3862" spans="22:26" ht="20.100000000000001" customHeight="1" x14ac:dyDescent="0.25">
      <c r="V3862" s="156">
        <f t="shared" si="528"/>
        <v>20.902399999998742</v>
      </c>
      <c r="W3862" s="159">
        <f t="shared" si="524"/>
        <v>3.9173201574983158E-3</v>
      </c>
      <c r="X3862" s="160">
        <f t="shared" si="525"/>
        <v>9.8188836674725083E-6</v>
      </c>
      <c r="Y3862" s="160">
        <f t="shared" si="526"/>
        <v>9.8188836674725083E-6</v>
      </c>
      <c r="Z3862" s="160" t="str">
        <f t="shared" si="527"/>
        <v/>
      </c>
    </row>
    <row r="3863" spans="22:26" ht="20.100000000000001" customHeight="1" x14ac:dyDescent="0.25">
      <c r="V3863" s="156">
        <f t="shared" si="528"/>
        <v>20.908799999998742</v>
      </c>
      <c r="W3863" s="159">
        <f t="shared" si="524"/>
        <v>3.9075012738308433E-3</v>
      </c>
      <c r="X3863" s="160">
        <f t="shared" si="525"/>
        <v>9.7950060055211098E-6</v>
      </c>
      <c r="Y3863" s="160">
        <f t="shared" si="526"/>
        <v>9.7950060055211098E-6</v>
      </c>
      <c r="Z3863" s="160" t="str">
        <f t="shared" si="527"/>
        <v/>
      </c>
    </row>
    <row r="3864" spans="22:26" ht="20.100000000000001" customHeight="1" x14ac:dyDescent="0.25">
      <c r="V3864" s="156">
        <f t="shared" si="528"/>
        <v>20.915199999998741</v>
      </c>
      <c r="W3864" s="159">
        <f t="shared" si="524"/>
        <v>3.8977062678253222E-3</v>
      </c>
      <c r="X3864" s="160">
        <f t="shared" si="525"/>
        <v>9.7711841215309542E-6</v>
      </c>
      <c r="Y3864" s="160">
        <f t="shared" si="526"/>
        <v>9.7711841215309542E-6</v>
      </c>
      <c r="Z3864" s="160" t="str">
        <f t="shared" si="527"/>
        <v/>
      </c>
    </row>
    <row r="3865" spans="22:26" ht="20.100000000000001" customHeight="1" x14ac:dyDescent="0.25">
      <c r="V3865" s="156">
        <f t="shared" si="528"/>
        <v>20.92159999999874</v>
      </c>
      <c r="W3865" s="159">
        <f t="shared" si="524"/>
        <v>3.8879350837037912E-3</v>
      </c>
      <c r="X3865" s="160">
        <f t="shared" si="525"/>
        <v>9.7474178923518534E-6</v>
      </c>
      <c r="Y3865" s="160">
        <f t="shared" si="526"/>
        <v>9.7474178923518534E-6</v>
      </c>
      <c r="Z3865" s="160" t="str">
        <f t="shared" si="527"/>
        <v/>
      </c>
    </row>
    <row r="3866" spans="22:26" ht="20.100000000000001" customHeight="1" x14ac:dyDescent="0.25">
      <c r="V3866" s="156">
        <f t="shared" si="528"/>
        <v>20.92799999999874</v>
      </c>
      <c r="W3866" s="159">
        <f t="shared" si="524"/>
        <v>3.8781876658114394E-3</v>
      </c>
      <c r="X3866" s="160">
        <f t="shared" si="525"/>
        <v>9.7237071951406656E-6</v>
      </c>
      <c r="Y3866" s="160">
        <f t="shared" si="526"/>
        <v>9.7237071951406656E-6</v>
      </c>
      <c r="Z3866" s="160" t="str">
        <f t="shared" si="527"/>
        <v/>
      </c>
    </row>
    <row r="3867" spans="22:26" ht="20.100000000000001" customHeight="1" x14ac:dyDescent="0.25">
      <c r="V3867" s="156">
        <f t="shared" si="528"/>
        <v>20.934399999998739</v>
      </c>
      <c r="W3867" s="159">
        <f t="shared" si="524"/>
        <v>3.8684639586162987E-3</v>
      </c>
      <c r="X3867" s="160">
        <f t="shared" si="525"/>
        <v>9.7000519072710893E-6</v>
      </c>
      <c r="Y3867" s="160">
        <f t="shared" si="526"/>
        <v>9.7000519072710893E-6</v>
      </c>
      <c r="Z3867" s="160" t="str">
        <f t="shared" si="527"/>
        <v/>
      </c>
    </row>
    <row r="3868" spans="22:26" ht="20.100000000000001" customHeight="1" x14ac:dyDescent="0.25">
      <c r="V3868" s="156">
        <f t="shared" si="528"/>
        <v>20.940799999998738</v>
      </c>
      <c r="W3868" s="159">
        <f t="shared" si="524"/>
        <v>3.8587639067090276E-3</v>
      </c>
      <c r="X3868" s="160">
        <f t="shared" si="525"/>
        <v>9.676451906369659E-6</v>
      </c>
      <c r="Y3868" s="160">
        <f t="shared" si="526"/>
        <v>9.676451906369659E-6</v>
      </c>
      <c r="Z3868" s="160" t="str">
        <f t="shared" si="527"/>
        <v/>
      </c>
    </row>
    <row r="3869" spans="22:26" ht="20.100000000000001" customHeight="1" x14ac:dyDescent="0.25">
      <c r="V3869" s="156">
        <f t="shared" si="528"/>
        <v>20.947199999998737</v>
      </c>
      <c r="W3869" s="159">
        <f t="shared" si="524"/>
        <v>3.8490874548026579E-3</v>
      </c>
      <c r="X3869" s="160">
        <f t="shared" si="525"/>
        <v>9.6529070703322249E-6</v>
      </c>
      <c r="Y3869" s="160">
        <f t="shared" si="526"/>
        <v>9.6529070703322249E-6</v>
      </c>
      <c r="Z3869" s="160" t="str">
        <f t="shared" si="527"/>
        <v/>
      </c>
    </row>
    <row r="3870" spans="22:26" ht="20.100000000000001" customHeight="1" x14ac:dyDescent="0.25">
      <c r="V3870" s="156">
        <f t="shared" si="528"/>
        <v>20.953599999998737</v>
      </c>
      <c r="W3870" s="159">
        <f t="shared" si="524"/>
        <v>3.8394345477323257E-3</v>
      </c>
      <c r="X3870" s="160">
        <f t="shared" si="525"/>
        <v>9.6294172772571664E-6</v>
      </c>
      <c r="Y3870" s="160">
        <f t="shared" si="526"/>
        <v>9.6294172772571664E-6</v>
      </c>
      <c r="Z3870" s="160" t="str">
        <f t="shared" si="527"/>
        <v/>
      </c>
    </row>
    <row r="3871" spans="22:26" ht="20.100000000000001" customHeight="1" x14ac:dyDescent="0.25">
      <c r="V3871" s="156">
        <f t="shared" si="528"/>
        <v>20.959999999998736</v>
      </c>
      <c r="W3871" s="159">
        <f t="shared" si="524"/>
        <v>3.8298051304550686E-3</v>
      </c>
      <c r="X3871" s="160">
        <f t="shared" si="525"/>
        <v>9.6059824055338625E-6</v>
      </c>
      <c r="Y3871" s="160">
        <f t="shared" si="526"/>
        <v>9.6059824055338625E-6</v>
      </c>
      <c r="Z3871" s="160" t="str">
        <f t="shared" si="527"/>
        <v/>
      </c>
    </row>
    <row r="3872" spans="22:26" ht="20.100000000000001" customHeight="1" x14ac:dyDescent="0.25">
      <c r="V3872" s="156">
        <f t="shared" si="528"/>
        <v>20.966399999998735</v>
      </c>
      <c r="W3872" s="159">
        <f t="shared" si="524"/>
        <v>3.8201991480495347E-3</v>
      </c>
      <c r="X3872" s="160">
        <f t="shared" si="525"/>
        <v>9.582602333765497E-6</v>
      </c>
      <c r="Y3872" s="160">
        <f t="shared" si="526"/>
        <v>9.582602333765497E-6</v>
      </c>
      <c r="Z3872" s="160" t="str">
        <f t="shared" si="527"/>
        <v/>
      </c>
    </row>
    <row r="3873" spans="22:26" ht="20.100000000000001" customHeight="1" x14ac:dyDescent="0.25">
      <c r="V3873" s="156">
        <f t="shared" si="528"/>
        <v>20.972799999998735</v>
      </c>
      <c r="W3873" s="159">
        <f t="shared" si="524"/>
        <v>3.8106165457157692E-3</v>
      </c>
      <c r="X3873" s="160">
        <f t="shared" si="525"/>
        <v>9.559276940848422E-6</v>
      </c>
      <c r="Y3873" s="160">
        <f t="shared" si="526"/>
        <v>9.559276940848422E-6</v>
      </c>
      <c r="Z3873" s="160" t="str">
        <f t="shared" si="527"/>
        <v/>
      </c>
    </row>
    <row r="3874" spans="22:26" ht="20.100000000000001" customHeight="1" x14ac:dyDescent="0.25">
      <c r="V3874" s="156">
        <f t="shared" si="528"/>
        <v>20.979199999998734</v>
      </c>
      <c r="W3874" s="159">
        <f t="shared" si="524"/>
        <v>3.8010572687749208E-3</v>
      </c>
      <c r="X3874" s="160">
        <f t="shared" si="525"/>
        <v>9.5360061058541966E-6</v>
      </c>
      <c r="Y3874" s="160">
        <f t="shared" si="526"/>
        <v>9.5360061058541966E-6</v>
      </c>
      <c r="Z3874" s="160" t="str">
        <f t="shared" si="527"/>
        <v/>
      </c>
    </row>
    <row r="3875" spans="22:26" ht="20.100000000000001" customHeight="1" x14ac:dyDescent="0.25">
      <c r="V3875" s="156">
        <f t="shared" si="528"/>
        <v>20.985599999998733</v>
      </c>
      <c r="W3875" s="159">
        <f t="shared" si="524"/>
        <v>3.7915212626690666E-3</v>
      </c>
      <c r="X3875" s="160">
        <f t="shared" si="525"/>
        <v>9.5127897081449461E-6</v>
      </c>
      <c r="Y3875" s="160">
        <f t="shared" si="526"/>
        <v>9.5127897081449461E-6</v>
      </c>
      <c r="Z3875" s="160" t="str">
        <f t="shared" si="527"/>
        <v/>
      </c>
    </row>
    <row r="3876" spans="22:26" ht="20.100000000000001" customHeight="1" x14ac:dyDescent="0.25">
      <c r="V3876" s="156">
        <f t="shared" si="528"/>
        <v>20.991999999998733</v>
      </c>
      <c r="W3876" s="159">
        <f t="shared" si="524"/>
        <v>3.7820084729609216E-3</v>
      </c>
      <c r="X3876" s="160">
        <f t="shared" si="525"/>
        <v>9.4896276273486423E-6</v>
      </c>
      <c r="Y3876" s="160">
        <f t="shared" si="526"/>
        <v>9.4896276273486423E-6</v>
      </c>
      <c r="Z3876" s="160" t="str">
        <f t="shared" si="527"/>
        <v/>
      </c>
    </row>
    <row r="3877" spans="22:26" ht="20.100000000000001" customHeight="1" x14ac:dyDescent="0.25">
      <c r="V3877" s="156">
        <f t="shared" si="528"/>
        <v>20.998399999998732</v>
      </c>
      <c r="W3877" s="159">
        <f t="shared" si="524"/>
        <v>3.772518845333573E-3</v>
      </c>
      <c r="X3877" s="160">
        <f t="shared" si="525"/>
        <v>9.4665197432775711E-6</v>
      </c>
      <c r="Y3877" s="160">
        <f t="shared" si="526"/>
        <v>9.4665197432775711E-6</v>
      </c>
      <c r="Z3877" s="160" t="str">
        <f t="shared" si="527"/>
        <v/>
      </c>
    </row>
    <row r="3878" spans="22:26" ht="20.100000000000001" customHeight="1" x14ac:dyDescent="0.25">
      <c r="V3878" s="156">
        <f t="shared" si="528"/>
        <v>21.004799999998731</v>
      </c>
      <c r="W3878" s="159">
        <f t="shared" si="524"/>
        <v>3.7630523255902954E-3</v>
      </c>
      <c r="X3878" s="160">
        <f t="shared" si="525"/>
        <v>9.4434659360311153E-6</v>
      </c>
      <c r="Y3878" s="160">
        <f t="shared" si="526"/>
        <v>9.4434659360311153E-6</v>
      </c>
      <c r="Z3878" s="160" t="str">
        <f t="shared" si="527"/>
        <v/>
      </c>
    </row>
    <row r="3879" spans="22:26" ht="20.100000000000001" customHeight="1" x14ac:dyDescent="0.25">
      <c r="V3879" s="156">
        <f t="shared" si="528"/>
        <v>21.01119999999873</v>
      </c>
      <c r="W3879" s="159">
        <f t="shared" si="524"/>
        <v>3.7536088596542643E-3</v>
      </c>
      <c r="X3879" s="160">
        <f t="shared" si="525"/>
        <v>9.4204660859376413E-6</v>
      </c>
      <c r="Y3879" s="160">
        <f t="shared" si="526"/>
        <v>9.4204660859376413E-6</v>
      </c>
      <c r="Z3879" s="160" t="str">
        <f t="shared" si="527"/>
        <v/>
      </c>
    </row>
    <row r="3880" spans="22:26" ht="20.100000000000001" customHeight="1" x14ac:dyDescent="0.25">
      <c r="V3880" s="156">
        <f t="shared" si="528"/>
        <v>21.01759999999873</v>
      </c>
      <c r="W3880" s="159">
        <f t="shared" si="524"/>
        <v>3.7441883935683267E-3</v>
      </c>
      <c r="X3880" s="160">
        <f t="shared" si="525"/>
        <v>9.3975200735692439E-6</v>
      </c>
      <c r="Y3880" s="160">
        <f t="shared" si="526"/>
        <v>9.3975200735692439E-6</v>
      </c>
      <c r="Z3880" s="160" t="str">
        <f t="shared" si="527"/>
        <v/>
      </c>
    </row>
    <row r="3881" spans="22:26" ht="20.100000000000001" customHeight="1" x14ac:dyDescent="0.25">
      <c r="V3881" s="156">
        <f t="shared" si="528"/>
        <v>21.023999999998729</v>
      </c>
      <c r="W3881" s="159">
        <f t="shared" si="524"/>
        <v>3.7347908734947574E-3</v>
      </c>
      <c r="X3881" s="160">
        <f t="shared" si="525"/>
        <v>9.374627779746951E-6</v>
      </c>
      <c r="Y3881" s="160">
        <f t="shared" si="526"/>
        <v>9.374627779746951E-6</v>
      </c>
      <c r="Z3881" s="160" t="str">
        <f t="shared" si="527"/>
        <v/>
      </c>
    </row>
    <row r="3882" spans="22:26" ht="20.100000000000001" customHeight="1" x14ac:dyDescent="0.25">
      <c r="V3882" s="156">
        <f t="shared" si="528"/>
        <v>21.030399999998728</v>
      </c>
      <c r="W3882" s="159">
        <f t="shared" si="524"/>
        <v>3.7254162457150105E-3</v>
      </c>
      <c r="X3882" s="160">
        <f t="shared" si="525"/>
        <v>9.3517890855255442E-6</v>
      </c>
      <c r="Y3882" s="160">
        <f t="shared" si="526"/>
        <v>9.3517890855255442E-6</v>
      </c>
      <c r="Z3882" s="160" t="str">
        <f t="shared" si="527"/>
        <v/>
      </c>
    </row>
    <row r="3883" spans="22:26" ht="20.100000000000001" customHeight="1" x14ac:dyDescent="0.25">
      <c r="V3883" s="156">
        <f t="shared" si="528"/>
        <v>21.036799999998728</v>
      </c>
      <c r="W3883" s="159">
        <f t="shared" si="524"/>
        <v>3.7160644566294849E-3</v>
      </c>
      <c r="X3883" s="160">
        <f t="shared" si="525"/>
        <v>9.3290038722044014E-6</v>
      </c>
      <c r="Y3883" s="160">
        <f t="shared" si="526"/>
        <v>9.3290038722044014E-6</v>
      </c>
      <c r="Z3883" s="160" t="str">
        <f t="shared" si="527"/>
        <v/>
      </c>
    </row>
    <row r="3884" spans="22:26" ht="20.100000000000001" customHeight="1" x14ac:dyDescent="0.25">
      <c r="V3884" s="156">
        <f t="shared" si="528"/>
        <v>21.043199999998727</v>
      </c>
      <c r="W3884" s="159">
        <f t="shared" si="524"/>
        <v>3.7067354527572805E-3</v>
      </c>
      <c r="X3884" s="160">
        <f t="shared" si="525"/>
        <v>9.3062720213279299E-6</v>
      </c>
      <c r="Y3884" s="160">
        <f t="shared" si="526"/>
        <v>9.3062720213279299E-6</v>
      </c>
      <c r="Z3884" s="160" t="str">
        <f t="shared" si="527"/>
        <v/>
      </c>
    </row>
    <row r="3885" spans="22:26" ht="20.100000000000001" customHeight="1" x14ac:dyDescent="0.25">
      <c r="V3885" s="156">
        <f t="shared" si="528"/>
        <v>21.049599999998726</v>
      </c>
      <c r="W3885" s="159">
        <f t="shared" si="524"/>
        <v>3.6974291807359526E-3</v>
      </c>
      <c r="X3885" s="160">
        <f t="shared" si="525"/>
        <v>9.2835934146760259E-6</v>
      </c>
      <c r="Y3885" s="160">
        <f t="shared" si="526"/>
        <v>9.2835934146760259E-6</v>
      </c>
      <c r="Z3885" s="160" t="str">
        <f t="shared" si="527"/>
        <v/>
      </c>
    </row>
    <row r="3886" spans="22:26" ht="20.100000000000001" customHeight="1" x14ac:dyDescent="0.25">
      <c r="V3886" s="156">
        <f t="shared" si="528"/>
        <v>21.055999999998726</v>
      </c>
      <c r="W3886" s="159">
        <f t="shared" si="524"/>
        <v>3.6881455873212766E-3</v>
      </c>
      <c r="X3886" s="160">
        <f t="shared" si="525"/>
        <v>9.2609679342744826E-6</v>
      </c>
      <c r="Y3886" s="160">
        <f t="shared" si="526"/>
        <v>9.2609679342744826E-6</v>
      </c>
      <c r="Z3886" s="160" t="str">
        <f t="shared" si="527"/>
        <v/>
      </c>
    </row>
    <row r="3887" spans="22:26" ht="20.100000000000001" customHeight="1" x14ac:dyDescent="0.25">
      <c r="V3887" s="156">
        <f t="shared" si="528"/>
        <v>21.062399999998725</v>
      </c>
      <c r="W3887" s="159">
        <f t="shared" si="524"/>
        <v>3.6788846193870021E-3</v>
      </c>
      <c r="X3887" s="160">
        <f t="shared" si="525"/>
        <v>9.2383954623780767E-6</v>
      </c>
      <c r="Y3887" s="160">
        <f t="shared" si="526"/>
        <v>9.2383954623780767E-6</v>
      </c>
      <c r="Z3887" s="160" t="str">
        <f t="shared" si="527"/>
        <v/>
      </c>
    </row>
    <row r="3888" spans="22:26" ht="20.100000000000001" customHeight="1" x14ac:dyDescent="0.25">
      <c r="V3888" s="156">
        <f t="shared" si="528"/>
        <v>21.068799999998724</v>
      </c>
      <c r="W3888" s="159">
        <f t="shared" si="524"/>
        <v>3.669646223924624E-3</v>
      </c>
      <c r="X3888" s="160">
        <f t="shared" si="525"/>
        <v>9.2158758815004925E-6</v>
      </c>
      <c r="Y3888" s="160">
        <f t="shared" si="526"/>
        <v>9.2158758815004925E-6</v>
      </c>
      <c r="Z3888" s="160" t="str">
        <f t="shared" si="527"/>
        <v/>
      </c>
    </row>
    <row r="3889" spans="22:26" ht="20.100000000000001" customHeight="1" x14ac:dyDescent="0.25">
      <c r="V3889" s="156">
        <f t="shared" si="528"/>
        <v>21.075199999998723</v>
      </c>
      <c r="W3889" s="159">
        <f t="shared" si="524"/>
        <v>3.6604303480431235E-3</v>
      </c>
      <c r="X3889" s="160">
        <f t="shared" si="525"/>
        <v>9.1934090743653156E-6</v>
      </c>
      <c r="Y3889" s="160">
        <f t="shared" si="526"/>
        <v>9.1934090743653156E-6</v>
      </c>
      <c r="Z3889" s="160" t="str">
        <f t="shared" si="527"/>
        <v/>
      </c>
    </row>
    <row r="3890" spans="22:26" ht="20.100000000000001" customHeight="1" x14ac:dyDescent="0.25">
      <c r="V3890" s="156">
        <f t="shared" si="528"/>
        <v>21.081599999998723</v>
      </c>
      <c r="W3890" s="159">
        <f t="shared" si="524"/>
        <v>3.6512369389687582E-3</v>
      </c>
      <c r="X3890" s="160">
        <f t="shared" si="525"/>
        <v>9.1709949239741212E-6</v>
      </c>
      <c r="Y3890" s="160">
        <f t="shared" si="526"/>
        <v>9.1709949239741212E-6</v>
      </c>
      <c r="Z3890" s="160" t="str">
        <f t="shared" si="527"/>
        <v/>
      </c>
    </row>
    <row r="3891" spans="22:26" ht="20.100000000000001" customHeight="1" x14ac:dyDescent="0.25">
      <c r="V3891" s="156">
        <f t="shared" si="528"/>
        <v>21.087999999998722</v>
      </c>
      <c r="W3891" s="159">
        <f t="shared" si="524"/>
        <v>3.6420659440447841E-3</v>
      </c>
      <c r="X3891" s="160">
        <f t="shared" si="525"/>
        <v>9.148633313528845E-6</v>
      </c>
      <c r="Y3891" s="160">
        <f t="shared" si="526"/>
        <v>9.148633313528845E-6</v>
      </c>
      <c r="Z3891" s="160" t="str">
        <f t="shared" si="527"/>
        <v/>
      </c>
    </row>
    <row r="3892" spans="22:26" ht="20.100000000000001" customHeight="1" x14ac:dyDescent="0.25">
      <c r="V3892" s="156">
        <f t="shared" si="528"/>
        <v>21.094399999998721</v>
      </c>
      <c r="W3892" s="159">
        <f t="shared" si="524"/>
        <v>3.6329173107312552E-3</v>
      </c>
      <c r="X3892" s="160">
        <f t="shared" si="525"/>
        <v>9.1263241264946671E-6</v>
      </c>
      <c r="Y3892" s="160">
        <f t="shared" si="526"/>
        <v>9.1263241264946671E-6</v>
      </c>
      <c r="Z3892" s="160" t="str">
        <f t="shared" si="527"/>
        <v/>
      </c>
    </row>
    <row r="3893" spans="22:26" ht="20.100000000000001" customHeight="1" x14ac:dyDescent="0.25">
      <c r="V3893" s="156">
        <f t="shared" si="528"/>
        <v>21.100799999998721</v>
      </c>
      <c r="W3893" s="159">
        <f t="shared" si="524"/>
        <v>3.6237909866047606E-3</v>
      </c>
      <c r="X3893" s="160">
        <f t="shared" si="525"/>
        <v>9.1040672465557762E-6</v>
      </c>
      <c r="Y3893" s="160">
        <f t="shared" si="526"/>
        <v>9.1040672465557762E-6</v>
      </c>
      <c r="Z3893" s="160" t="str">
        <f t="shared" si="527"/>
        <v/>
      </c>
    </row>
    <row r="3894" spans="22:26" ht="20.100000000000001" customHeight="1" x14ac:dyDescent="0.25">
      <c r="V3894" s="156">
        <f t="shared" si="528"/>
        <v>21.10719999999872</v>
      </c>
      <c r="W3894" s="159">
        <f t="shared" si="524"/>
        <v>3.6146869193582048E-3</v>
      </c>
      <c r="X3894" s="160">
        <f t="shared" si="525"/>
        <v>9.0818625576622077E-6</v>
      </c>
      <c r="Y3894" s="160">
        <f t="shared" si="526"/>
        <v>9.0818625576622077E-6</v>
      </c>
      <c r="Z3894" s="160" t="str">
        <f t="shared" si="527"/>
        <v/>
      </c>
    </row>
    <row r="3895" spans="22:26" ht="20.100000000000001" customHeight="1" x14ac:dyDescent="0.25">
      <c r="V3895" s="156">
        <f t="shared" si="528"/>
        <v>21.113599999998719</v>
      </c>
      <c r="W3895" s="159">
        <f t="shared" si="524"/>
        <v>3.6056050568005426E-3</v>
      </c>
      <c r="X3895" s="160">
        <f t="shared" si="525"/>
        <v>9.059709943957852E-6</v>
      </c>
      <c r="Y3895" s="160">
        <f t="shared" si="526"/>
        <v>9.059709943957852E-6</v>
      </c>
      <c r="Z3895" s="160" t="str">
        <f t="shared" si="527"/>
        <v/>
      </c>
    </row>
    <row r="3896" spans="22:26" ht="20.100000000000001" customHeight="1" x14ac:dyDescent="0.25">
      <c r="V3896" s="156">
        <f t="shared" si="528"/>
        <v>21.119999999998718</v>
      </c>
      <c r="W3896" s="159">
        <f t="shared" si="524"/>
        <v>3.5965453468565847E-3</v>
      </c>
      <c r="X3896" s="160">
        <f t="shared" si="525"/>
        <v>9.0376092898671913E-6</v>
      </c>
      <c r="Y3896" s="160">
        <f t="shared" si="526"/>
        <v>9.0376092898671913E-6</v>
      </c>
      <c r="Z3896" s="160" t="str">
        <f t="shared" si="527"/>
        <v/>
      </c>
    </row>
    <row r="3897" spans="22:26" ht="20.100000000000001" customHeight="1" x14ac:dyDescent="0.25">
      <c r="V3897" s="156">
        <f t="shared" si="528"/>
        <v>21.126399999998718</v>
      </c>
      <c r="W3897" s="159">
        <f t="shared" si="524"/>
        <v>3.5875077375667175E-3</v>
      </c>
      <c r="X3897" s="160">
        <f t="shared" si="525"/>
        <v>9.0155604800128998E-6</v>
      </c>
      <c r="Y3897" s="160">
        <f t="shared" si="526"/>
        <v>9.0155604800128998E-6</v>
      </c>
      <c r="Z3897" s="160" t="str">
        <f t="shared" si="527"/>
        <v/>
      </c>
    </row>
    <row r="3898" spans="22:26" ht="20.100000000000001" customHeight="1" x14ac:dyDescent="0.25">
      <c r="V3898" s="156">
        <f t="shared" si="528"/>
        <v>21.132799999998717</v>
      </c>
      <c r="W3898" s="159">
        <f t="shared" si="524"/>
        <v>3.5784921770867046E-3</v>
      </c>
      <c r="X3898" s="160">
        <f t="shared" si="525"/>
        <v>8.9935633992821971E-6</v>
      </c>
      <c r="Y3898" s="160">
        <f t="shared" si="526"/>
        <v>8.9935633992821971E-6</v>
      </c>
      <c r="Z3898" s="160" t="str">
        <f t="shared" si="527"/>
        <v/>
      </c>
    </row>
    <row r="3899" spans="22:26" ht="20.100000000000001" customHeight="1" x14ac:dyDescent="0.25">
      <c r="V3899" s="156">
        <f t="shared" si="528"/>
        <v>21.139199999998716</v>
      </c>
      <c r="W3899" s="159">
        <f t="shared" si="524"/>
        <v>3.5694986136874224E-3</v>
      </c>
      <c r="X3899" s="160">
        <f t="shared" si="525"/>
        <v>8.9716179327782759E-6</v>
      </c>
      <c r="Y3899" s="160">
        <f t="shared" si="526"/>
        <v>8.9716179327782759E-6</v>
      </c>
      <c r="Z3899" s="160" t="str">
        <f t="shared" si="527"/>
        <v/>
      </c>
    </row>
    <row r="3900" spans="22:26" ht="20.100000000000001" customHeight="1" x14ac:dyDescent="0.25">
      <c r="V3900" s="156">
        <f t="shared" si="528"/>
        <v>21.145599999998716</v>
      </c>
      <c r="W3900" s="159">
        <f t="shared" si="524"/>
        <v>3.5605269957546442E-3</v>
      </c>
      <c r="X3900" s="160">
        <f t="shared" si="525"/>
        <v>8.9497239658471901E-6</v>
      </c>
      <c r="Y3900" s="160">
        <f t="shared" si="526"/>
        <v>8.9497239658471901E-6</v>
      </c>
      <c r="Z3900" s="160" t="str">
        <f t="shared" si="527"/>
        <v/>
      </c>
    </row>
    <row r="3901" spans="22:26" ht="20.100000000000001" customHeight="1" x14ac:dyDescent="0.25">
      <c r="V3901" s="156">
        <f t="shared" si="528"/>
        <v>21.151999999998715</v>
      </c>
      <c r="W3901" s="159">
        <f t="shared" si="524"/>
        <v>3.551577271788797E-3</v>
      </c>
      <c r="X3901" s="160">
        <f t="shared" si="525"/>
        <v>8.9278813840765539E-6</v>
      </c>
      <c r="Y3901" s="160">
        <f t="shared" si="526"/>
        <v>8.9278813840765539E-6</v>
      </c>
      <c r="Z3901" s="160" t="str">
        <f t="shared" si="527"/>
        <v/>
      </c>
    </row>
    <row r="3902" spans="22:26" ht="20.100000000000001" customHeight="1" x14ac:dyDescent="0.25">
      <c r="V3902" s="156">
        <f t="shared" si="528"/>
        <v>21.158399999998714</v>
      </c>
      <c r="W3902" s="159">
        <f t="shared" si="524"/>
        <v>3.5426493904047204E-3</v>
      </c>
      <c r="X3902" s="160">
        <f t="shared" si="525"/>
        <v>8.9060900732673524E-6</v>
      </c>
      <c r="Y3902" s="160">
        <f t="shared" si="526"/>
        <v>8.9060900732673524E-6</v>
      </c>
      <c r="Z3902" s="160" t="str">
        <f t="shared" si="527"/>
        <v/>
      </c>
    </row>
    <row r="3903" spans="22:26" ht="20.100000000000001" customHeight="1" x14ac:dyDescent="0.25">
      <c r="V3903" s="156">
        <f t="shared" si="528"/>
        <v>21.164799999998714</v>
      </c>
      <c r="W3903" s="159">
        <f t="shared" si="524"/>
        <v>3.5337433003314531E-3</v>
      </c>
      <c r="X3903" s="160">
        <f t="shared" si="525"/>
        <v>8.8843499194777437E-6</v>
      </c>
      <c r="Y3903" s="160">
        <f t="shared" si="526"/>
        <v>8.8843499194777437E-6</v>
      </c>
      <c r="Z3903" s="160" t="str">
        <f t="shared" si="527"/>
        <v/>
      </c>
    </row>
    <row r="3904" spans="22:26" ht="20.100000000000001" customHeight="1" x14ac:dyDescent="0.25">
      <c r="V3904" s="156">
        <f t="shared" si="528"/>
        <v>21.171199999998713</v>
      </c>
      <c r="W3904" s="159">
        <f t="shared" si="524"/>
        <v>3.5248589504119753E-3</v>
      </c>
      <c r="X3904" s="160">
        <f t="shared" si="525"/>
        <v>8.8626608089627766E-6</v>
      </c>
      <c r="Y3904" s="160">
        <f t="shared" si="526"/>
        <v>8.8626608089627766E-6</v>
      </c>
      <c r="Z3904" s="160" t="str">
        <f t="shared" si="527"/>
        <v/>
      </c>
    </row>
    <row r="3905" spans="22:26" ht="20.100000000000001" customHeight="1" x14ac:dyDescent="0.25">
      <c r="V3905" s="156">
        <f t="shared" si="528"/>
        <v>21.177599999998712</v>
      </c>
      <c r="W3905" s="159">
        <f t="shared" si="524"/>
        <v>3.5159962896030125E-3</v>
      </c>
      <c r="X3905" s="160">
        <f t="shared" si="525"/>
        <v>8.8410226282676328E-6</v>
      </c>
      <c r="Y3905" s="160">
        <f t="shared" si="526"/>
        <v>8.8410226282676328E-6</v>
      </c>
      <c r="Z3905" s="160" t="str">
        <f t="shared" si="527"/>
        <v/>
      </c>
    </row>
    <row r="3906" spans="22:26" ht="20.100000000000001" customHeight="1" x14ac:dyDescent="0.25">
      <c r="V3906" s="156">
        <f t="shared" si="528"/>
        <v>21.183999999998711</v>
      </c>
      <c r="W3906" s="159">
        <f t="shared" si="524"/>
        <v>3.5071552669747449E-3</v>
      </c>
      <c r="X3906" s="160">
        <f t="shared" si="525"/>
        <v>8.8194352641100988E-6</v>
      </c>
      <c r="Y3906" s="160">
        <f t="shared" si="526"/>
        <v>8.8194352641100988E-6</v>
      </c>
      <c r="Z3906" s="160" t="str">
        <f t="shared" si="527"/>
        <v/>
      </c>
    </row>
    <row r="3907" spans="22:26" ht="20.100000000000001" customHeight="1" x14ac:dyDescent="0.25">
      <c r="V3907" s="156">
        <f t="shared" si="528"/>
        <v>21.190399999998711</v>
      </c>
      <c r="W3907" s="159">
        <f t="shared" si="524"/>
        <v>3.4983358317106348E-3</v>
      </c>
      <c r="X3907" s="160">
        <f t="shared" si="525"/>
        <v>8.7978986034863843E-6</v>
      </c>
      <c r="Y3907" s="160">
        <f t="shared" si="526"/>
        <v>8.7978986034863843E-6</v>
      </c>
      <c r="Z3907" s="160" t="str">
        <f t="shared" si="527"/>
        <v/>
      </c>
    </row>
    <row r="3908" spans="22:26" ht="20.100000000000001" customHeight="1" x14ac:dyDescent="0.25">
      <c r="V3908" s="156">
        <f t="shared" si="528"/>
        <v>21.19679999999871</v>
      </c>
      <c r="W3908" s="159">
        <f t="shared" si="524"/>
        <v>3.4895379331071484E-3</v>
      </c>
      <c r="X3908" s="160">
        <f t="shared" si="525"/>
        <v>8.7764125335778806E-6</v>
      </c>
      <c r="Y3908" s="160">
        <f t="shared" si="526"/>
        <v>8.7764125335778806E-6</v>
      </c>
      <c r="Z3908" s="160" t="str">
        <f t="shared" si="527"/>
        <v/>
      </c>
    </row>
    <row r="3909" spans="22:26" ht="20.100000000000001" customHeight="1" x14ac:dyDescent="0.25">
      <c r="V3909" s="156">
        <f t="shared" si="528"/>
        <v>21.203199999998709</v>
      </c>
      <c r="W3909" s="159">
        <f t="shared" si="524"/>
        <v>3.4807615205735705E-3</v>
      </c>
      <c r="X3909" s="160">
        <f t="shared" si="525"/>
        <v>8.7549769418465706E-6</v>
      </c>
      <c r="Y3909" s="160">
        <f t="shared" si="526"/>
        <v>8.7549769418465706E-6</v>
      </c>
      <c r="Z3909" s="160" t="str">
        <f t="shared" si="527"/>
        <v/>
      </c>
    </row>
    <row r="3910" spans="22:26" ht="20.100000000000001" customHeight="1" x14ac:dyDescent="0.25">
      <c r="V3910" s="156">
        <f t="shared" si="528"/>
        <v>21.209599999998709</v>
      </c>
      <c r="W3910" s="159">
        <f t="shared" si="524"/>
        <v>3.472006543631724E-3</v>
      </c>
      <c r="X3910" s="160">
        <f t="shared" si="525"/>
        <v>8.7335917159452568E-6</v>
      </c>
      <c r="Y3910" s="160">
        <f t="shared" si="526"/>
        <v>8.7335917159452568E-6</v>
      </c>
      <c r="Z3910" s="160" t="str">
        <f t="shared" si="527"/>
        <v/>
      </c>
    </row>
    <row r="3911" spans="22:26" ht="20.100000000000001" customHeight="1" x14ac:dyDescent="0.25">
      <c r="V3911" s="156">
        <f t="shared" si="528"/>
        <v>21.215999999998708</v>
      </c>
      <c r="W3911" s="159">
        <f t="shared" si="524"/>
        <v>3.4632729519157787E-3</v>
      </c>
      <c r="X3911" s="160">
        <f t="shared" si="525"/>
        <v>8.7122567437813124E-6</v>
      </c>
      <c r="Y3911" s="160">
        <f t="shared" si="526"/>
        <v>8.7122567437813124E-6</v>
      </c>
      <c r="Z3911" s="160" t="str">
        <f t="shared" si="527"/>
        <v/>
      </c>
    </row>
    <row r="3912" spans="22:26" ht="20.100000000000001" customHeight="1" x14ac:dyDescent="0.25">
      <c r="V3912" s="156">
        <f t="shared" si="528"/>
        <v>21.222399999998707</v>
      </c>
      <c r="W3912" s="159">
        <f t="shared" si="524"/>
        <v>3.4545606951719974E-3</v>
      </c>
      <c r="X3912" s="160">
        <f t="shared" si="525"/>
        <v>8.6909719134780836E-6</v>
      </c>
      <c r="Y3912" s="160">
        <f t="shared" si="526"/>
        <v>8.6909719134780836E-6</v>
      </c>
      <c r="Z3912" s="160" t="str">
        <f t="shared" si="527"/>
        <v/>
      </c>
    </row>
    <row r="3913" spans="22:26" ht="20.100000000000001" customHeight="1" x14ac:dyDescent="0.25">
      <c r="V3913" s="156">
        <f t="shared" si="528"/>
        <v>21.228799999998706</v>
      </c>
      <c r="W3913" s="159">
        <f t="shared" si="524"/>
        <v>3.4458697232585193E-3</v>
      </c>
      <c r="X3913" s="160">
        <f t="shared" si="525"/>
        <v>8.6697371133948389E-6</v>
      </c>
      <c r="Y3913" s="160">
        <f t="shared" si="526"/>
        <v>8.6697371133948389E-6</v>
      </c>
      <c r="Z3913" s="160" t="str">
        <f t="shared" si="527"/>
        <v/>
      </c>
    </row>
    <row r="3914" spans="22:26" ht="20.100000000000001" customHeight="1" x14ac:dyDescent="0.25">
      <c r="V3914" s="156">
        <f t="shared" si="528"/>
        <v>21.235199999998706</v>
      </c>
      <c r="W3914" s="159">
        <f t="shared" si="524"/>
        <v>3.4371999861451245E-3</v>
      </c>
      <c r="X3914" s="160">
        <f t="shared" si="525"/>
        <v>8.6485522321193969E-6</v>
      </c>
      <c r="Y3914" s="160">
        <f t="shared" si="526"/>
        <v>8.6485522321193969E-6</v>
      </c>
      <c r="Z3914" s="160" t="str">
        <f t="shared" si="527"/>
        <v/>
      </c>
    </row>
    <row r="3915" spans="22:26" ht="20.100000000000001" customHeight="1" x14ac:dyDescent="0.25">
      <c r="V3915" s="156">
        <f t="shared" si="528"/>
        <v>21.241599999998705</v>
      </c>
      <c r="W3915" s="159">
        <f t="shared" si="524"/>
        <v>3.4285514339130051E-3</v>
      </c>
      <c r="X3915" s="160">
        <f t="shared" si="525"/>
        <v>8.6274171584633554E-6</v>
      </c>
      <c r="Y3915" s="160">
        <f t="shared" si="526"/>
        <v>8.6274171584633554E-6</v>
      </c>
      <c r="Z3915" s="160" t="str">
        <f t="shared" si="527"/>
        <v/>
      </c>
    </row>
    <row r="3916" spans="22:26" ht="20.100000000000001" customHeight="1" x14ac:dyDescent="0.25">
      <c r="V3916" s="156">
        <f t="shared" si="528"/>
        <v>21.247999999998704</v>
      </c>
      <c r="W3916" s="159">
        <f t="shared" si="524"/>
        <v>3.4199240167545417E-3</v>
      </c>
      <c r="X3916" s="160">
        <f t="shared" si="525"/>
        <v>8.6063317814677291E-6</v>
      </c>
      <c r="Y3916" s="160">
        <f t="shared" si="526"/>
        <v>8.6063317814677291E-6</v>
      </c>
      <c r="Z3916" s="160" t="str">
        <f t="shared" si="527"/>
        <v/>
      </c>
    </row>
    <row r="3917" spans="22:26" ht="20.100000000000001" customHeight="1" x14ac:dyDescent="0.25">
      <c r="V3917" s="156">
        <f t="shared" si="528"/>
        <v>21.254399999998704</v>
      </c>
      <c r="W3917" s="159">
        <f t="shared" si="524"/>
        <v>3.411317684973074E-3</v>
      </c>
      <c r="X3917" s="160">
        <f t="shared" si="525"/>
        <v>8.5852959904103229E-6</v>
      </c>
      <c r="Y3917" s="160">
        <f t="shared" si="526"/>
        <v>8.5852959904103229E-6</v>
      </c>
      <c r="Z3917" s="160" t="str">
        <f t="shared" si="527"/>
        <v/>
      </c>
    </row>
    <row r="3918" spans="22:26" ht="20.100000000000001" customHeight="1" x14ac:dyDescent="0.25">
      <c r="V3918" s="156">
        <f t="shared" si="528"/>
        <v>21.260799999998703</v>
      </c>
      <c r="W3918" s="159">
        <f t="shared" si="524"/>
        <v>3.4027323889826637E-3</v>
      </c>
      <c r="X3918" s="160">
        <f t="shared" si="525"/>
        <v>8.5643096747844809E-6</v>
      </c>
      <c r="Y3918" s="160">
        <f t="shared" si="526"/>
        <v>8.5643096747844809E-6</v>
      </c>
      <c r="Z3918" s="160" t="str">
        <f t="shared" si="527"/>
        <v/>
      </c>
    </row>
    <row r="3919" spans="22:26" ht="20.100000000000001" customHeight="1" x14ac:dyDescent="0.25">
      <c r="V3919" s="156">
        <f t="shared" si="528"/>
        <v>21.267199999998702</v>
      </c>
      <c r="W3919" s="159">
        <f t="shared" si="524"/>
        <v>3.3941680793078792E-3</v>
      </c>
      <c r="X3919" s="160">
        <f t="shared" si="525"/>
        <v>8.5433727243186021E-6</v>
      </c>
      <c r="Y3919" s="160">
        <f t="shared" si="526"/>
        <v>8.5433727243186021E-6</v>
      </c>
      <c r="Z3919" s="160" t="str">
        <f t="shared" si="527"/>
        <v/>
      </c>
    </row>
    <row r="3920" spans="22:26" ht="20.100000000000001" customHeight="1" x14ac:dyDescent="0.25">
      <c r="V3920" s="156">
        <f t="shared" si="528"/>
        <v>21.273599999998702</v>
      </c>
      <c r="W3920" s="159">
        <f t="shared" si="524"/>
        <v>3.3856247065835606E-3</v>
      </c>
      <c r="X3920" s="160">
        <f t="shared" si="525"/>
        <v>8.5224850289535893E-6</v>
      </c>
      <c r="Y3920" s="160">
        <f t="shared" si="526"/>
        <v>8.5224850289535893E-6</v>
      </c>
      <c r="Z3920" s="160" t="str">
        <f t="shared" si="527"/>
        <v/>
      </c>
    </row>
    <row r="3921" spans="22:26" ht="20.100000000000001" customHeight="1" x14ac:dyDescent="0.25">
      <c r="V3921" s="156">
        <f t="shared" si="528"/>
        <v>21.279999999998701</v>
      </c>
      <c r="W3921" s="159">
        <f t="shared" si="524"/>
        <v>3.377102221554607E-3</v>
      </c>
      <c r="X3921" s="160">
        <f t="shared" si="525"/>
        <v>8.5016464788792781E-6</v>
      </c>
      <c r="Y3921" s="160">
        <f t="shared" si="526"/>
        <v>8.5016464788792781E-6</v>
      </c>
      <c r="Z3921" s="160" t="str">
        <f t="shared" si="527"/>
        <v/>
      </c>
    </row>
    <row r="3922" spans="22:26" ht="20.100000000000001" customHeight="1" x14ac:dyDescent="0.25">
      <c r="V3922" s="156">
        <f t="shared" si="528"/>
        <v>21.2863999999987</v>
      </c>
      <c r="W3922" s="159">
        <f t="shared" si="524"/>
        <v>3.3686005750757277E-3</v>
      </c>
      <c r="X3922" s="160">
        <f t="shared" si="525"/>
        <v>8.4808569644849972E-6</v>
      </c>
      <c r="Y3922" s="160">
        <f t="shared" si="526"/>
        <v>8.4808569644849972E-6</v>
      </c>
      <c r="Z3922" s="160" t="str">
        <f t="shared" si="527"/>
        <v/>
      </c>
    </row>
    <row r="3923" spans="22:26" ht="20.100000000000001" customHeight="1" x14ac:dyDescent="0.25">
      <c r="V3923" s="156">
        <f t="shared" si="528"/>
        <v>21.292799999998699</v>
      </c>
      <c r="W3923" s="159">
        <f t="shared" si="524"/>
        <v>3.3601197181112427E-3</v>
      </c>
      <c r="X3923" s="160">
        <f t="shared" si="525"/>
        <v>8.4601163764159472E-6</v>
      </c>
      <c r="Y3923" s="160">
        <f t="shared" si="526"/>
        <v>8.4601163764159472E-6</v>
      </c>
      <c r="Z3923" s="160" t="str">
        <f t="shared" si="527"/>
        <v/>
      </c>
    </row>
    <row r="3924" spans="22:26" ht="20.100000000000001" customHeight="1" x14ac:dyDescent="0.25">
      <c r="V3924" s="156">
        <f t="shared" si="528"/>
        <v>21.299199999998699</v>
      </c>
      <c r="W3924" s="159">
        <f t="shared" ref="W3924:W3987" si="529">_xlfn.CHISQ.DIST.RT(V3924,$U$593)</f>
        <v>3.3516596017348268E-3</v>
      </c>
      <c r="X3924" s="160">
        <f t="shared" ref="X3924:X3987" si="530">W3924-W3925</f>
        <v>8.4394246055159543E-6</v>
      </c>
      <c r="Y3924" s="160">
        <f t="shared" ref="Y3924:Y3987" si="531">IF(W3924&lt;(1-$U$600),X3924,"")</f>
        <v>8.4394246055159543E-6</v>
      </c>
      <c r="Z3924" s="160" t="str">
        <f t="shared" ref="Z3924:Z3987" si="532">IF(X3924&lt;(1-$U$606),Y3924,"")</f>
        <v/>
      </c>
    </row>
    <row r="3925" spans="22:26" ht="20.100000000000001" customHeight="1" x14ac:dyDescent="0.25">
      <c r="V3925" s="156">
        <f t="shared" ref="V3925:V3988" si="533">V3924+$Y$593</f>
        <v>21.305599999998698</v>
      </c>
      <c r="W3925" s="159">
        <f t="shared" si="529"/>
        <v>3.3432201771293108E-3</v>
      </c>
      <c r="X3925" s="160">
        <f t="shared" si="530"/>
        <v>8.4187815428500221E-6</v>
      </c>
      <c r="Y3925" s="160">
        <f t="shared" si="531"/>
        <v>8.4187815428500221E-6</v>
      </c>
      <c r="Z3925" s="160" t="str">
        <f t="shared" si="532"/>
        <v/>
      </c>
    </row>
    <row r="3926" spans="22:26" ht="20.100000000000001" customHeight="1" x14ac:dyDescent="0.25">
      <c r="V3926" s="156">
        <f t="shared" si="533"/>
        <v>21.311999999998697</v>
      </c>
      <c r="W3926" s="159">
        <f t="shared" si="529"/>
        <v>3.3348013955864608E-3</v>
      </c>
      <c r="X3926" s="160">
        <f t="shared" si="530"/>
        <v>8.3981870797472657E-6</v>
      </c>
      <c r="Y3926" s="160">
        <f t="shared" si="531"/>
        <v>8.3981870797472657E-6</v>
      </c>
      <c r="Z3926" s="160" t="str">
        <f t="shared" si="532"/>
        <v/>
      </c>
    </row>
    <row r="3927" spans="22:26" ht="20.100000000000001" customHeight="1" x14ac:dyDescent="0.25">
      <c r="V3927" s="156">
        <f t="shared" si="533"/>
        <v>21.318399999998697</v>
      </c>
      <c r="W3927" s="159">
        <f t="shared" si="529"/>
        <v>3.3264032085067135E-3</v>
      </c>
      <c r="X3927" s="160">
        <f t="shared" si="530"/>
        <v>8.377641107703334E-6</v>
      </c>
      <c r="Y3927" s="160">
        <f t="shared" si="531"/>
        <v>8.377641107703334E-6</v>
      </c>
      <c r="Z3927" s="160" t="str">
        <f t="shared" si="532"/>
        <v/>
      </c>
    </row>
    <row r="3928" spans="22:26" ht="20.100000000000001" customHeight="1" x14ac:dyDescent="0.25">
      <c r="V3928" s="156">
        <f t="shared" si="533"/>
        <v>21.324799999998696</v>
      </c>
      <c r="W3928" s="159">
        <f t="shared" si="529"/>
        <v>3.3180255673990102E-3</v>
      </c>
      <c r="X3928" s="160">
        <f t="shared" si="530"/>
        <v>8.3571435184975028E-6</v>
      </c>
      <c r="Y3928" s="160">
        <f t="shared" si="531"/>
        <v>8.3571435184975028E-6</v>
      </c>
      <c r="Z3928" s="160" t="str">
        <f t="shared" si="532"/>
        <v/>
      </c>
    </row>
    <row r="3929" spans="22:26" ht="20.100000000000001" customHeight="1" x14ac:dyDescent="0.25">
      <c r="V3929" s="156">
        <f t="shared" si="533"/>
        <v>21.331199999998695</v>
      </c>
      <c r="W3929" s="159">
        <f t="shared" si="529"/>
        <v>3.3096684238805127E-3</v>
      </c>
      <c r="X3929" s="160">
        <f t="shared" si="530"/>
        <v>8.3366942040699436E-6</v>
      </c>
      <c r="Y3929" s="160">
        <f t="shared" si="531"/>
        <v>8.3366942040699436E-6</v>
      </c>
      <c r="Z3929" s="160" t="str">
        <f t="shared" si="532"/>
        <v/>
      </c>
    </row>
    <row r="3930" spans="22:26" ht="20.100000000000001" customHeight="1" x14ac:dyDescent="0.25">
      <c r="V3930" s="156">
        <f t="shared" si="533"/>
        <v>21.337599999998694</v>
      </c>
      <c r="W3930" s="159">
        <f t="shared" si="529"/>
        <v>3.3013317296764428E-3</v>
      </c>
      <c r="X3930" s="160">
        <f t="shared" si="530"/>
        <v>8.3162930566275418E-6</v>
      </c>
      <c r="Y3930" s="160">
        <f t="shared" si="531"/>
        <v>8.3162930566275418E-6</v>
      </c>
      <c r="Z3930" s="160" t="str">
        <f t="shared" si="532"/>
        <v/>
      </c>
    </row>
    <row r="3931" spans="22:26" ht="20.100000000000001" customHeight="1" x14ac:dyDescent="0.25">
      <c r="V3931" s="156">
        <f t="shared" si="533"/>
        <v>21.343999999998694</v>
      </c>
      <c r="W3931" s="159">
        <f t="shared" si="529"/>
        <v>3.2930154366198152E-3</v>
      </c>
      <c r="X3931" s="160">
        <f t="shared" si="530"/>
        <v>8.295939968600962E-6</v>
      </c>
      <c r="Y3931" s="160">
        <f t="shared" si="531"/>
        <v>8.295939968600962E-6</v>
      </c>
      <c r="Z3931" s="160" t="str">
        <f t="shared" si="532"/>
        <v/>
      </c>
    </row>
    <row r="3932" spans="22:26" ht="20.100000000000001" customHeight="1" x14ac:dyDescent="0.25">
      <c r="V3932" s="156">
        <f t="shared" si="533"/>
        <v>21.350399999998693</v>
      </c>
      <c r="W3932" s="159">
        <f t="shared" si="529"/>
        <v>3.2847194966512143E-3</v>
      </c>
      <c r="X3932" s="160">
        <f t="shared" si="530"/>
        <v>8.2756348326008464E-6</v>
      </c>
      <c r="Y3932" s="160">
        <f t="shared" si="531"/>
        <v>8.2756348326008464E-6</v>
      </c>
      <c r="Z3932" s="160" t="str">
        <f t="shared" si="532"/>
        <v/>
      </c>
    </row>
    <row r="3933" spans="22:26" ht="20.100000000000001" customHeight="1" x14ac:dyDescent="0.25">
      <c r="V3933" s="156">
        <f t="shared" si="533"/>
        <v>21.356799999998692</v>
      </c>
      <c r="W3933" s="159">
        <f t="shared" si="529"/>
        <v>3.2764438618186134E-3</v>
      </c>
      <c r="X3933" s="160">
        <f t="shared" si="530"/>
        <v>8.2553775415088876E-6</v>
      </c>
      <c r="Y3933" s="160">
        <f t="shared" si="531"/>
        <v>8.2553775415088876E-6</v>
      </c>
      <c r="Z3933" s="160" t="str">
        <f t="shared" si="532"/>
        <v/>
      </c>
    </row>
    <row r="3934" spans="22:26" ht="20.100000000000001" customHeight="1" x14ac:dyDescent="0.25">
      <c r="V3934" s="156">
        <f t="shared" si="533"/>
        <v>21.363199999998692</v>
      </c>
      <c r="W3934" s="159">
        <f t="shared" si="529"/>
        <v>3.2681884842771045E-3</v>
      </c>
      <c r="X3934" s="160">
        <f t="shared" si="530"/>
        <v>8.2351679883910928E-6</v>
      </c>
      <c r="Y3934" s="160">
        <f t="shared" si="531"/>
        <v>8.2351679883910928E-6</v>
      </c>
      <c r="Z3934" s="160" t="str">
        <f t="shared" si="532"/>
        <v/>
      </c>
    </row>
    <row r="3935" spans="22:26" ht="20.100000000000001" customHeight="1" x14ac:dyDescent="0.25">
      <c r="V3935" s="156">
        <f t="shared" si="533"/>
        <v>21.369599999998691</v>
      </c>
      <c r="W3935" s="159">
        <f t="shared" si="529"/>
        <v>3.2599533162887134E-3</v>
      </c>
      <c r="X3935" s="160">
        <f t="shared" si="530"/>
        <v>8.2150060665415851E-6</v>
      </c>
      <c r="Y3935" s="160">
        <f t="shared" si="531"/>
        <v>8.2150060665415851E-6</v>
      </c>
      <c r="Z3935" s="160" t="str">
        <f t="shared" si="532"/>
        <v/>
      </c>
    </row>
    <row r="3936" spans="22:26" ht="20.100000000000001" customHeight="1" x14ac:dyDescent="0.25">
      <c r="V3936" s="156">
        <f t="shared" si="533"/>
        <v>21.37599999999869</v>
      </c>
      <c r="W3936" s="159">
        <f t="shared" si="529"/>
        <v>3.2517383102221718E-3</v>
      </c>
      <c r="X3936" s="160">
        <f t="shared" si="530"/>
        <v>8.1948916695060228E-6</v>
      </c>
      <c r="Y3936" s="160">
        <f t="shared" si="531"/>
        <v>8.1948916695060228E-6</v>
      </c>
      <c r="Z3936" s="160" t="str">
        <f t="shared" si="532"/>
        <v/>
      </c>
    </row>
    <row r="3937" spans="22:26" ht="20.100000000000001" customHeight="1" x14ac:dyDescent="0.25">
      <c r="V3937" s="156">
        <f t="shared" si="533"/>
        <v>21.38239999999869</v>
      </c>
      <c r="W3937" s="159">
        <f t="shared" si="529"/>
        <v>3.2435434185526658E-3</v>
      </c>
      <c r="X3937" s="160">
        <f t="shared" si="530"/>
        <v>8.1748246909952964E-6</v>
      </c>
      <c r="Y3937" s="160">
        <f t="shared" si="531"/>
        <v>8.1748246909952964E-6</v>
      </c>
      <c r="Z3937" s="160" t="str">
        <f t="shared" si="532"/>
        <v/>
      </c>
    </row>
    <row r="3938" spans="22:26" ht="20.100000000000001" customHeight="1" x14ac:dyDescent="0.25">
      <c r="V3938" s="156">
        <f t="shared" si="533"/>
        <v>21.388799999998689</v>
      </c>
      <c r="W3938" s="159">
        <f t="shared" si="529"/>
        <v>3.2353685938616705E-3</v>
      </c>
      <c r="X3938" s="160">
        <f t="shared" si="530"/>
        <v>8.1548050249926479E-6</v>
      </c>
      <c r="Y3938" s="160">
        <f t="shared" si="531"/>
        <v>8.1548050249926479E-6</v>
      </c>
      <c r="Z3938" s="160" t="str">
        <f t="shared" si="532"/>
        <v/>
      </c>
    </row>
    <row r="3939" spans="22:26" ht="20.100000000000001" customHeight="1" x14ac:dyDescent="0.25">
      <c r="V3939" s="156">
        <f t="shared" si="533"/>
        <v>21.395199999998688</v>
      </c>
      <c r="W3939" s="159">
        <f t="shared" si="529"/>
        <v>3.2272137888366779E-3</v>
      </c>
      <c r="X3939" s="160">
        <f t="shared" si="530"/>
        <v>8.1348325656521898E-6</v>
      </c>
      <c r="Y3939" s="160">
        <f t="shared" si="531"/>
        <v>8.1348325656521898E-6</v>
      </c>
      <c r="Z3939" s="160" t="str">
        <f t="shared" si="532"/>
        <v/>
      </c>
    </row>
    <row r="3940" spans="22:26" ht="20.100000000000001" customHeight="1" x14ac:dyDescent="0.25">
      <c r="V3940" s="156">
        <f t="shared" si="533"/>
        <v>21.401599999998687</v>
      </c>
      <c r="W3940" s="159">
        <f t="shared" si="529"/>
        <v>3.2190789562710257E-3</v>
      </c>
      <c r="X3940" s="160">
        <f t="shared" si="530"/>
        <v>8.1149072073973504E-6</v>
      </c>
      <c r="Y3940" s="160">
        <f t="shared" si="531"/>
        <v>8.1149072073973504E-6</v>
      </c>
      <c r="Z3940" s="160" t="str">
        <f t="shared" si="532"/>
        <v/>
      </c>
    </row>
    <row r="3941" spans="22:26" ht="20.100000000000001" customHeight="1" x14ac:dyDescent="0.25">
      <c r="V3941" s="156">
        <f t="shared" si="533"/>
        <v>21.407999999998687</v>
      </c>
      <c r="W3941" s="159">
        <f t="shared" si="529"/>
        <v>3.2109640490636283E-3</v>
      </c>
      <c r="X3941" s="160">
        <f t="shared" si="530"/>
        <v>8.0950288448189585E-6</v>
      </c>
      <c r="Y3941" s="160">
        <f t="shared" si="531"/>
        <v>8.0950288448189585E-6</v>
      </c>
      <c r="Z3941" s="160" t="str">
        <f t="shared" si="532"/>
        <v/>
      </c>
    </row>
    <row r="3942" spans="22:26" ht="20.100000000000001" customHeight="1" x14ac:dyDescent="0.25">
      <c r="V3942" s="156">
        <f t="shared" si="533"/>
        <v>21.414399999998686</v>
      </c>
      <c r="W3942" s="159">
        <f t="shared" si="529"/>
        <v>3.2028690202188094E-3</v>
      </c>
      <c r="X3942" s="160">
        <f t="shared" si="530"/>
        <v>8.0751973727624139E-6</v>
      </c>
      <c r="Y3942" s="160">
        <f t="shared" si="531"/>
        <v>8.0751973727624139E-6</v>
      </c>
      <c r="Z3942" s="160" t="str">
        <f t="shared" si="532"/>
        <v/>
      </c>
    </row>
    <row r="3943" spans="22:26" ht="20.100000000000001" customHeight="1" x14ac:dyDescent="0.25">
      <c r="V3943" s="156">
        <f t="shared" si="533"/>
        <v>21.420799999998685</v>
      </c>
      <c r="W3943" s="159">
        <f t="shared" si="529"/>
        <v>3.194793822846047E-3</v>
      </c>
      <c r="X3943" s="160">
        <f t="shared" si="530"/>
        <v>8.055412686274778E-6</v>
      </c>
      <c r="Y3943" s="160">
        <f t="shared" si="531"/>
        <v>8.055412686274778E-6</v>
      </c>
      <c r="Z3943" s="160" t="str">
        <f t="shared" si="532"/>
        <v/>
      </c>
    </row>
    <row r="3944" spans="22:26" ht="20.100000000000001" customHeight="1" x14ac:dyDescent="0.25">
      <c r="V3944" s="156">
        <f t="shared" si="533"/>
        <v>21.427199999998685</v>
      </c>
      <c r="W3944" s="159">
        <f t="shared" si="529"/>
        <v>3.1867384101597722E-3</v>
      </c>
      <c r="X3944" s="160">
        <f t="shared" si="530"/>
        <v>8.0356746806186513E-6</v>
      </c>
      <c r="Y3944" s="160">
        <f t="shared" si="531"/>
        <v>8.0356746806186513E-6</v>
      </c>
      <c r="Z3944" s="160" t="str">
        <f t="shared" si="532"/>
        <v/>
      </c>
    </row>
    <row r="3945" spans="22:26" ht="20.100000000000001" customHeight="1" x14ac:dyDescent="0.25">
      <c r="V3945" s="156">
        <f t="shared" si="533"/>
        <v>21.433599999998684</v>
      </c>
      <c r="W3945" s="159">
        <f t="shared" si="529"/>
        <v>3.1787027354791535E-3</v>
      </c>
      <c r="X3945" s="160">
        <f t="shared" si="530"/>
        <v>8.0159832512869192E-6</v>
      </c>
      <c r="Y3945" s="160">
        <f t="shared" si="531"/>
        <v>8.0159832512869192E-6</v>
      </c>
      <c r="Z3945" s="160" t="str">
        <f t="shared" si="532"/>
        <v/>
      </c>
    </row>
    <row r="3946" spans="22:26" ht="20.100000000000001" customHeight="1" x14ac:dyDescent="0.25">
      <c r="V3946" s="156">
        <f t="shared" si="533"/>
        <v>21.439999999998683</v>
      </c>
      <c r="W3946" s="159">
        <f t="shared" si="529"/>
        <v>3.1706867522278666E-3</v>
      </c>
      <c r="X3946" s="160">
        <f t="shared" si="530"/>
        <v>7.9963382939637201E-6</v>
      </c>
      <c r="Y3946" s="160">
        <f t="shared" si="531"/>
        <v>7.9963382939637201E-6</v>
      </c>
      <c r="Z3946" s="160" t="str">
        <f t="shared" si="532"/>
        <v/>
      </c>
    </row>
    <row r="3947" spans="22:26" ht="20.100000000000001" customHeight="1" x14ac:dyDescent="0.25">
      <c r="V3947" s="156">
        <f t="shared" si="533"/>
        <v>21.446399999998683</v>
      </c>
      <c r="W3947" s="159">
        <f t="shared" si="529"/>
        <v>3.1626904139339029E-3</v>
      </c>
      <c r="X3947" s="160">
        <f t="shared" si="530"/>
        <v>7.9767397045886305E-6</v>
      </c>
      <c r="Y3947" s="160">
        <f t="shared" si="531"/>
        <v>7.9767397045886305E-6</v>
      </c>
      <c r="Z3947" s="160" t="str">
        <f t="shared" si="532"/>
        <v/>
      </c>
    </row>
    <row r="3948" spans="22:26" ht="20.100000000000001" customHeight="1" x14ac:dyDescent="0.25">
      <c r="V3948" s="156">
        <f t="shared" si="533"/>
        <v>21.452799999998682</v>
      </c>
      <c r="W3948" s="159">
        <f t="shared" si="529"/>
        <v>3.1547136742293143E-3</v>
      </c>
      <c r="X3948" s="160">
        <f t="shared" si="530"/>
        <v>7.957187379261689E-6</v>
      </c>
      <c r="Y3948" s="160">
        <f t="shared" si="531"/>
        <v>7.957187379261689E-6</v>
      </c>
      <c r="Z3948" s="160" t="str">
        <f t="shared" si="532"/>
        <v/>
      </c>
    </row>
    <row r="3949" spans="22:26" ht="20.100000000000001" customHeight="1" x14ac:dyDescent="0.25">
      <c r="V3949" s="156">
        <f t="shared" si="533"/>
        <v>21.459199999998681</v>
      </c>
      <c r="W3949" s="159">
        <f t="shared" si="529"/>
        <v>3.1467564868500526E-3</v>
      </c>
      <c r="X3949" s="160">
        <f t="shared" si="530"/>
        <v>7.9376812143526834E-6</v>
      </c>
      <c r="Y3949" s="160">
        <f t="shared" si="531"/>
        <v>7.9376812143526834E-6</v>
      </c>
      <c r="Z3949" s="160" t="str">
        <f t="shared" si="532"/>
        <v/>
      </c>
    </row>
    <row r="3950" spans="22:26" ht="20.100000000000001" customHeight="1" x14ac:dyDescent="0.25">
      <c r="V3950" s="156">
        <f t="shared" si="533"/>
        <v>21.46559999999868</v>
      </c>
      <c r="W3950" s="159">
        <f t="shared" si="529"/>
        <v>3.1388188056356999E-3</v>
      </c>
      <c r="X3950" s="160">
        <f t="shared" si="530"/>
        <v>7.9182211064057414E-6</v>
      </c>
      <c r="Y3950" s="160">
        <f t="shared" si="531"/>
        <v>7.9182211064057414E-6</v>
      </c>
      <c r="Z3950" s="160" t="str">
        <f t="shared" si="532"/>
        <v/>
      </c>
    </row>
    <row r="3951" spans="22:26" ht="20.100000000000001" customHeight="1" x14ac:dyDescent="0.25">
      <c r="V3951" s="156">
        <f t="shared" si="533"/>
        <v>21.47199999999868</v>
      </c>
      <c r="W3951" s="159">
        <f t="shared" si="529"/>
        <v>3.1309005845292942E-3</v>
      </c>
      <c r="X3951" s="160">
        <f t="shared" si="530"/>
        <v>7.8988069522117552E-6</v>
      </c>
      <c r="Y3951" s="160">
        <f t="shared" si="531"/>
        <v>7.8988069522117552E-6</v>
      </c>
      <c r="Z3951" s="160" t="str">
        <f t="shared" si="532"/>
        <v/>
      </c>
    </row>
    <row r="3952" spans="22:26" ht="20.100000000000001" customHeight="1" x14ac:dyDescent="0.25">
      <c r="V3952" s="156">
        <f t="shared" si="533"/>
        <v>21.478399999998679</v>
      </c>
      <c r="W3952" s="159">
        <f t="shared" si="529"/>
        <v>3.1230017775770824E-3</v>
      </c>
      <c r="X3952" s="160">
        <f t="shared" si="530"/>
        <v>7.8794386487450636E-6</v>
      </c>
      <c r="Y3952" s="160">
        <f t="shared" si="531"/>
        <v>7.8794386487450636E-6</v>
      </c>
      <c r="Z3952" s="160" t="str">
        <f t="shared" si="532"/>
        <v/>
      </c>
    </row>
    <row r="3953" spans="22:26" ht="20.100000000000001" customHeight="1" x14ac:dyDescent="0.25">
      <c r="V3953" s="156">
        <f t="shared" si="533"/>
        <v>21.484799999998678</v>
      </c>
      <c r="W3953" s="159">
        <f t="shared" si="529"/>
        <v>3.1151223389283373E-3</v>
      </c>
      <c r="X3953" s="160">
        <f t="shared" si="530"/>
        <v>7.8601160932059537E-6</v>
      </c>
      <c r="Y3953" s="160">
        <f t="shared" si="531"/>
        <v>7.8601160932059537E-6</v>
      </c>
      <c r="Z3953" s="160" t="str">
        <f t="shared" si="532"/>
        <v/>
      </c>
    </row>
    <row r="3954" spans="22:26" ht="20.100000000000001" customHeight="1" x14ac:dyDescent="0.25">
      <c r="V3954" s="156">
        <f t="shared" si="533"/>
        <v>21.491199999998678</v>
      </c>
      <c r="W3954" s="159">
        <f t="shared" si="529"/>
        <v>3.1072622228351314E-3</v>
      </c>
      <c r="X3954" s="160">
        <f t="shared" si="530"/>
        <v>7.8408391830288998E-6</v>
      </c>
      <c r="Y3954" s="160">
        <f t="shared" si="531"/>
        <v>7.8408391830288998E-6</v>
      </c>
      <c r="Z3954" s="160" t="str">
        <f t="shared" si="532"/>
        <v/>
      </c>
    </row>
    <row r="3955" spans="22:26" ht="20.100000000000001" customHeight="1" x14ac:dyDescent="0.25">
      <c r="V3955" s="156">
        <f t="shared" si="533"/>
        <v>21.497599999998677</v>
      </c>
      <c r="W3955" s="159">
        <f t="shared" si="529"/>
        <v>3.0994213836521025E-3</v>
      </c>
      <c r="X3955" s="160">
        <f t="shared" si="530"/>
        <v>7.8216078158123079E-6</v>
      </c>
      <c r="Y3955" s="160">
        <f t="shared" si="531"/>
        <v>7.8216078158123079E-6</v>
      </c>
      <c r="Z3955" s="160" t="str">
        <f t="shared" si="532"/>
        <v/>
      </c>
    </row>
    <row r="3956" spans="22:26" ht="20.100000000000001" customHeight="1" x14ac:dyDescent="0.25">
      <c r="V3956" s="156">
        <f t="shared" si="533"/>
        <v>21.503999999998676</v>
      </c>
      <c r="W3956" s="159">
        <f t="shared" si="529"/>
        <v>3.0915997758362902E-3</v>
      </c>
      <c r="X3956" s="160">
        <f t="shared" si="530"/>
        <v>7.8024218894221647E-6</v>
      </c>
      <c r="Y3956" s="160">
        <f t="shared" si="531"/>
        <v>7.8024218894221647E-6</v>
      </c>
      <c r="Z3956" s="160" t="str">
        <f t="shared" si="532"/>
        <v/>
      </c>
    </row>
    <row r="3957" spans="22:26" ht="20.100000000000001" customHeight="1" x14ac:dyDescent="0.25">
      <c r="V3957" s="156">
        <f t="shared" si="533"/>
        <v>21.510399999998675</v>
      </c>
      <c r="W3957" s="159">
        <f t="shared" si="529"/>
        <v>3.083797353946868E-3</v>
      </c>
      <c r="X3957" s="160">
        <f t="shared" si="530"/>
        <v>7.7832813018927256E-6</v>
      </c>
      <c r="Y3957" s="160">
        <f t="shared" si="531"/>
        <v>7.7832813018927256E-6</v>
      </c>
      <c r="Z3957" s="160" t="str">
        <f t="shared" si="532"/>
        <v/>
      </c>
    </row>
    <row r="3958" spans="22:26" ht="20.100000000000001" customHeight="1" x14ac:dyDescent="0.25">
      <c r="V3958" s="156">
        <f t="shared" si="533"/>
        <v>21.516799999998675</v>
      </c>
      <c r="W3958" s="159">
        <f t="shared" si="529"/>
        <v>3.0760140726449753E-3</v>
      </c>
      <c r="X3958" s="160">
        <f t="shared" si="530"/>
        <v>7.7641859515015406E-6</v>
      </c>
      <c r="Y3958" s="160">
        <f t="shared" si="531"/>
        <v>7.7641859515015406E-6</v>
      </c>
      <c r="Z3958" s="160" t="str">
        <f t="shared" si="532"/>
        <v/>
      </c>
    </row>
    <row r="3959" spans="22:26" ht="20.100000000000001" customHeight="1" x14ac:dyDescent="0.25">
      <c r="V3959" s="156">
        <f t="shared" si="533"/>
        <v>21.523199999998674</v>
      </c>
      <c r="W3959" s="159">
        <f t="shared" si="529"/>
        <v>3.0682498866934737E-3</v>
      </c>
      <c r="X3959" s="160">
        <f t="shared" si="530"/>
        <v>7.7451357367052699E-6</v>
      </c>
      <c r="Y3959" s="160">
        <f t="shared" si="531"/>
        <v>7.7451357367052699E-6</v>
      </c>
      <c r="Z3959" s="160" t="str">
        <f t="shared" si="532"/>
        <v/>
      </c>
    </row>
    <row r="3960" spans="22:26" ht="20.100000000000001" customHeight="1" x14ac:dyDescent="0.25">
      <c r="V3960" s="156">
        <f t="shared" si="533"/>
        <v>21.529599999998673</v>
      </c>
      <c r="W3960" s="159">
        <f t="shared" si="529"/>
        <v>3.0605047509567685E-3</v>
      </c>
      <c r="X3960" s="160">
        <f t="shared" si="530"/>
        <v>7.7261305562030015E-6</v>
      </c>
      <c r="Y3960" s="160">
        <f t="shared" si="531"/>
        <v>7.7261305562030015E-6</v>
      </c>
      <c r="Z3960" s="160" t="str">
        <f t="shared" si="532"/>
        <v/>
      </c>
    </row>
    <row r="3961" spans="22:26" ht="20.100000000000001" customHeight="1" x14ac:dyDescent="0.25">
      <c r="V3961" s="156">
        <f t="shared" si="533"/>
        <v>21.535999999998673</v>
      </c>
      <c r="W3961" s="159">
        <f t="shared" si="529"/>
        <v>3.0527786204005655E-3</v>
      </c>
      <c r="X3961" s="160">
        <f t="shared" si="530"/>
        <v>7.7071703088911481E-6</v>
      </c>
      <c r="Y3961" s="160">
        <f t="shared" si="531"/>
        <v>7.7071703088911481E-6</v>
      </c>
      <c r="Z3961" s="160" t="str">
        <f t="shared" si="532"/>
        <v/>
      </c>
    </row>
    <row r="3962" spans="22:26" ht="20.100000000000001" customHeight="1" x14ac:dyDescent="0.25">
      <c r="V3962" s="156">
        <f t="shared" si="533"/>
        <v>21.542399999998672</v>
      </c>
      <c r="W3962" s="159">
        <f t="shared" si="529"/>
        <v>3.0450714500916743E-3</v>
      </c>
      <c r="X3962" s="160">
        <f t="shared" si="530"/>
        <v>7.6882548938582429E-6</v>
      </c>
      <c r="Y3962" s="160">
        <f t="shared" si="531"/>
        <v>7.6882548938582429E-6</v>
      </c>
      <c r="Z3962" s="160" t="str">
        <f t="shared" si="532"/>
        <v/>
      </c>
    </row>
    <row r="3963" spans="22:26" ht="20.100000000000001" customHeight="1" x14ac:dyDescent="0.25">
      <c r="V3963" s="156">
        <f t="shared" si="533"/>
        <v>21.548799999998671</v>
      </c>
      <c r="W3963" s="159">
        <f t="shared" si="529"/>
        <v>3.0373831951978161E-3</v>
      </c>
      <c r="X3963" s="160">
        <f t="shared" si="530"/>
        <v>7.6693842104439205E-6</v>
      </c>
      <c r="Y3963" s="160">
        <f t="shared" si="531"/>
        <v>7.6693842104439205E-6</v>
      </c>
      <c r="Z3963" s="160" t="str">
        <f t="shared" si="532"/>
        <v/>
      </c>
    </row>
    <row r="3964" spans="22:26" ht="20.100000000000001" customHeight="1" x14ac:dyDescent="0.25">
      <c r="V3964" s="156">
        <f t="shared" si="533"/>
        <v>21.555199999998671</v>
      </c>
      <c r="W3964" s="159">
        <f t="shared" si="529"/>
        <v>3.0297138109873722E-3</v>
      </c>
      <c r="X3964" s="160">
        <f t="shared" si="530"/>
        <v>7.6505581581552164E-6</v>
      </c>
      <c r="Y3964" s="160">
        <f t="shared" si="531"/>
        <v>7.6505581581552164E-6</v>
      </c>
      <c r="Z3964" s="160" t="str">
        <f t="shared" si="532"/>
        <v/>
      </c>
    </row>
    <row r="3965" spans="22:26" ht="20.100000000000001" customHeight="1" x14ac:dyDescent="0.25">
      <c r="V3965" s="156">
        <f t="shared" si="533"/>
        <v>21.56159999999867</v>
      </c>
      <c r="W3965" s="159">
        <f t="shared" si="529"/>
        <v>3.0220632528292169E-3</v>
      </c>
      <c r="X3965" s="160">
        <f t="shared" si="530"/>
        <v>7.6317766367264145E-6</v>
      </c>
      <c r="Y3965" s="160">
        <f t="shared" si="531"/>
        <v>7.6317766367264145E-6</v>
      </c>
      <c r="Z3965" s="160" t="str">
        <f t="shared" si="532"/>
        <v/>
      </c>
    </row>
    <row r="3966" spans="22:26" ht="20.100000000000001" customHeight="1" x14ac:dyDescent="0.25">
      <c r="V3966" s="156">
        <f t="shared" si="533"/>
        <v>21.567999999998669</v>
      </c>
      <c r="W3966" s="159">
        <f t="shared" si="529"/>
        <v>3.0144314761924905E-3</v>
      </c>
      <c r="X3966" s="160">
        <f t="shared" si="530"/>
        <v>7.6130395461012669E-6</v>
      </c>
      <c r="Y3966" s="160">
        <f t="shared" si="531"/>
        <v>7.6130395461012669E-6</v>
      </c>
      <c r="Z3966" s="160" t="str">
        <f t="shared" si="532"/>
        <v/>
      </c>
    </row>
    <row r="3967" spans="22:26" ht="20.100000000000001" customHeight="1" x14ac:dyDescent="0.25">
      <c r="V3967" s="156">
        <f t="shared" si="533"/>
        <v>21.574399999998668</v>
      </c>
      <c r="W3967" s="159">
        <f t="shared" si="529"/>
        <v>3.0068184366463893E-3</v>
      </c>
      <c r="X3967" s="160">
        <f t="shared" si="530"/>
        <v>7.5943467864394987E-6</v>
      </c>
      <c r="Y3967" s="160">
        <f t="shared" si="531"/>
        <v>7.5943467864394987E-6</v>
      </c>
      <c r="Z3967" s="160" t="str">
        <f t="shared" si="532"/>
        <v/>
      </c>
    </row>
    <row r="3968" spans="22:26" ht="20.100000000000001" customHeight="1" x14ac:dyDescent="0.25">
      <c r="V3968" s="156">
        <f t="shared" si="533"/>
        <v>21.580799999998668</v>
      </c>
      <c r="W3968" s="159">
        <f t="shared" si="529"/>
        <v>2.9992240898599498E-3</v>
      </c>
      <c r="X3968" s="160">
        <f t="shared" si="530"/>
        <v>7.575698258077343E-6</v>
      </c>
      <c r="Y3968" s="160">
        <f t="shared" si="531"/>
        <v>7.575698258077343E-6</v>
      </c>
      <c r="Z3968" s="160" t="str">
        <f t="shared" si="532"/>
        <v/>
      </c>
    </row>
    <row r="3969" spans="22:26" ht="20.100000000000001" customHeight="1" x14ac:dyDescent="0.25">
      <c r="V3969" s="156">
        <f t="shared" si="533"/>
        <v>21.587199999998667</v>
      </c>
      <c r="W3969" s="159">
        <f t="shared" si="529"/>
        <v>2.9916483916018724E-3</v>
      </c>
      <c r="X3969" s="160">
        <f t="shared" si="530"/>
        <v>7.557093861606471E-6</v>
      </c>
      <c r="Y3969" s="160">
        <f t="shared" si="531"/>
        <v>7.557093861606471E-6</v>
      </c>
      <c r="Z3969" s="160" t="str">
        <f t="shared" si="532"/>
        <v/>
      </c>
    </row>
    <row r="3970" spans="22:26" ht="20.100000000000001" customHeight="1" x14ac:dyDescent="0.25">
      <c r="V3970" s="156">
        <f t="shared" si="533"/>
        <v>21.593599999998666</v>
      </c>
      <c r="W3970" s="159">
        <f t="shared" si="529"/>
        <v>2.9840912977402659E-3</v>
      </c>
      <c r="X3970" s="160">
        <f t="shared" si="530"/>
        <v>7.5385334977746792E-6</v>
      </c>
      <c r="Y3970" s="160">
        <f t="shared" si="531"/>
        <v>7.5385334977746792E-6</v>
      </c>
      <c r="Z3970" s="160" t="str">
        <f t="shared" si="532"/>
        <v/>
      </c>
    </row>
    <row r="3971" spans="22:26" ht="20.100000000000001" customHeight="1" x14ac:dyDescent="0.25">
      <c r="V3971" s="156">
        <f t="shared" si="533"/>
        <v>21.599999999998666</v>
      </c>
      <c r="W3971" s="159">
        <f t="shared" si="529"/>
        <v>2.9765527642424913E-3</v>
      </c>
      <c r="X3971" s="160">
        <f t="shared" si="530"/>
        <v>7.5200170675726249E-6</v>
      </c>
      <c r="Y3971" s="160">
        <f t="shared" si="531"/>
        <v>7.5200170675726249E-6</v>
      </c>
      <c r="Z3971" s="160" t="str">
        <f t="shared" si="532"/>
        <v/>
      </c>
    </row>
    <row r="3972" spans="22:26" ht="20.100000000000001" customHeight="1" x14ac:dyDescent="0.25">
      <c r="V3972" s="156">
        <f t="shared" si="533"/>
        <v>21.606399999998665</v>
      </c>
      <c r="W3972" s="159">
        <f t="shared" si="529"/>
        <v>2.9690327471749186E-3</v>
      </c>
      <c r="X3972" s="160">
        <f t="shared" si="530"/>
        <v>7.5015444721830866E-6</v>
      </c>
      <c r="Y3972" s="160">
        <f t="shared" si="531"/>
        <v>7.5015444721830866E-6</v>
      </c>
      <c r="Z3972" s="160" t="str">
        <f t="shared" si="532"/>
        <v/>
      </c>
    </row>
    <row r="3973" spans="22:26" ht="20.100000000000001" customHeight="1" x14ac:dyDescent="0.25">
      <c r="V3973" s="156">
        <f t="shared" si="533"/>
        <v>21.612799999998664</v>
      </c>
      <c r="W3973" s="159">
        <f t="shared" si="529"/>
        <v>2.9615312027027356E-3</v>
      </c>
      <c r="X3973" s="160">
        <f t="shared" si="530"/>
        <v>7.4831156129944072E-6</v>
      </c>
      <c r="Y3973" s="160">
        <f t="shared" si="531"/>
        <v>7.4831156129944072E-6</v>
      </c>
      <c r="Z3973" s="160" t="str">
        <f t="shared" si="532"/>
        <v/>
      </c>
    </row>
    <row r="3974" spans="22:26" ht="20.100000000000001" customHeight="1" x14ac:dyDescent="0.25">
      <c r="V3974" s="156">
        <f t="shared" si="533"/>
        <v>21.619199999998663</v>
      </c>
      <c r="W3974" s="159">
        <f t="shared" si="529"/>
        <v>2.9540480870897412E-3</v>
      </c>
      <c r="X3974" s="160">
        <f t="shared" si="530"/>
        <v>7.4647303916030965E-6</v>
      </c>
      <c r="Y3974" s="160">
        <f t="shared" si="531"/>
        <v>7.4647303916030965E-6</v>
      </c>
      <c r="Z3974" s="160" t="str">
        <f t="shared" si="532"/>
        <v/>
      </c>
    </row>
    <row r="3975" spans="22:26" ht="20.100000000000001" customHeight="1" x14ac:dyDescent="0.25">
      <c r="V3975" s="156">
        <f t="shared" si="533"/>
        <v>21.625599999998663</v>
      </c>
      <c r="W3975" s="159">
        <f t="shared" si="529"/>
        <v>2.9465833566981381E-3</v>
      </c>
      <c r="X3975" s="160">
        <f t="shared" si="530"/>
        <v>7.4463887098159993E-6</v>
      </c>
      <c r="Y3975" s="160">
        <f t="shared" si="531"/>
        <v>7.4463887098159993E-6</v>
      </c>
      <c r="Z3975" s="160" t="str">
        <f t="shared" si="532"/>
        <v/>
      </c>
    </row>
    <row r="3976" spans="22:26" ht="20.100000000000001" customHeight="1" x14ac:dyDescent="0.25">
      <c r="V3976" s="156">
        <f t="shared" si="533"/>
        <v>21.631999999998662</v>
      </c>
      <c r="W3976" s="159">
        <f t="shared" si="529"/>
        <v>2.9391369679883221E-3</v>
      </c>
      <c r="X3976" s="160">
        <f t="shared" si="530"/>
        <v>7.4280904696264437E-6</v>
      </c>
      <c r="Y3976" s="160">
        <f t="shared" si="531"/>
        <v>7.4280904696264437E-6</v>
      </c>
      <c r="Z3976" s="160" t="str">
        <f t="shared" si="532"/>
        <v/>
      </c>
    </row>
    <row r="3977" spans="22:26" ht="20.100000000000001" customHeight="1" x14ac:dyDescent="0.25">
      <c r="V3977" s="156">
        <f t="shared" si="533"/>
        <v>21.638399999998661</v>
      </c>
      <c r="W3977" s="159">
        <f t="shared" si="529"/>
        <v>2.9317088775186956E-3</v>
      </c>
      <c r="X3977" s="160">
        <f t="shared" si="530"/>
        <v>7.4098355732545723E-6</v>
      </c>
      <c r="Y3977" s="160">
        <f t="shared" si="531"/>
        <v>7.4098355732545723E-6</v>
      </c>
      <c r="Z3977" s="160" t="str">
        <f t="shared" si="532"/>
        <v/>
      </c>
    </row>
    <row r="3978" spans="22:26" ht="20.100000000000001" customHeight="1" x14ac:dyDescent="0.25">
      <c r="V3978" s="156">
        <f t="shared" si="533"/>
        <v>21.644799999998661</v>
      </c>
      <c r="W3978" s="159">
        <f t="shared" si="529"/>
        <v>2.924299041945441E-3</v>
      </c>
      <c r="X3978" s="160">
        <f t="shared" si="530"/>
        <v>7.3916239231122151E-6</v>
      </c>
      <c r="Y3978" s="160">
        <f t="shared" si="531"/>
        <v>7.3916239231122151E-6</v>
      </c>
      <c r="Z3978" s="160" t="str">
        <f t="shared" si="532"/>
        <v/>
      </c>
    </row>
    <row r="3979" spans="22:26" ht="20.100000000000001" customHeight="1" x14ac:dyDescent="0.25">
      <c r="V3979" s="156">
        <f t="shared" si="533"/>
        <v>21.65119999999866</v>
      </c>
      <c r="W3979" s="159">
        <f t="shared" si="529"/>
        <v>2.9169074180223288E-3</v>
      </c>
      <c r="X3979" s="160">
        <f t="shared" si="530"/>
        <v>7.3734554218163328E-6</v>
      </c>
      <c r="Y3979" s="160">
        <f t="shared" si="531"/>
        <v>7.3734554218163328E-6</v>
      </c>
      <c r="Z3979" s="160" t="str">
        <f t="shared" si="532"/>
        <v/>
      </c>
    </row>
    <row r="3980" spans="22:26" ht="20.100000000000001" customHeight="1" x14ac:dyDescent="0.25">
      <c r="V3980" s="156">
        <f t="shared" si="533"/>
        <v>21.657599999998659</v>
      </c>
      <c r="W3980" s="159">
        <f t="shared" si="529"/>
        <v>2.9095339626005125E-3</v>
      </c>
      <c r="X3980" s="160">
        <f t="shared" si="530"/>
        <v>7.3553299721851144E-6</v>
      </c>
      <c r="Y3980" s="160">
        <f t="shared" si="531"/>
        <v>7.3553299721851144E-6</v>
      </c>
      <c r="Z3980" s="160" t="str">
        <f t="shared" si="532"/>
        <v/>
      </c>
    </row>
    <row r="3981" spans="22:26" ht="20.100000000000001" customHeight="1" x14ac:dyDescent="0.25">
      <c r="V3981" s="156">
        <f t="shared" si="533"/>
        <v>21.663999999998659</v>
      </c>
      <c r="W3981" s="159">
        <f t="shared" si="529"/>
        <v>2.9021786326283274E-3</v>
      </c>
      <c r="X3981" s="160">
        <f t="shared" si="530"/>
        <v>7.3372474772423132E-6</v>
      </c>
      <c r="Y3981" s="160">
        <f t="shared" si="531"/>
        <v>7.3372474772423132E-6</v>
      </c>
      <c r="Z3981" s="160" t="str">
        <f t="shared" si="532"/>
        <v/>
      </c>
    </row>
    <row r="3982" spans="22:26" ht="20.100000000000001" customHeight="1" x14ac:dyDescent="0.25">
      <c r="V3982" s="156">
        <f t="shared" si="533"/>
        <v>21.670399999998658</v>
      </c>
      <c r="W3982" s="159">
        <f t="shared" si="529"/>
        <v>2.8948413851510851E-3</v>
      </c>
      <c r="X3982" s="160">
        <f t="shared" si="530"/>
        <v>7.319207840226355E-6</v>
      </c>
      <c r="Y3982" s="160">
        <f t="shared" si="531"/>
        <v>7.319207840226355E-6</v>
      </c>
      <c r="Z3982" s="160" t="str">
        <f t="shared" si="532"/>
        <v/>
      </c>
    </row>
    <row r="3983" spans="22:26" ht="20.100000000000001" customHeight="1" x14ac:dyDescent="0.25">
      <c r="V3983" s="156">
        <f t="shared" si="533"/>
        <v>21.676799999998657</v>
      </c>
      <c r="W3983" s="159">
        <f t="shared" si="529"/>
        <v>2.8875221773108587E-3</v>
      </c>
      <c r="X3983" s="160">
        <f t="shared" si="530"/>
        <v>7.3012109645404638E-6</v>
      </c>
      <c r="Y3983" s="160">
        <f t="shared" si="531"/>
        <v>7.3012109645404638E-6</v>
      </c>
      <c r="Z3983" s="160" t="str">
        <f t="shared" si="532"/>
        <v/>
      </c>
    </row>
    <row r="3984" spans="22:26" ht="20.100000000000001" customHeight="1" x14ac:dyDescent="0.25">
      <c r="V3984" s="156">
        <f t="shared" si="533"/>
        <v>21.683199999998656</v>
      </c>
      <c r="W3984" s="159">
        <f t="shared" si="529"/>
        <v>2.8802209663463182E-3</v>
      </c>
      <c r="X3984" s="160">
        <f t="shared" si="530"/>
        <v>7.2832567538446032E-6</v>
      </c>
      <c r="Y3984" s="160">
        <f t="shared" si="531"/>
        <v>7.2832567538446032E-6</v>
      </c>
      <c r="Z3984" s="160" t="str">
        <f t="shared" si="532"/>
        <v/>
      </c>
    </row>
    <row r="3985" spans="22:26" ht="20.100000000000001" customHeight="1" x14ac:dyDescent="0.25">
      <c r="V3985" s="156">
        <f t="shared" si="533"/>
        <v>21.689599999998656</v>
      </c>
      <c r="W3985" s="159">
        <f t="shared" si="529"/>
        <v>2.8729377095924736E-3</v>
      </c>
      <c r="X3985" s="160">
        <f t="shared" si="530"/>
        <v>7.2653451119466216E-6</v>
      </c>
      <c r="Y3985" s="160">
        <f t="shared" si="531"/>
        <v>7.2653451119466216E-6</v>
      </c>
      <c r="Z3985" s="160" t="str">
        <f t="shared" si="532"/>
        <v/>
      </c>
    </row>
    <row r="3986" spans="22:26" ht="20.100000000000001" customHeight="1" x14ac:dyDescent="0.25">
      <c r="V3986" s="156">
        <f t="shared" si="533"/>
        <v>21.695999999998655</v>
      </c>
      <c r="W3986" s="159">
        <f t="shared" si="529"/>
        <v>2.865672364480527E-3</v>
      </c>
      <c r="X3986" s="160">
        <f t="shared" si="530"/>
        <v>7.2474759428816163E-6</v>
      </c>
      <c r="Y3986" s="160">
        <f t="shared" si="531"/>
        <v>7.2474759428816163E-6</v>
      </c>
      <c r="Z3986" s="160" t="str">
        <f t="shared" si="532"/>
        <v/>
      </c>
    </row>
    <row r="3987" spans="22:26" ht="20.100000000000001" customHeight="1" x14ac:dyDescent="0.25">
      <c r="V3987" s="156">
        <f t="shared" si="533"/>
        <v>21.702399999998654</v>
      </c>
      <c r="W3987" s="159">
        <f t="shared" si="529"/>
        <v>2.8584248885376454E-3</v>
      </c>
      <c r="X3987" s="160">
        <f t="shared" si="530"/>
        <v>7.229649150897622E-6</v>
      </c>
      <c r="Y3987" s="160">
        <f t="shared" si="531"/>
        <v>7.229649150897622E-6</v>
      </c>
      <c r="Z3987" s="160" t="str">
        <f t="shared" si="532"/>
        <v/>
      </c>
    </row>
    <row r="3988" spans="22:26" ht="20.100000000000001" customHeight="1" x14ac:dyDescent="0.25">
      <c r="V3988" s="156">
        <f t="shared" si="533"/>
        <v>21.708799999998654</v>
      </c>
      <c r="W3988" s="159">
        <f t="shared" ref="W3988:W4051" si="534">_xlfn.CHISQ.DIST.RT(V3988,$U$593)</f>
        <v>2.8511952393867478E-3</v>
      </c>
      <c r="X3988" s="160">
        <f t="shared" ref="X3988:X4051" si="535">W3988-W3989</f>
        <v>7.2118646404135435E-6</v>
      </c>
      <c r="Y3988" s="160">
        <f t="shared" ref="Y3988:Y4051" si="536">IF(W3988&lt;(1-$U$600),X3988,"")</f>
        <v>7.2118646404135435E-6</v>
      </c>
      <c r="Z3988" s="160" t="str">
        <f t="shared" ref="Z3988:Z4051" si="537">IF(X3988&lt;(1-$U$606),Y3988,"")</f>
        <v/>
      </c>
    </row>
    <row r="3989" spans="22:26" ht="20.100000000000001" customHeight="1" x14ac:dyDescent="0.25">
      <c r="V3989" s="156">
        <f t="shared" ref="V3989:V4052" si="538">V3988+$Y$593</f>
        <v>21.715199999998653</v>
      </c>
      <c r="W3989" s="159">
        <f t="shared" si="534"/>
        <v>2.8439833747463342E-3</v>
      </c>
      <c r="X3989" s="160">
        <f t="shared" si="535"/>
        <v>7.1941223160716314E-6</v>
      </c>
      <c r="Y3989" s="160">
        <f t="shared" si="536"/>
        <v>7.1941223160716314E-6</v>
      </c>
      <c r="Z3989" s="160" t="str">
        <f t="shared" si="537"/>
        <v/>
      </c>
    </row>
    <row r="3990" spans="22:26" ht="20.100000000000001" customHeight="1" x14ac:dyDescent="0.25">
      <c r="V3990" s="156">
        <f t="shared" si="538"/>
        <v>21.721599999998652</v>
      </c>
      <c r="W3990" s="159">
        <f t="shared" si="534"/>
        <v>2.8367892524302626E-3</v>
      </c>
      <c r="X3990" s="160">
        <f t="shared" si="535"/>
        <v>7.1764220826919453E-6</v>
      </c>
      <c r="Y3990" s="160">
        <f t="shared" si="536"/>
        <v>7.1764220826919453E-6</v>
      </c>
      <c r="Z3990" s="160" t="str">
        <f t="shared" si="537"/>
        <v/>
      </c>
    </row>
    <row r="3991" spans="22:26" ht="20.100000000000001" customHeight="1" x14ac:dyDescent="0.25">
      <c r="V3991" s="156">
        <f t="shared" si="538"/>
        <v>21.727999999998652</v>
      </c>
      <c r="W3991" s="159">
        <f t="shared" si="534"/>
        <v>2.8296128303475707E-3</v>
      </c>
      <c r="X3991" s="160">
        <f t="shared" si="535"/>
        <v>7.1587638453157222E-6</v>
      </c>
      <c r="Y3991" s="160">
        <f t="shared" si="536"/>
        <v>7.1587638453157222E-6</v>
      </c>
      <c r="Z3991" s="160" t="str">
        <f t="shared" si="537"/>
        <v/>
      </c>
    </row>
    <row r="3992" spans="22:26" ht="20.100000000000001" customHeight="1" x14ac:dyDescent="0.25">
      <c r="V3992" s="156">
        <f t="shared" si="538"/>
        <v>21.734399999998651</v>
      </c>
      <c r="W3992" s="159">
        <f t="shared" si="534"/>
        <v>2.8224540665022549E-3</v>
      </c>
      <c r="X3992" s="160">
        <f t="shared" si="535"/>
        <v>7.1411475091758859E-6</v>
      </c>
      <c r="Y3992" s="160">
        <f t="shared" si="536"/>
        <v>7.1411475091758859E-6</v>
      </c>
      <c r="Z3992" s="160" t="str">
        <f t="shared" si="537"/>
        <v/>
      </c>
    </row>
    <row r="3993" spans="22:26" ht="20.100000000000001" customHeight="1" x14ac:dyDescent="0.25">
      <c r="V3993" s="156">
        <f t="shared" si="538"/>
        <v>21.74079999999865</v>
      </c>
      <c r="W3993" s="159">
        <f t="shared" si="534"/>
        <v>2.8153129189930791E-3</v>
      </c>
      <c r="X3993" s="160">
        <f t="shared" si="535"/>
        <v>7.1235729796914095E-6</v>
      </c>
      <c r="Y3993" s="160">
        <f t="shared" si="536"/>
        <v>7.1235729796914095E-6</v>
      </c>
      <c r="Z3993" s="160" t="str">
        <f t="shared" si="537"/>
        <v/>
      </c>
    </row>
    <row r="3994" spans="22:26" ht="20.100000000000001" customHeight="1" x14ac:dyDescent="0.25">
      <c r="V3994" s="156">
        <f t="shared" si="538"/>
        <v>21.747199999998649</v>
      </c>
      <c r="W3994" s="159">
        <f t="shared" si="534"/>
        <v>2.8081893460133876E-3</v>
      </c>
      <c r="X3994" s="160">
        <f t="shared" si="535"/>
        <v>7.1060401625015757E-6</v>
      </c>
      <c r="Y3994" s="160">
        <f t="shared" si="536"/>
        <v>7.1060401625015757E-6</v>
      </c>
      <c r="Z3994" s="160" t="str">
        <f t="shared" si="537"/>
        <v/>
      </c>
    </row>
    <row r="3995" spans="22:26" ht="20.100000000000001" customHeight="1" x14ac:dyDescent="0.25">
      <c r="V3995" s="156">
        <f t="shared" si="538"/>
        <v>21.753599999998649</v>
      </c>
      <c r="W3995" s="159">
        <f t="shared" si="534"/>
        <v>2.8010833058508861E-3</v>
      </c>
      <c r="X3995" s="160">
        <f t="shared" si="535"/>
        <v>7.0885489634195734E-6</v>
      </c>
      <c r="Y3995" s="160">
        <f t="shared" si="536"/>
        <v>7.0885489634195734E-6</v>
      </c>
      <c r="Z3995" s="160" t="str">
        <f t="shared" si="537"/>
        <v/>
      </c>
    </row>
    <row r="3996" spans="22:26" ht="20.100000000000001" customHeight="1" x14ac:dyDescent="0.25">
      <c r="V3996" s="156">
        <f t="shared" si="538"/>
        <v>21.759999999998648</v>
      </c>
      <c r="W3996" s="159">
        <f t="shared" si="534"/>
        <v>2.7939947568874665E-3</v>
      </c>
      <c r="X3996" s="160">
        <f t="shared" si="535"/>
        <v>7.0710992884762992E-6</v>
      </c>
      <c r="Y3996" s="160">
        <f t="shared" si="536"/>
        <v>7.0710992884762992E-6</v>
      </c>
      <c r="Z3996" s="160" t="str">
        <f t="shared" si="537"/>
        <v/>
      </c>
    </row>
    <row r="3997" spans="22:26" ht="20.100000000000001" customHeight="1" x14ac:dyDescent="0.25">
      <c r="V3997" s="156">
        <f t="shared" si="538"/>
        <v>21.766399999998647</v>
      </c>
      <c r="W3997" s="159">
        <f t="shared" si="534"/>
        <v>2.7869236575989902E-3</v>
      </c>
      <c r="X3997" s="160">
        <f t="shared" si="535"/>
        <v>7.053691043877857E-6</v>
      </c>
      <c r="Y3997" s="160">
        <f t="shared" si="536"/>
        <v>7.053691043877857E-6</v>
      </c>
      <c r="Z3997" s="160" t="str">
        <f t="shared" si="537"/>
        <v/>
      </c>
    </row>
    <row r="3998" spans="22:26" ht="20.100000000000001" customHeight="1" x14ac:dyDescent="0.25">
      <c r="V3998" s="156">
        <f t="shared" si="538"/>
        <v>21.772799999998647</v>
      </c>
      <c r="W3998" s="159">
        <f t="shared" si="534"/>
        <v>2.7798699665551123E-3</v>
      </c>
      <c r="X3998" s="160">
        <f t="shared" si="535"/>
        <v>7.0363241360580329E-6</v>
      </c>
      <c r="Y3998" s="160">
        <f t="shared" si="536"/>
        <v>7.0363241360580329E-6</v>
      </c>
      <c r="Z3998" s="160" t="str">
        <f t="shared" si="537"/>
        <v/>
      </c>
    </row>
    <row r="3999" spans="22:26" ht="20.100000000000001" customHeight="1" x14ac:dyDescent="0.25">
      <c r="V3999" s="156">
        <f t="shared" si="538"/>
        <v>21.779199999998646</v>
      </c>
      <c r="W3999" s="159">
        <f t="shared" si="534"/>
        <v>2.7728336424190543E-3</v>
      </c>
      <c r="X3999" s="160">
        <f t="shared" si="535"/>
        <v>7.0189984716167129E-6</v>
      </c>
      <c r="Y3999" s="160">
        <f t="shared" si="536"/>
        <v>7.0189984716167129E-6</v>
      </c>
      <c r="Z3999" s="160" t="str">
        <f t="shared" si="537"/>
        <v/>
      </c>
    </row>
    <row r="4000" spans="22:26" ht="20.100000000000001" customHeight="1" x14ac:dyDescent="0.25">
      <c r="V4000" s="156">
        <f t="shared" si="538"/>
        <v>21.785599999998645</v>
      </c>
      <c r="W4000" s="159">
        <f t="shared" si="534"/>
        <v>2.7658146439474376E-3</v>
      </c>
      <c r="X4000" s="160">
        <f t="shared" si="535"/>
        <v>7.0017139573610825E-6</v>
      </c>
      <c r="Y4000" s="160">
        <f t="shared" si="536"/>
        <v>7.0017139573610825E-6</v>
      </c>
      <c r="Z4000" s="160" t="str">
        <f t="shared" si="537"/>
        <v/>
      </c>
    </row>
    <row r="4001" spans="22:26" ht="20.100000000000001" customHeight="1" x14ac:dyDescent="0.25">
      <c r="V4001" s="156">
        <f t="shared" si="538"/>
        <v>21.791999999998644</v>
      </c>
      <c r="W4001" s="159">
        <f t="shared" si="534"/>
        <v>2.7588129299900765E-3</v>
      </c>
      <c r="X4001" s="160">
        <f t="shared" si="535"/>
        <v>6.9844705002947843E-6</v>
      </c>
      <c r="Y4001" s="160">
        <f t="shared" si="536"/>
        <v>6.9844705002947843E-6</v>
      </c>
      <c r="Z4001" s="160" t="str">
        <f t="shared" si="537"/>
        <v/>
      </c>
    </row>
    <row r="4002" spans="22:26" ht="20.100000000000001" customHeight="1" x14ac:dyDescent="0.25">
      <c r="V4002" s="156">
        <f t="shared" si="538"/>
        <v>21.798399999998644</v>
      </c>
      <c r="W4002" s="159">
        <f t="shared" si="534"/>
        <v>2.7518284594897817E-3</v>
      </c>
      <c r="X4002" s="160">
        <f t="shared" si="535"/>
        <v>6.9672680076252914E-6</v>
      </c>
      <c r="Y4002" s="160">
        <f t="shared" si="536"/>
        <v>6.9672680076252914E-6</v>
      </c>
      <c r="Z4002" s="160" t="str">
        <f t="shared" si="537"/>
        <v/>
      </c>
    </row>
    <row r="4003" spans="22:26" ht="20.100000000000001" customHeight="1" x14ac:dyDescent="0.25">
      <c r="V4003" s="156">
        <f t="shared" si="538"/>
        <v>21.804799999998643</v>
      </c>
      <c r="W4003" s="159">
        <f t="shared" si="534"/>
        <v>2.7448611914821564E-3</v>
      </c>
      <c r="X4003" s="160">
        <f t="shared" si="535"/>
        <v>6.9501063867378858E-6</v>
      </c>
      <c r="Y4003" s="160">
        <f t="shared" si="536"/>
        <v>6.9501063867378858E-6</v>
      </c>
      <c r="Z4003" s="160" t="str">
        <f t="shared" si="537"/>
        <v/>
      </c>
    </row>
    <row r="4004" spans="22:26" ht="20.100000000000001" customHeight="1" x14ac:dyDescent="0.25">
      <c r="V4004" s="156">
        <f t="shared" si="538"/>
        <v>21.811199999998642</v>
      </c>
      <c r="W4004" s="159">
        <f t="shared" si="534"/>
        <v>2.7379110850954185E-3</v>
      </c>
      <c r="X4004" s="160">
        <f t="shared" si="535"/>
        <v>6.9329855452186437E-6</v>
      </c>
      <c r="Y4004" s="160">
        <f t="shared" si="536"/>
        <v>6.9329855452186437E-6</v>
      </c>
      <c r="Z4004" s="160" t="str">
        <f t="shared" si="537"/>
        <v/>
      </c>
    </row>
    <row r="4005" spans="22:26" ht="20.100000000000001" customHeight="1" x14ac:dyDescent="0.25">
      <c r="V4005" s="156">
        <f t="shared" si="538"/>
        <v>21.817599999998642</v>
      </c>
      <c r="W4005" s="159">
        <f t="shared" si="534"/>
        <v>2.7309780995501999E-3</v>
      </c>
      <c r="X4005" s="160">
        <f t="shared" si="535"/>
        <v>6.9159053908440273E-6</v>
      </c>
      <c r="Y4005" s="160">
        <f t="shared" si="536"/>
        <v>6.9159053908440273E-6</v>
      </c>
      <c r="Z4005" s="160" t="str">
        <f t="shared" si="537"/>
        <v/>
      </c>
    </row>
    <row r="4006" spans="22:26" ht="20.100000000000001" customHeight="1" x14ac:dyDescent="0.25">
      <c r="V4006" s="156">
        <f t="shared" si="538"/>
        <v>21.823999999998641</v>
      </c>
      <c r="W4006" s="159">
        <f t="shared" si="534"/>
        <v>2.7240621941593559E-3</v>
      </c>
      <c r="X4006" s="160">
        <f t="shared" si="535"/>
        <v>6.8988658316121096E-6</v>
      </c>
      <c r="Y4006" s="160">
        <f t="shared" si="536"/>
        <v>6.8988658316121096E-6</v>
      </c>
      <c r="Z4006" s="160" t="str">
        <f t="shared" si="537"/>
        <v/>
      </c>
    </row>
    <row r="4007" spans="22:26" ht="20.100000000000001" customHeight="1" x14ac:dyDescent="0.25">
      <c r="V4007" s="156">
        <f t="shared" si="538"/>
        <v>21.83039999999864</v>
      </c>
      <c r="W4007" s="159">
        <f t="shared" si="534"/>
        <v>2.7171633283277438E-3</v>
      </c>
      <c r="X4007" s="160">
        <f t="shared" si="535"/>
        <v>6.8818667756684153E-6</v>
      </c>
      <c r="Y4007" s="160">
        <f t="shared" si="536"/>
        <v>6.8818667756684153E-6</v>
      </c>
      <c r="Z4007" s="160" t="str">
        <f t="shared" si="537"/>
        <v/>
      </c>
    </row>
    <row r="4008" spans="22:26" ht="20.100000000000001" customHeight="1" x14ac:dyDescent="0.25">
      <c r="V4008" s="156">
        <f t="shared" si="538"/>
        <v>21.83679999999864</v>
      </c>
      <c r="W4008" s="159">
        <f t="shared" si="534"/>
        <v>2.7102814615520754E-3</v>
      </c>
      <c r="X4008" s="160">
        <f t="shared" si="535"/>
        <v>6.8649081313809472E-6</v>
      </c>
      <c r="Y4008" s="160">
        <f t="shared" si="536"/>
        <v>6.8649081313809472E-6</v>
      </c>
      <c r="Z4008" s="160" t="str">
        <f t="shared" si="537"/>
        <v/>
      </c>
    </row>
    <row r="4009" spans="22:26" ht="20.100000000000001" customHeight="1" x14ac:dyDescent="0.25">
      <c r="V4009" s="156">
        <f t="shared" si="538"/>
        <v>21.843199999998639</v>
      </c>
      <c r="W4009" s="159">
        <f t="shared" si="534"/>
        <v>2.7034165534206944E-3</v>
      </c>
      <c r="X4009" s="160">
        <f t="shared" si="535"/>
        <v>6.8479898073020226E-6</v>
      </c>
      <c r="Y4009" s="160">
        <f t="shared" si="536"/>
        <v>6.8479898073020226E-6</v>
      </c>
      <c r="Z4009" s="160" t="str">
        <f t="shared" si="537"/>
        <v/>
      </c>
    </row>
    <row r="4010" spans="22:26" ht="20.100000000000001" customHeight="1" x14ac:dyDescent="0.25">
      <c r="V4010" s="156">
        <f t="shared" si="538"/>
        <v>21.849599999998638</v>
      </c>
      <c r="W4010" s="159">
        <f t="shared" si="534"/>
        <v>2.6965685636133924E-3</v>
      </c>
      <c r="X4010" s="160">
        <f t="shared" si="535"/>
        <v>6.8311117121903908E-6</v>
      </c>
      <c r="Y4010" s="160">
        <f t="shared" si="536"/>
        <v>6.8311117121903908E-6</v>
      </c>
      <c r="Z4010" s="160" t="str">
        <f t="shared" si="537"/>
        <v/>
      </c>
    </row>
    <row r="4011" spans="22:26" ht="20.100000000000001" customHeight="1" x14ac:dyDescent="0.25">
      <c r="V4011" s="156">
        <f t="shared" si="538"/>
        <v>21.855999999998637</v>
      </c>
      <c r="W4011" s="159">
        <f t="shared" si="534"/>
        <v>2.689737451901202E-3</v>
      </c>
      <c r="X4011" s="160">
        <f t="shared" si="535"/>
        <v>6.814273754973503E-6</v>
      </c>
      <c r="Y4011" s="160">
        <f t="shared" si="536"/>
        <v>6.814273754973503E-6</v>
      </c>
      <c r="Z4011" s="160" t="str">
        <f t="shared" si="537"/>
        <v/>
      </c>
    </row>
    <row r="4012" spans="22:26" ht="20.100000000000001" customHeight="1" x14ac:dyDescent="0.25">
      <c r="V4012" s="156">
        <f t="shared" si="538"/>
        <v>21.862399999998637</v>
      </c>
      <c r="W4012" s="159">
        <f t="shared" si="534"/>
        <v>2.6829231781462285E-3</v>
      </c>
      <c r="X4012" s="160">
        <f t="shared" si="535"/>
        <v>6.7974758447796046E-6</v>
      </c>
      <c r="Y4012" s="160">
        <f t="shared" si="536"/>
        <v>6.7974758447796046E-6</v>
      </c>
      <c r="Z4012" s="160" t="str">
        <f t="shared" si="537"/>
        <v/>
      </c>
    </row>
    <row r="4013" spans="22:26" ht="20.100000000000001" customHeight="1" x14ac:dyDescent="0.25">
      <c r="V4013" s="156">
        <f t="shared" si="538"/>
        <v>21.868799999998636</v>
      </c>
      <c r="W4013" s="159">
        <f t="shared" si="534"/>
        <v>2.6761257023014489E-3</v>
      </c>
      <c r="X4013" s="160">
        <f t="shared" si="535"/>
        <v>6.780717890935567E-6</v>
      </c>
      <c r="Y4013" s="160">
        <f t="shared" si="536"/>
        <v>6.780717890935567E-6</v>
      </c>
      <c r="Z4013" s="160" t="str">
        <f t="shared" si="537"/>
        <v/>
      </c>
    </row>
    <row r="4014" spans="22:26" ht="20.100000000000001" customHeight="1" x14ac:dyDescent="0.25">
      <c r="V4014" s="156">
        <f t="shared" si="538"/>
        <v>21.875199999998635</v>
      </c>
      <c r="W4014" s="159">
        <f t="shared" si="534"/>
        <v>2.6693449844105133E-3</v>
      </c>
      <c r="X4014" s="160">
        <f t="shared" si="535"/>
        <v>6.7639998029530093E-6</v>
      </c>
      <c r="Y4014" s="160">
        <f t="shared" si="536"/>
        <v>6.7639998029530093E-6</v>
      </c>
      <c r="Z4014" s="160" t="str">
        <f t="shared" si="537"/>
        <v/>
      </c>
    </row>
    <row r="4015" spans="22:26" ht="20.100000000000001" customHeight="1" x14ac:dyDescent="0.25">
      <c r="V4015" s="156">
        <f t="shared" si="538"/>
        <v>21.881599999998635</v>
      </c>
      <c r="W4015" s="159">
        <f t="shared" si="534"/>
        <v>2.6625809846075603E-3</v>
      </c>
      <c r="X4015" s="160">
        <f t="shared" si="535"/>
        <v>6.7473214905322022E-6</v>
      </c>
      <c r="Y4015" s="160">
        <f t="shared" si="536"/>
        <v>6.7473214905322022E-6</v>
      </c>
      <c r="Z4015" s="160" t="str">
        <f t="shared" si="537"/>
        <v/>
      </c>
    </row>
    <row r="4016" spans="22:26" ht="20.100000000000001" customHeight="1" x14ac:dyDescent="0.25">
      <c r="V4016" s="156">
        <f t="shared" si="538"/>
        <v>21.887999999998634</v>
      </c>
      <c r="W4016" s="159">
        <f t="shared" si="534"/>
        <v>2.6558336631170281E-3</v>
      </c>
      <c r="X4016" s="160">
        <f t="shared" si="535"/>
        <v>6.7306828635677052E-6</v>
      </c>
      <c r="Y4016" s="160">
        <f t="shared" si="536"/>
        <v>6.7306828635677052E-6</v>
      </c>
      <c r="Z4016" s="160" t="str">
        <f t="shared" si="537"/>
        <v/>
      </c>
    </row>
    <row r="4017" spans="22:26" ht="20.100000000000001" customHeight="1" x14ac:dyDescent="0.25">
      <c r="V4017" s="156">
        <f t="shared" si="538"/>
        <v>21.894399999998633</v>
      </c>
      <c r="W4017" s="159">
        <f t="shared" si="534"/>
        <v>2.6491029802534604E-3</v>
      </c>
      <c r="X4017" s="160">
        <f t="shared" si="535"/>
        <v>6.7140838321344889E-6</v>
      </c>
      <c r="Y4017" s="160">
        <f t="shared" si="536"/>
        <v>6.7140838321344889E-6</v>
      </c>
      <c r="Z4017" s="160" t="str">
        <f t="shared" si="537"/>
        <v/>
      </c>
    </row>
    <row r="4018" spans="22:26" ht="20.100000000000001" customHeight="1" x14ac:dyDescent="0.25">
      <c r="V4018" s="156">
        <f t="shared" si="538"/>
        <v>21.900799999998632</v>
      </c>
      <c r="W4018" s="159">
        <f t="shared" si="534"/>
        <v>2.6423888964213259E-3</v>
      </c>
      <c r="X4018" s="160">
        <f t="shared" si="535"/>
        <v>6.6975243065239311E-6</v>
      </c>
      <c r="Y4018" s="160">
        <f t="shared" si="536"/>
        <v>6.6975243065239311E-6</v>
      </c>
      <c r="Z4018" s="160" t="str">
        <f t="shared" si="537"/>
        <v/>
      </c>
    </row>
    <row r="4019" spans="22:26" ht="20.100000000000001" customHeight="1" x14ac:dyDescent="0.25">
      <c r="V4019" s="156">
        <f t="shared" si="538"/>
        <v>21.907199999998632</v>
      </c>
      <c r="W4019" s="159">
        <f t="shared" si="534"/>
        <v>2.635691372114802E-3</v>
      </c>
      <c r="X4019" s="160">
        <f t="shared" si="535"/>
        <v>6.6810041971718248E-6</v>
      </c>
      <c r="Y4019" s="160">
        <f t="shared" si="536"/>
        <v>6.6810041971718248E-6</v>
      </c>
      <c r="Z4019" s="160" t="str">
        <f t="shared" si="537"/>
        <v/>
      </c>
    </row>
    <row r="4020" spans="22:26" ht="20.100000000000001" customHeight="1" x14ac:dyDescent="0.25">
      <c r="V4020" s="156">
        <f t="shared" si="538"/>
        <v>21.913599999998631</v>
      </c>
      <c r="W4020" s="159">
        <f t="shared" si="534"/>
        <v>2.6290103679176302E-3</v>
      </c>
      <c r="X4020" s="160">
        <f t="shared" si="535"/>
        <v>6.6645234147494521E-6</v>
      </c>
      <c r="Y4020" s="160">
        <f t="shared" si="536"/>
        <v>6.6645234147494521E-6</v>
      </c>
      <c r="Z4020" s="160" t="str">
        <f t="shared" si="537"/>
        <v/>
      </c>
    </row>
    <row r="4021" spans="22:26" ht="20.100000000000001" customHeight="1" x14ac:dyDescent="0.25">
      <c r="V4021" s="156">
        <f t="shared" si="538"/>
        <v>21.91999999999863</v>
      </c>
      <c r="W4021" s="159">
        <f t="shared" si="534"/>
        <v>2.6223458445028807E-3</v>
      </c>
      <c r="X4021" s="160">
        <f t="shared" si="535"/>
        <v>6.6480818700790159E-6</v>
      </c>
      <c r="Y4021" s="160">
        <f t="shared" si="536"/>
        <v>6.6480818700790159E-6</v>
      </c>
      <c r="Z4021" s="160" t="str">
        <f t="shared" si="537"/>
        <v/>
      </c>
    </row>
    <row r="4022" spans="22:26" ht="20.100000000000001" customHeight="1" x14ac:dyDescent="0.25">
      <c r="V4022" s="156">
        <f t="shared" si="538"/>
        <v>21.92639999999863</v>
      </c>
      <c r="W4022" s="159">
        <f t="shared" si="534"/>
        <v>2.6156977626328017E-3</v>
      </c>
      <c r="X4022" s="160">
        <f t="shared" si="535"/>
        <v>6.6316794741939217E-6</v>
      </c>
      <c r="Y4022" s="160">
        <f t="shared" si="536"/>
        <v>6.6316794741939217E-6</v>
      </c>
      <c r="Z4022" s="160" t="str">
        <f t="shared" si="537"/>
        <v/>
      </c>
    </row>
    <row r="4023" spans="22:26" ht="20.100000000000001" customHeight="1" x14ac:dyDescent="0.25">
      <c r="V4023" s="156">
        <f t="shared" si="538"/>
        <v>21.932799999998629</v>
      </c>
      <c r="W4023" s="159">
        <f t="shared" si="534"/>
        <v>2.6090660831586078E-3</v>
      </c>
      <c r="X4023" s="160">
        <f t="shared" si="535"/>
        <v>6.6153161383131903E-6</v>
      </c>
      <c r="Y4023" s="160">
        <f t="shared" si="536"/>
        <v>6.6153161383131903E-6</v>
      </c>
      <c r="Z4023" s="160" t="str">
        <f t="shared" si="537"/>
        <v/>
      </c>
    </row>
    <row r="4024" spans="22:26" ht="20.100000000000001" customHeight="1" x14ac:dyDescent="0.25">
      <c r="V4024" s="156">
        <f t="shared" si="538"/>
        <v>21.939199999998628</v>
      </c>
      <c r="W4024" s="159">
        <f t="shared" si="534"/>
        <v>2.6024507670202946E-3</v>
      </c>
      <c r="X4024" s="160">
        <f t="shared" si="535"/>
        <v>6.5989917738310498E-6</v>
      </c>
      <c r="Y4024" s="160">
        <f t="shared" si="536"/>
        <v>6.5989917738310498E-6</v>
      </c>
      <c r="Z4024" s="160" t="str">
        <f t="shared" si="537"/>
        <v/>
      </c>
    </row>
    <row r="4025" spans="22:26" ht="20.100000000000001" customHeight="1" x14ac:dyDescent="0.25">
      <c r="V4025" s="156">
        <f t="shared" si="538"/>
        <v>21.945599999998628</v>
      </c>
      <c r="W4025" s="159">
        <f t="shared" si="534"/>
        <v>2.5958517752464635E-3</v>
      </c>
      <c r="X4025" s="160">
        <f t="shared" si="535"/>
        <v>6.5827062923273436E-6</v>
      </c>
      <c r="Y4025" s="160">
        <f t="shared" si="536"/>
        <v>6.5827062923273436E-6</v>
      </c>
      <c r="Z4025" s="160" t="str">
        <f t="shared" si="537"/>
        <v/>
      </c>
    </row>
    <row r="4026" spans="22:26" ht="20.100000000000001" customHeight="1" x14ac:dyDescent="0.25">
      <c r="V4026" s="156">
        <f t="shared" si="538"/>
        <v>21.951999999998627</v>
      </c>
      <c r="W4026" s="159">
        <f t="shared" si="534"/>
        <v>2.5892690689541362E-3</v>
      </c>
      <c r="X4026" s="160">
        <f t="shared" si="535"/>
        <v>6.5664596055961533E-6</v>
      </c>
      <c r="Y4026" s="160">
        <f t="shared" si="536"/>
        <v>6.5664596055961533E-6</v>
      </c>
      <c r="Z4026" s="160" t="str">
        <f t="shared" si="537"/>
        <v/>
      </c>
    </row>
    <row r="4027" spans="22:26" ht="20.100000000000001" customHeight="1" x14ac:dyDescent="0.25">
      <c r="V4027" s="156">
        <f t="shared" si="538"/>
        <v>21.958399999998626</v>
      </c>
      <c r="W4027" s="159">
        <f t="shared" si="534"/>
        <v>2.58270260934854E-3</v>
      </c>
      <c r="X4027" s="160">
        <f t="shared" si="535"/>
        <v>6.5502516255889869E-6</v>
      </c>
      <c r="Y4027" s="160">
        <f t="shared" si="536"/>
        <v>6.5502516255889869E-6</v>
      </c>
      <c r="Z4027" s="160" t="str">
        <f t="shared" si="537"/>
        <v/>
      </c>
    </row>
    <row r="4028" spans="22:26" ht="20.100000000000001" customHeight="1" x14ac:dyDescent="0.25">
      <c r="V4028" s="156">
        <f t="shared" si="538"/>
        <v>21.964799999998625</v>
      </c>
      <c r="W4028" s="159">
        <f t="shared" si="534"/>
        <v>2.576152357722951E-3</v>
      </c>
      <c r="X4028" s="160">
        <f t="shared" si="535"/>
        <v>6.534082264443835E-6</v>
      </c>
      <c r="Y4028" s="160">
        <f t="shared" si="536"/>
        <v>6.534082264443835E-6</v>
      </c>
      <c r="Z4028" s="160" t="str">
        <f t="shared" si="537"/>
        <v/>
      </c>
    </row>
    <row r="4029" spans="22:26" ht="20.100000000000001" customHeight="1" x14ac:dyDescent="0.25">
      <c r="V4029" s="156">
        <f t="shared" si="538"/>
        <v>21.971199999998625</v>
      </c>
      <c r="W4029" s="159">
        <f t="shared" si="534"/>
        <v>2.5696182754585072E-3</v>
      </c>
      <c r="X4029" s="160">
        <f t="shared" si="535"/>
        <v>6.5179514345111919E-6</v>
      </c>
      <c r="Y4029" s="160">
        <f t="shared" si="536"/>
        <v>6.5179514345111919E-6</v>
      </c>
      <c r="Z4029" s="160" t="str">
        <f t="shared" si="537"/>
        <v/>
      </c>
    </row>
    <row r="4030" spans="22:26" ht="20.100000000000001" customHeight="1" x14ac:dyDescent="0.25">
      <c r="V4030" s="156">
        <f t="shared" si="538"/>
        <v>21.977599999998624</v>
      </c>
      <c r="W4030" s="159">
        <f t="shared" si="534"/>
        <v>2.563100324023996E-3</v>
      </c>
      <c r="X4030" s="160">
        <f t="shared" si="535"/>
        <v>6.5018590482946413E-6</v>
      </c>
      <c r="Y4030" s="160">
        <f t="shared" si="536"/>
        <v>6.5018590482946413E-6</v>
      </c>
      <c r="Z4030" s="160" t="str">
        <f t="shared" si="537"/>
        <v/>
      </c>
    </row>
    <row r="4031" spans="22:26" ht="20.100000000000001" customHeight="1" x14ac:dyDescent="0.25">
      <c r="V4031" s="156">
        <f t="shared" si="538"/>
        <v>21.983999999998623</v>
      </c>
      <c r="W4031" s="159">
        <f t="shared" si="534"/>
        <v>2.5565984649757014E-3</v>
      </c>
      <c r="X4031" s="160">
        <f t="shared" si="535"/>
        <v>6.4858050184989947E-6</v>
      </c>
      <c r="Y4031" s="160">
        <f t="shared" si="536"/>
        <v>6.4858050184989947E-6</v>
      </c>
      <c r="Z4031" s="160" t="str">
        <f t="shared" si="537"/>
        <v/>
      </c>
    </row>
    <row r="4032" spans="22:26" ht="20.100000000000001" customHeight="1" x14ac:dyDescent="0.25">
      <c r="V4032" s="156">
        <f t="shared" si="538"/>
        <v>21.990399999998623</v>
      </c>
      <c r="W4032" s="159">
        <f t="shared" si="534"/>
        <v>2.5501126599572024E-3</v>
      </c>
      <c r="X4032" s="160">
        <f t="shared" si="535"/>
        <v>6.4697892580159802E-6</v>
      </c>
      <c r="Y4032" s="160">
        <f t="shared" si="536"/>
        <v>6.4697892580159802E-6</v>
      </c>
      <c r="Z4032" s="160" t="str">
        <f t="shared" si="537"/>
        <v/>
      </c>
    </row>
    <row r="4033" spans="22:26" ht="20.100000000000001" customHeight="1" x14ac:dyDescent="0.25">
      <c r="V4033" s="156">
        <f t="shared" si="538"/>
        <v>21.996799999998622</v>
      </c>
      <c r="W4033" s="159">
        <f t="shared" si="534"/>
        <v>2.5436428706991864E-3</v>
      </c>
      <c r="X4033" s="160">
        <f t="shared" si="535"/>
        <v>6.4538116799181706E-6</v>
      </c>
      <c r="Y4033" s="160">
        <f t="shared" si="536"/>
        <v>6.4538116799181706E-6</v>
      </c>
      <c r="Z4033" s="160" t="str">
        <f t="shared" si="537"/>
        <v/>
      </c>
    </row>
    <row r="4034" spans="22:26" ht="20.100000000000001" customHeight="1" x14ac:dyDescent="0.25">
      <c r="V4034" s="156">
        <f t="shared" si="538"/>
        <v>22.003199999998621</v>
      </c>
      <c r="W4034" s="159">
        <f t="shared" si="534"/>
        <v>2.5371890590192682E-3</v>
      </c>
      <c r="X4034" s="160">
        <f t="shared" si="535"/>
        <v>6.4378721974550808E-6</v>
      </c>
      <c r="Y4034" s="160">
        <f t="shared" si="536"/>
        <v>6.4378721974550808E-6</v>
      </c>
      <c r="Z4034" s="160" t="str">
        <f t="shared" si="537"/>
        <v/>
      </c>
    </row>
    <row r="4035" spans="22:26" ht="20.100000000000001" customHeight="1" x14ac:dyDescent="0.25">
      <c r="V4035" s="156">
        <f t="shared" si="538"/>
        <v>22.00959999999862</v>
      </c>
      <c r="W4035" s="159">
        <f t="shared" si="534"/>
        <v>2.5307511868218131E-3</v>
      </c>
      <c r="X4035" s="160">
        <f t="shared" si="535"/>
        <v>6.421970724067045E-6</v>
      </c>
      <c r="Y4035" s="160">
        <f t="shared" si="536"/>
        <v>6.421970724067045E-6</v>
      </c>
      <c r="Z4035" s="160" t="str">
        <f t="shared" si="537"/>
        <v/>
      </c>
    </row>
    <row r="4036" spans="22:26" ht="20.100000000000001" customHeight="1" x14ac:dyDescent="0.25">
      <c r="V4036" s="156">
        <f t="shared" si="538"/>
        <v>22.01599999999862</v>
      </c>
      <c r="W4036" s="159">
        <f t="shared" si="534"/>
        <v>2.5243292160977461E-3</v>
      </c>
      <c r="X4036" s="160">
        <f t="shared" si="535"/>
        <v>6.4061071733769771E-6</v>
      </c>
      <c r="Y4036" s="160">
        <f t="shared" si="536"/>
        <v>6.4061071733769771E-6</v>
      </c>
      <c r="Z4036" s="160" t="str">
        <f t="shared" si="537"/>
        <v/>
      </c>
    </row>
    <row r="4037" spans="22:26" ht="20.100000000000001" customHeight="1" x14ac:dyDescent="0.25">
      <c r="V4037" s="156">
        <f t="shared" si="538"/>
        <v>22.022399999998619</v>
      </c>
      <c r="W4037" s="159">
        <f t="shared" si="534"/>
        <v>2.5179231089243691E-3</v>
      </c>
      <c r="X4037" s="160">
        <f t="shared" si="535"/>
        <v>6.3902814591921056E-6</v>
      </c>
      <c r="Y4037" s="160">
        <f t="shared" si="536"/>
        <v>6.3902814591921056E-6</v>
      </c>
      <c r="Z4037" s="160" t="str">
        <f t="shared" si="537"/>
        <v/>
      </c>
    </row>
    <row r="4038" spans="22:26" ht="20.100000000000001" customHeight="1" x14ac:dyDescent="0.25">
      <c r="V4038" s="156">
        <f t="shared" si="538"/>
        <v>22.028799999998618</v>
      </c>
      <c r="W4038" s="159">
        <f t="shared" si="534"/>
        <v>2.511532827465177E-3</v>
      </c>
      <c r="X4038" s="160">
        <f t="shared" si="535"/>
        <v>6.3744934954931311E-6</v>
      </c>
      <c r="Y4038" s="160">
        <f t="shared" si="536"/>
        <v>6.3744934954931311E-6</v>
      </c>
      <c r="Z4038" s="160" t="str">
        <f t="shared" si="537"/>
        <v/>
      </c>
    </row>
    <row r="4039" spans="22:26" ht="20.100000000000001" customHeight="1" x14ac:dyDescent="0.25">
      <c r="V4039" s="156">
        <f t="shared" si="538"/>
        <v>22.035199999998618</v>
      </c>
      <c r="W4039" s="159">
        <f t="shared" si="534"/>
        <v>2.5051583339696839E-3</v>
      </c>
      <c r="X4039" s="160">
        <f t="shared" si="535"/>
        <v>6.3587431964576453E-6</v>
      </c>
      <c r="Y4039" s="160">
        <f t="shared" si="536"/>
        <v>6.3587431964576453E-6</v>
      </c>
      <c r="Z4039" s="160" t="str">
        <f t="shared" si="537"/>
        <v/>
      </c>
    </row>
    <row r="4040" spans="22:26" ht="20.100000000000001" customHeight="1" x14ac:dyDescent="0.25">
      <c r="V4040" s="156">
        <f t="shared" si="538"/>
        <v>22.041599999998617</v>
      </c>
      <c r="W4040" s="159">
        <f t="shared" si="534"/>
        <v>2.4987995907732262E-3</v>
      </c>
      <c r="X4040" s="160">
        <f t="shared" si="535"/>
        <v>6.3430304764271715E-6</v>
      </c>
      <c r="Y4040" s="160">
        <f t="shared" si="536"/>
        <v>6.3430304764271715E-6</v>
      </c>
      <c r="Z4040" s="160" t="str">
        <f t="shared" si="537"/>
        <v/>
      </c>
    </row>
    <row r="4041" spans="22:26" ht="20.100000000000001" customHeight="1" x14ac:dyDescent="0.25">
      <c r="V4041" s="156">
        <f t="shared" si="538"/>
        <v>22.047999999998616</v>
      </c>
      <c r="W4041" s="159">
        <f t="shared" si="534"/>
        <v>2.4924565602967991E-3</v>
      </c>
      <c r="X4041" s="160">
        <f t="shared" si="535"/>
        <v>6.3273552499379555E-6</v>
      </c>
      <c r="Y4041" s="160">
        <f t="shared" si="536"/>
        <v>6.3273552499379555E-6</v>
      </c>
      <c r="Z4041" s="160" t="str">
        <f t="shared" si="537"/>
        <v/>
      </c>
    </row>
    <row r="4042" spans="22:26" ht="20.100000000000001" customHeight="1" x14ac:dyDescent="0.25">
      <c r="V4042" s="156">
        <f t="shared" si="538"/>
        <v>22.054399999998616</v>
      </c>
      <c r="W4042" s="159">
        <f t="shared" si="534"/>
        <v>2.4861292050468611E-3</v>
      </c>
      <c r="X4042" s="160">
        <f t="shared" si="535"/>
        <v>6.3117174317122923E-6</v>
      </c>
      <c r="Y4042" s="160">
        <f t="shared" si="536"/>
        <v>6.3117174317122923E-6</v>
      </c>
      <c r="Z4042" s="160" t="str">
        <f t="shared" si="537"/>
        <v/>
      </c>
    </row>
    <row r="4043" spans="22:26" ht="20.100000000000001" customHeight="1" x14ac:dyDescent="0.25">
      <c r="V4043" s="156">
        <f t="shared" si="538"/>
        <v>22.060799999998615</v>
      </c>
      <c r="W4043" s="159">
        <f t="shared" si="534"/>
        <v>2.4798174876151488E-3</v>
      </c>
      <c r="X4043" s="160">
        <f t="shared" si="535"/>
        <v>6.2961169366294693E-6</v>
      </c>
      <c r="Y4043" s="160">
        <f t="shared" si="536"/>
        <v>6.2961169366294693E-6</v>
      </c>
      <c r="Z4043" s="160" t="str">
        <f t="shared" si="537"/>
        <v/>
      </c>
    </row>
    <row r="4044" spans="22:26" ht="20.100000000000001" customHeight="1" x14ac:dyDescent="0.25">
      <c r="V4044" s="156">
        <f t="shared" si="538"/>
        <v>22.067199999998614</v>
      </c>
      <c r="W4044" s="159">
        <f t="shared" si="534"/>
        <v>2.4735213706785194E-3</v>
      </c>
      <c r="X4044" s="160">
        <f t="shared" si="535"/>
        <v>6.2805536797739051E-6</v>
      </c>
      <c r="Y4044" s="160">
        <f t="shared" si="536"/>
        <v>6.2805536797739051E-6</v>
      </c>
      <c r="Z4044" s="160" t="str">
        <f t="shared" si="537"/>
        <v/>
      </c>
    </row>
    <row r="4045" spans="22:26" ht="20.100000000000001" customHeight="1" x14ac:dyDescent="0.25">
      <c r="V4045" s="156">
        <f t="shared" si="538"/>
        <v>22.073599999998613</v>
      </c>
      <c r="W4045" s="159">
        <f t="shared" si="534"/>
        <v>2.4672408169987455E-3</v>
      </c>
      <c r="X4045" s="160">
        <f t="shared" si="535"/>
        <v>6.2650275764047914E-6</v>
      </c>
      <c r="Y4045" s="160">
        <f t="shared" si="536"/>
        <v>6.2650275764047914E-6</v>
      </c>
      <c r="Z4045" s="160" t="str">
        <f t="shared" si="537"/>
        <v/>
      </c>
    </row>
    <row r="4046" spans="22:26" ht="20.100000000000001" customHeight="1" x14ac:dyDescent="0.25">
      <c r="V4046" s="156">
        <f t="shared" si="538"/>
        <v>22.079999999998613</v>
      </c>
      <c r="W4046" s="159">
        <f t="shared" si="534"/>
        <v>2.4609757894223407E-3</v>
      </c>
      <c r="X4046" s="160">
        <f t="shared" si="535"/>
        <v>6.2495385419430831E-6</v>
      </c>
      <c r="Y4046" s="160">
        <f t="shared" si="536"/>
        <v>6.2495385419430831E-6</v>
      </c>
      <c r="Z4046" s="160" t="str">
        <f t="shared" si="537"/>
        <v/>
      </c>
    </row>
    <row r="4047" spans="22:26" ht="20.100000000000001" customHeight="1" x14ac:dyDescent="0.25">
      <c r="V4047" s="156">
        <f t="shared" si="538"/>
        <v>22.086399999998612</v>
      </c>
      <c r="W4047" s="159">
        <f t="shared" si="534"/>
        <v>2.4547262508803976E-3</v>
      </c>
      <c r="X4047" s="160">
        <f t="shared" si="535"/>
        <v>6.2340864920074936E-6</v>
      </c>
      <c r="Y4047" s="160">
        <f t="shared" si="536"/>
        <v>6.2340864920074936E-6</v>
      </c>
      <c r="Z4047" s="160" t="str">
        <f t="shared" si="537"/>
        <v/>
      </c>
    </row>
    <row r="4048" spans="22:26" ht="20.100000000000001" customHeight="1" x14ac:dyDescent="0.25">
      <c r="V4048" s="156">
        <f t="shared" si="538"/>
        <v>22.092799999998611</v>
      </c>
      <c r="W4048" s="159">
        <f t="shared" si="534"/>
        <v>2.4484921643883901E-3</v>
      </c>
      <c r="X4048" s="160">
        <f t="shared" si="535"/>
        <v>6.2186713424062547E-6</v>
      </c>
      <c r="Y4048" s="160">
        <f t="shared" si="536"/>
        <v>6.2186713424062547E-6</v>
      </c>
      <c r="Z4048" s="160" t="str">
        <f t="shared" si="537"/>
        <v/>
      </c>
    </row>
    <row r="4049" spans="22:26" ht="20.100000000000001" customHeight="1" x14ac:dyDescent="0.25">
      <c r="V4049" s="156">
        <f t="shared" si="538"/>
        <v>22.099199999998611</v>
      </c>
      <c r="W4049" s="159">
        <f t="shared" si="534"/>
        <v>2.4422734930459838E-3</v>
      </c>
      <c r="X4049" s="160">
        <f t="shared" si="535"/>
        <v>6.2032930090872435E-6</v>
      </c>
      <c r="Y4049" s="160">
        <f t="shared" si="536"/>
        <v>6.2032930090872435E-6</v>
      </c>
      <c r="Z4049" s="160" t="str">
        <f t="shared" si="537"/>
        <v/>
      </c>
    </row>
    <row r="4050" spans="22:26" ht="20.100000000000001" customHeight="1" x14ac:dyDescent="0.25">
      <c r="V4050" s="156">
        <f t="shared" si="538"/>
        <v>22.10559999999861</v>
      </c>
      <c r="W4050" s="159">
        <f t="shared" si="534"/>
        <v>2.4360702000368966E-3</v>
      </c>
      <c r="X4050" s="160">
        <f t="shared" si="535"/>
        <v>6.1879514082195143E-6</v>
      </c>
      <c r="Y4050" s="160">
        <f t="shared" si="536"/>
        <v>6.1879514082195143E-6</v>
      </c>
      <c r="Z4050" s="160" t="str">
        <f t="shared" si="537"/>
        <v/>
      </c>
    </row>
    <row r="4051" spans="22:26" ht="20.100000000000001" customHeight="1" x14ac:dyDescent="0.25">
      <c r="V4051" s="156">
        <f t="shared" si="538"/>
        <v>22.111999999998609</v>
      </c>
      <c r="W4051" s="159">
        <f t="shared" si="534"/>
        <v>2.4298822486286771E-3</v>
      </c>
      <c r="X4051" s="160">
        <f t="shared" si="535"/>
        <v>6.1726464561148026E-6</v>
      </c>
      <c r="Y4051" s="160">
        <f t="shared" si="536"/>
        <v>6.1726464561148026E-6</v>
      </c>
      <c r="Z4051" s="160" t="str">
        <f t="shared" si="537"/>
        <v/>
      </c>
    </row>
    <row r="4052" spans="22:26" ht="20.100000000000001" customHeight="1" x14ac:dyDescent="0.25">
      <c r="V4052" s="156">
        <f t="shared" si="538"/>
        <v>22.118399999998609</v>
      </c>
      <c r="W4052" s="159">
        <f t="shared" ref="W4052:W4115" si="539">_xlfn.CHISQ.DIST.RT(V4052,$U$593)</f>
        <v>2.4237096021725623E-3</v>
      </c>
      <c r="X4052" s="160">
        <f t="shared" ref="X4052:X4115" si="540">W4052-W4053</f>
        <v>6.1573780692999493E-6</v>
      </c>
      <c r="Y4052" s="160">
        <f t="shared" ref="Y4052:Y4115" si="541">IF(W4052&lt;(1-$U$600),X4052,"")</f>
        <v>6.1573780692999493E-6</v>
      </c>
      <c r="Z4052" s="160" t="str">
        <f t="shared" ref="Z4052:Z4115" si="542">IF(X4052&lt;(1-$U$606),Y4052,"")</f>
        <v/>
      </c>
    </row>
    <row r="4053" spans="22:26" ht="20.100000000000001" customHeight="1" x14ac:dyDescent="0.25">
      <c r="V4053" s="156">
        <f t="shared" ref="V4053:V4116" si="543">V4052+$Y$593</f>
        <v>22.124799999998608</v>
      </c>
      <c r="W4053" s="159">
        <f t="shared" si="539"/>
        <v>2.4175522241032623E-3</v>
      </c>
      <c r="X4053" s="160">
        <f t="shared" si="540"/>
        <v>6.1421461644401397E-6</v>
      </c>
      <c r="Y4053" s="160">
        <f t="shared" si="541"/>
        <v>6.1421461644401397E-6</v>
      </c>
      <c r="Z4053" s="160" t="str">
        <f t="shared" si="542"/>
        <v/>
      </c>
    </row>
    <row r="4054" spans="22:26" ht="20.100000000000001" customHeight="1" x14ac:dyDescent="0.25">
      <c r="V4054" s="156">
        <f t="shared" si="543"/>
        <v>22.131199999998607</v>
      </c>
      <c r="W4054" s="159">
        <f t="shared" si="539"/>
        <v>2.4114100779388222E-3</v>
      </c>
      <c r="X4054" s="160">
        <f t="shared" si="540"/>
        <v>6.1269506583983176E-6</v>
      </c>
      <c r="Y4054" s="160">
        <f t="shared" si="541"/>
        <v>6.1269506583983176E-6</v>
      </c>
      <c r="Z4054" s="160" t="str">
        <f t="shared" si="542"/>
        <v/>
      </c>
    </row>
    <row r="4055" spans="22:26" ht="20.100000000000001" customHeight="1" x14ac:dyDescent="0.25">
      <c r="V4055" s="156">
        <f t="shared" si="543"/>
        <v>22.137599999998606</v>
      </c>
      <c r="W4055" s="159">
        <f t="shared" si="539"/>
        <v>2.4052831272804239E-3</v>
      </c>
      <c r="X4055" s="160">
        <f t="shared" si="540"/>
        <v>6.1117914682260778E-6</v>
      </c>
      <c r="Y4055" s="160">
        <f t="shared" si="541"/>
        <v>6.1117914682260778E-6</v>
      </c>
      <c r="Z4055" s="160" t="str">
        <f t="shared" si="542"/>
        <v/>
      </c>
    </row>
    <row r="4056" spans="22:26" ht="20.100000000000001" customHeight="1" x14ac:dyDescent="0.25">
      <c r="V4056" s="156">
        <f t="shared" si="543"/>
        <v>22.143999999998606</v>
      </c>
      <c r="W4056" s="159">
        <f t="shared" si="539"/>
        <v>2.3991713358121978E-3</v>
      </c>
      <c r="X4056" s="160">
        <f t="shared" si="540"/>
        <v>6.0966685111159616E-6</v>
      </c>
      <c r="Y4056" s="160">
        <f t="shared" si="541"/>
        <v>6.0966685111159616E-6</v>
      </c>
      <c r="Z4056" s="160" t="str">
        <f t="shared" si="542"/>
        <v/>
      </c>
    </row>
    <row r="4057" spans="22:26" ht="20.100000000000001" customHeight="1" x14ac:dyDescent="0.25">
      <c r="V4057" s="156">
        <f t="shared" si="543"/>
        <v>22.150399999998605</v>
      </c>
      <c r="W4057" s="159">
        <f t="shared" si="539"/>
        <v>2.3930746673010818E-3</v>
      </c>
      <c r="X4057" s="160">
        <f t="shared" si="540"/>
        <v>6.0815817044769169E-6</v>
      </c>
      <c r="Y4057" s="160">
        <f t="shared" si="541"/>
        <v>6.0815817044769169E-6</v>
      </c>
      <c r="Z4057" s="160" t="str">
        <f t="shared" si="542"/>
        <v/>
      </c>
    </row>
    <row r="4058" spans="22:26" ht="20.100000000000001" customHeight="1" x14ac:dyDescent="0.25">
      <c r="V4058" s="156">
        <f t="shared" si="543"/>
        <v>22.156799999998604</v>
      </c>
      <c r="W4058" s="159">
        <f t="shared" si="539"/>
        <v>2.3869930855966049E-3</v>
      </c>
      <c r="X4058" s="160">
        <f t="shared" si="540"/>
        <v>6.0665309658575368E-6</v>
      </c>
      <c r="Y4058" s="160">
        <f t="shared" si="541"/>
        <v>6.0665309658575368E-6</v>
      </c>
      <c r="Z4058" s="160" t="str">
        <f t="shared" si="542"/>
        <v/>
      </c>
    </row>
    <row r="4059" spans="22:26" ht="20.100000000000001" customHeight="1" x14ac:dyDescent="0.25">
      <c r="V4059" s="156">
        <f t="shared" si="543"/>
        <v>22.163199999998604</v>
      </c>
      <c r="W4059" s="159">
        <f t="shared" si="539"/>
        <v>2.3809265546307474E-3</v>
      </c>
      <c r="X4059" s="160">
        <f t="shared" si="540"/>
        <v>6.0515162130119794E-6</v>
      </c>
      <c r="Y4059" s="160">
        <f t="shared" si="541"/>
        <v>6.0515162130119794E-6</v>
      </c>
      <c r="Z4059" s="160" t="str">
        <f t="shared" si="542"/>
        <v/>
      </c>
    </row>
    <row r="4060" spans="22:26" ht="20.100000000000001" customHeight="1" x14ac:dyDescent="0.25">
      <c r="V4060" s="156">
        <f t="shared" si="543"/>
        <v>22.169599999998603</v>
      </c>
      <c r="W4060" s="159">
        <f t="shared" si="539"/>
        <v>2.3748750384177354E-3</v>
      </c>
      <c r="X4060" s="160">
        <f t="shared" si="540"/>
        <v>6.0365373638435887E-6</v>
      </c>
      <c r="Y4060" s="160">
        <f t="shared" si="541"/>
        <v>6.0365373638435887E-6</v>
      </c>
      <c r="Z4060" s="160" t="str">
        <f t="shared" si="542"/>
        <v/>
      </c>
    </row>
    <row r="4061" spans="22:26" ht="20.100000000000001" customHeight="1" x14ac:dyDescent="0.25">
      <c r="V4061" s="156">
        <f t="shared" si="543"/>
        <v>22.175999999998602</v>
      </c>
      <c r="W4061" s="159">
        <f t="shared" si="539"/>
        <v>2.3688385010538918E-3</v>
      </c>
      <c r="X4061" s="160">
        <f t="shared" si="540"/>
        <v>6.0215943364565032E-6</v>
      </c>
      <c r="Y4061" s="160">
        <f t="shared" si="541"/>
        <v>6.0215943364565032E-6</v>
      </c>
      <c r="Z4061" s="160" t="str">
        <f t="shared" si="542"/>
        <v/>
      </c>
    </row>
    <row r="4062" spans="22:26" ht="20.100000000000001" customHeight="1" x14ac:dyDescent="0.25">
      <c r="V4062" s="156">
        <f t="shared" si="543"/>
        <v>22.182399999998601</v>
      </c>
      <c r="W4062" s="159">
        <f t="shared" si="539"/>
        <v>2.3628169067174353E-3</v>
      </c>
      <c r="X4062" s="160">
        <f t="shared" si="540"/>
        <v>6.0066870491049147E-6</v>
      </c>
      <c r="Y4062" s="160">
        <f t="shared" si="541"/>
        <v>6.0066870491049147E-6</v>
      </c>
      <c r="Z4062" s="160" t="str">
        <f t="shared" si="542"/>
        <v/>
      </c>
    </row>
    <row r="4063" spans="22:26" ht="20.100000000000001" customHeight="1" x14ac:dyDescent="0.25">
      <c r="V4063" s="156">
        <f t="shared" si="543"/>
        <v>22.188799999998601</v>
      </c>
      <c r="W4063" s="159">
        <f t="shared" si="539"/>
        <v>2.3568102196683304E-3</v>
      </c>
      <c r="X4063" s="160">
        <f t="shared" si="540"/>
        <v>5.9918154202316665E-6</v>
      </c>
      <c r="Y4063" s="160">
        <f t="shared" si="541"/>
        <v>5.9918154202316665E-6</v>
      </c>
      <c r="Z4063" s="160" t="str">
        <f t="shared" si="542"/>
        <v/>
      </c>
    </row>
    <row r="4064" spans="22:26" ht="20.100000000000001" customHeight="1" x14ac:dyDescent="0.25">
      <c r="V4064" s="156">
        <f t="shared" si="543"/>
        <v>22.1951999999986</v>
      </c>
      <c r="W4064" s="159">
        <f t="shared" si="539"/>
        <v>2.3508184042480987E-3</v>
      </c>
      <c r="X4064" s="160">
        <f t="shared" si="540"/>
        <v>5.9769793684435329E-6</v>
      </c>
      <c r="Y4064" s="160">
        <f t="shared" si="541"/>
        <v>5.9769793684435329E-6</v>
      </c>
      <c r="Z4064" s="160" t="str">
        <f t="shared" si="542"/>
        <v/>
      </c>
    </row>
    <row r="4065" spans="22:26" ht="20.100000000000001" customHeight="1" x14ac:dyDescent="0.25">
      <c r="V4065" s="156">
        <f t="shared" si="543"/>
        <v>22.201599999998599</v>
      </c>
      <c r="W4065" s="159">
        <f t="shared" si="539"/>
        <v>2.3448414248796552E-3</v>
      </c>
      <c r="X4065" s="160">
        <f t="shared" si="540"/>
        <v>5.962178812541144E-6</v>
      </c>
      <c r="Y4065" s="160">
        <f t="shared" si="541"/>
        <v>5.962178812541144E-6</v>
      </c>
      <c r="Z4065" s="160" t="str">
        <f t="shared" si="542"/>
        <v/>
      </c>
    </row>
    <row r="4066" spans="22:26" ht="20.100000000000001" customHeight="1" x14ac:dyDescent="0.25">
      <c r="V4066" s="156">
        <f t="shared" si="543"/>
        <v>22.207999999998599</v>
      </c>
      <c r="W4066" s="159">
        <f t="shared" si="539"/>
        <v>2.338879246067114E-3</v>
      </c>
      <c r="X4066" s="160">
        <f t="shared" si="540"/>
        <v>5.94741367146304E-6</v>
      </c>
      <c r="Y4066" s="160">
        <f t="shared" si="541"/>
        <v>5.94741367146304E-6</v>
      </c>
      <c r="Z4066" s="160" t="str">
        <f t="shared" si="542"/>
        <v/>
      </c>
    </row>
    <row r="4067" spans="22:26" ht="20.100000000000001" customHeight="1" x14ac:dyDescent="0.25">
      <c r="V4067" s="156">
        <f t="shared" si="543"/>
        <v>22.214399999998598</v>
      </c>
      <c r="W4067" s="159">
        <f t="shared" si="539"/>
        <v>2.332931832395651E-3</v>
      </c>
      <c r="X4067" s="160">
        <f t="shared" si="540"/>
        <v>5.9326838643615661E-6</v>
      </c>
      <c r="Y4067" s="160">
        <f t="shared" si="541"/>
        <v>5.9326838643615661E-6</v>
      </c>
      <c r="Z4067" s="160" t="str">
        <f t="shared" si="542"/>
        <v/>
      </c>
    </row>
    <row r="4068" spans="22:26" ht="20.100000000000001" customHeight="1" x14ac:dyDescent="0.25">
      <c r="V4068" s="156">
        <f t="shared" si="543"/>
        <v>22.220799999998597</v>
      </c>
      <c r="W4068" s="159">
        <f t="shared" si="539"/>
        <v>2.3269991485312894E-3</v>
      </c>
      <c r="X4068" s="160">
        <f t="shared" si="540"/>
        <v>5.9179893105222071E-6</v>
      </c>
      <c r="Y4068" s="160">
        <f t="shared" si="541"/>
        <v>5.9179893105222071E-6</v>
      </c>
      <c r="Z4068" s="160" t="str">
        <f t="shared" si="542"/>
        <v/>
      </c>
    </row>
    <row r="4069" spans="22:26" ht="20.100000000000001" customHeight="1" x14ac:dyDescent="0.25">
      <c r="V4069" s="156">
        <f t="shared" si="543"/>
        <v>22.227199999998597</v>
      </c>
      <c r="W4069" s="159">
        <f t="shared" si="539"/>
        <v>2.3210811592207672E-3</v>
      </c>
      <c r="X4069" s="160">
        <f t="shared" si="540"/>
        <v>5.9033299294316763E-6</v>
      </c>
      <c r="Y4069" s="160">
        <f t="shared" si="541"/>
        <v>5.9033299294316763E-6</v>
      </c>
      <c r="Z4069" s="160" t="str">
        <f t="shared" si="542"/>
        <v/>
      </c>
    </row>
    <row r="4070" spans="22:26" ht="20.100000000000001" customHeight="1" x14ac:dyDescent="0.25">
      <c r="V4070" s="156">
        <f t="shared" si="543"/>
        <v>22.233599999998596</v>
      </c>
      <c r="W4070" s="159">
        <f t="shared" si="539"/>
        <v>2.3151778292913355E-3</v>
      </c>
      <c r="X4070" s="160">
        <f t="shared" si="540"/>
        <v>5.8887056407410515E-6</v>
      </c>
      <c r="Y4070" s="160">
        <f t="shared" si="541"/>
        <v>5.8887056407410515E-6</v>
      </c>
      <c r="Z4070" s="160" t="str">
        <f t="shared" si="542"/>
        <v/>
      </c>
    </row>
    <row r="4071" spans="22:26" ht="20.100000000000001" customHeight="1" x14ac:dyDescent="0.25">
      <c r="V4071" s="156">
        <f t="shared" si="543"/>
        <v>22.239999999998595</v>
      </c>
      <c r="W4071" s="159">
        <f t="shared" si="539"/>
        <v>2.3092891236505945E-3</v>
      </c>
      <c r="X4071" s="160">
        <f t="shared" si="540"/>
        <v>5.874116364258837E-6</v>
      </c>
      <c r="Y4071" s="160">
        <f t="shared" si="541"/>
        <v>5.874116364258837E-6</v>
      </c>
      <c r="Z4071" s="160" t="str">
        <f t="shared" si="542"/>
        <v/>
      </c>
    </row>
    <row r="4072" spans="22:26" ht="20.100000000000001" customHeight="1" x14ac:dyDescent="0.25">
      <c r="V4072" s="156">
        <f t="shared" si="543"/>
        <v>22.246399999998594</v>
      </c>
      <c r="W4072" s="159">
        <f t="shared" si="539"/>
        <v>2.3034150072863357E-3</v>
      </c>
      <c r="X4072" s="160">
        <f t="shared" si="540"/>
        <v>5.8595620199843566E-6</v>
      </c>
      <c r="Y4072" s="160">
        <f t="shared" si="541"/>
        <v>5.8595620199843566E-6</v>
      </c>
      <c r="Z4072" s="160" t="str">
        <f t="shared" si="542"/>
        <v/>
      </c>
    </row>
    <row r="4073" spans="22:26" ht="20.100000000000001" customHeight="1" x14ac:dyDescent="0.25">
      <c r="V4073" s="156">
        <f t="shared" si="543"/>
        <v>22.252799999998594</v>
      </c>
      <c r="W4073" s="159">
        <f t="shared" si="539"/>
        <v>2.2975554452663513E-3</v>
      </c>
      <c r="X4073" s="160">
        <f t="shared" si="540"/>
        <v>5.8450425280769623E-6</v>
      </c>
      <c r="Y4073" s="160">
        <f t="shared" si="541"/>
        <v>5.8450425280769623E-6</v>
      </c>
      <c r="Z4073" s="160" t="str">
        <f t="shared" si="542"/>
        <v/>
      </c>
    </row>
    <row r="4074" spans="22:26" ht="20.100000000000001" customHeight="1" x14ac:dyDescent="0.25">
      <c r="V4074" s="156">
        <f t="shared" si="543"/>
        <v>22.259199999998593</v>
      </c>
      <c r="W4074" s="159">
        <f t="shared" si="539"/>
        <v>2.2917104027382743E-3</v>
      </c>
      <c r="X4074" s="160">
        <f t="shared" si="540"/>
        <v>5.8305578088616722E-6</v>
      </c>
      <c r="Y4074" s="160">
        <f t="shared" si="541"/>
        <v>5.8305578088616722E-6</v>
      </c>
      <c r="Z4074" s="160" t="str">
        <f t="shared" si="542"/>
        <v/>
      </c>
    </row>
    <row r="4075" spans="22:26" ht="20.100000000000001" customHeight="1" x14ac:dyDescent="0.25">
      <c r="V4075" s="156">
        <f t="shared" si="543"/>
        <v>22.265599999998592</v>
      </c>
      <c r="W4075" s="159">
        <f t="shared" si="539"/>
        <v>2.2858798449294127E-3</v>
      </c>
      <c r="X4075" s="160">
        <f t="shared" si="540"/>
        <v>5.8161077828504208E-6</v>
      </c>
      <c r="Y4075" s="160">
        <f t="shared" si="541"/>
        <v>5.8161077828504208E-6</v>
      </c>
      <c r="Z4075" s="160" t="str">
        <f t="shared" si="542"/>
        <v/>
      </c>
    </row>
    <row r="4076" spans="22:26" ht="20.100000000000001" customHeight="1" x14ac:dyDescent="0.25">
      <c r="V4076" s="156">
        <f t="shared" si="543"/>
        <v>22.271999999998592</v>
      </c>
      <c r="W4076" s="159">
        <f t="shared" si="539"/>
        <v>2.2800637371465622E-3</v>
      </c>
      <c r="X4076" s="160">
        <f t="shared" si="540"/>
        <v>5.8016923707060637E-6</v>
      </c>
      <c r="Y4076" s="160">
        <f t="shared" si="541"/>
        <v>5.8016923707060637E-6</v>
      </c>
      <c r="Z4076" s="160" t="str">
        <f t="shared" si="542"/>
        <v/>
      </c>
    </row>
    <row r="4077" spans="22:26" ht="20.100000000000001" customHeight="1" x14ac:dyDescent="0.25">
      <c r="V4077" s="156">
        <f t="shared" si="543"/>
        <v>22.278399999998591</v>
      </c>
      <c r="W4077" s="159">
        <f t="shared" si="539"/>
        <v>2.2742620447758562E-3</v>
      </c>
      <c r="X4077" s="160">
        <f t="shared" si="540"/>
        <v>5.7873114932801076E-6</v>
      </c>
      <c r="Y4077" s="160">
        <f t="shared" si="541"/>
        <v>5.7873114932801076E-6</v>
      </c>
      <c r="Z4077" s="160" t="str">
        <f t="shared" si="542"/>
        <v/>
      </c>
    </row>
    <row r="4078" spans="22:26" ht="20.100000000000001" customHeight="1" x14ac:dyDescent="0.25">
      <c r="V4078" s="156">
        <f t="shared" si="543"/>
        <v>22.28479999999859</v>
      </c>
      <c r="W4078" s="159">
        <f t="shared" si="539"/>
        <v>2.2684747332825761E-3</v>
      </c>
      <c r="X4078" s="160">
        <f t="shared" si="540"/>
        <v>5.7729650715684748E-6</v>
      </c>
      <c r="Y4078" s="160">
        <f t="shared" si="541"/>
        <v>5.7729650715684748E-6</v>
      </c>
      <c r="Z4078" s="160" t="str">
        <f t="shared" si="542"/>
        <v/>
      </c>
    </row>
    <row r="4079" spans="22:26" ht="20.100000000000001" customHeight="1" x14ac:dyDescent="0.25">
      <c r="V4079" s="156">
        <f t="shared" si="543"/>
        <v>22.291199999998589</v>
      </c>
      <c r="W4079" s="159">
        <f t="shared" si="539"/>
        <v>2.2627017682110076E-3</v>
      </c>
      <c r="X4079" s="160">
        <f t="shared" si="540"/>
        <v>5.7586530267579074E-6</v>
      </c>
      <c r="Y4079" s="160">
        <f t="shared" si="541"/>
        <v>5.7586530267579074E-6</v>
      </c>
      <c r="Z4079" s="160" t="str">
        <f t="shared" si="542"/>
        <v/>
      </c>
    </row>
    <row r="4080" spans="22:26" ht="20.100000000000001" customHeight="1" x14ac:dyDescent="0.25">
      <c r="V4080" s="156">
        <f t="shared" si="543"/>
        <v>22.297599999998589</v>
      </c>
      <c r="W4080" s="159">
        <f t="shared" si="539"/>
        <v>2.2569431151842497E-3</v>
      </c>
      <c r="X4080" s="160">
        <f t="shared" si="540"/>
        <v>5.7443752802012471E-6</v>
      </c>
      <c r="Y4080" s="160">
        <f t="shared" si="541"/>
        <v>5.7443752802012471E-6</v>
      </c>
      <c r="Z4080" s="160" t="str">
        <f t="shared" si="542"/>
        <v/>
      </c>
    </row>
    <row r="4081" spans="22:26" ht="20.100000000000001" customHeight="1" x14ac:dyDescent="0.25">
      <c r="V4081" s="156">
        <f t="shared" si="543"/>
        <v>22.303999999998588</v>
      </c>
      <c r="W4081" s="159">
        <f t="shared" si="539"/>
        <v>2.2511987399040484E-3</v>
      </c>
      <c r="X4081" s="160">
        <f t="shared" si="540"/>
        <v>5.7301317534052924E-6</v>
      </c>
      <c r="Y4081" s="160">
        <f t="shared" si="541"/>
        <v>5.7301317534052924E-6</v>
      </c>
      <c r="Z4081" s="160" t="str">
        <f t="shared" si="542"/>
        <v/>
      </c>
    </row>
    <row r="4082" spans="22:26" ht="20.100000000000001" customHeight="1" x14ac:dyDescent="0.25">
      <c r="V4082" s="156">
        <f t="shared" si="543"/>
        <v>22.310399999998587</v>
      </c>
      <c r="W4082" s="159">
        <f t="shared" si="539"/>
        <v>2.2454686081506432E-3</v>
      </c>
      <c r="X4082" s="160">
        <f t="shared" si="540"/>
        <v>5.7159223680542173E-6</v>
      </c>
      <c r="Y4082" s="160">
        <f t="shared" si="541"/>
        <v>5.7159223680542173E-6</v>
      </c>
      <c r="Z4082" s="160" t="str">
        <f t="shared" si="542"/>
        <v/>
      </c>
    </row>
    <row r="4083" spans="22:26" ht="20.100000000000001" customHeight="1" x14ac:dyDescent="0.25">
      <c r="V4083" s="156">
        <f t="shared" si="543"/>
        <v>22.316799999998587</v>
      </c>
      <c r="W4083" s="159">
        <f t="shared" si="539"/>
        <v>2.2397526857825889E-3</v>
      </c>
      <c r="X4083" s="160">
        <f t="shared" si="540"/>
        <v>5.7017470460087039E-6</v>
      </c>
      <c r="Y4083" s="160">
        <f t="shared" si="541"/>
        <v>5.7017470460087039E-6</v>
      </c>
      <c r="Z4083" s="160" t="str">
        <f t="shared" si="542"/>
        <v/>
      </c>
    </row>
    <row r="4084" spans="22:26" ht="20.100000000000001" customHeight="1" x14ac:dyDescent="0.25">
      <c r="V4084" s="156">
        <f t="shared" si="543"/>
        <v>22.323199999998586</v>
      </c>
      <c r="W4084" s="159">
        <f t="shared" si="539"/>
        <v>2.2340509387365802E-3</v>
      </c>
      <c r="X4084" s="160">
        <f t="shared" si="540"/>
        <v>5.6876057092729825E-6</v>
      </c>
      <c r="Y4084" s="160">
        <f t="shared" si="541"/>
        <v>5.6876057092729825E-6</v>
      </c>
      <c r="Z4084" s="160" t="str">
        <f t="shared" si="542"/>
        <v/>
      </c>
    </row>
    <row r="4085" spans="22:26" ht="20.100000000000001" customHeight="1" x14ac:dyDescent="0.25">
      <c r="V4085" s="156">
        <f t="shared" si="543"/>
        <v>22.329599999998585</v>
      </c>
      <c r="W4085" s="159">
        <f t="shared" si="539"/>
        <v>2.2283633330273073E-3</v>
      </c>
      <c r="X4085" s="160">
        <f t="shared" si="540"/>
        <v>5.6734982800421031E-6</v>
      </c>
      <c r="Y4085" s="160">
        <f t="shared" si="541"/>
        <v>5.6734982800421031E-6</v>
      </c>
      <c r="Z4085" s="160" t="str">
        <f t="shared" si="542"/>
        <v/>
      </c>
    </row>
    <row r="4086" spans="22:26" ht="20.100000000000001" customHeight="1" x14ac:dyDescent="0.25">
      <c r="V4086" s="156">
        <f t="shared" si="543"/>
        <v>22.335999999998585</v>
      </c>
      <c r="W4086" s="159">
        <f t="shared" si="539"/>
        <v>2.2226898347472651E-3</v>
      </c>
      <c r="X4086" s="160">
        <f t="shared" si="540"/>
        <v>5.6594246806607358E-6</v>
      </c>
      <c r="Y4086" s="160">
        <f t="shared" si="541"/>
        <v>5.6594246806607358E-6</v>
      </c>
      <c r="Z4086" s="160" t="str">
        <f t="shared" si="542"/>
        <v/>
      </c>
    </row>
    <row r="4087" spans="22:26" ht="20.100000000000001" customHeight="1" x14ac:dyDescent="0.25">
      <c r="V4087" s="156">
        <f t="shared" si="543"/>
        <v>22.342399999998584</v>
      </c>
      <c r="W4087" s="159">
        <f t="shared" si="539"/>
        <v>2.2170304100666044E-3</v>
      </c>
      <c r="X4087" s="160">
        <f t="shared" si="540"/>
        <v>5.6453848336578648E-6</v>
      </c>
      <c r="Y4087" s="160">
        <f t="shared" si="541"/>
        <v>5.6453848336578648E-6</v>
      </c>
      <c r="Z4087" s="160" t="str">
        <f t="shared" si="542"/>
        <v/>
      </c>
    </row>
    <row r="4088" spans="22:26" ht="20.100000000000001" customHeight="1" x14ac:dyDescent="0.25">
      <c r="V4088" s="156">
        <f t="shared" si="543"/>
        <v>22.348799999998583</v>
      </c>
      <c r="W4088" s="159">
        <f t="shared" si="539"/>
        <v>2.2113850252329465E-3</v>
      </c>
      <c r="X4088" s="160">
        <f t="shared" si="540"/>
        <v>5.631378661704288E-6</v>
      </c>
      <c r="Y4088" s="160">
        <f t="shared" si="541"/>
        <v>5.631378661704288E-6</v>
      </c>
      <c r="Z4088" s="160" t="str">
        <f t="shared" si="542"/>
        <v/>
      </c>
    </row>
    <row r="4089" spans="22:26" ht="20.100000000000001" customHeight="1" x14ac:dyDescent="0.25">
      <c r="V4089" s="156">
        <f t="shared" si="543"/>
        <v>22.355199999998582</v>
      </c>
      <c r="W4089" s="159">
        <f t="shared" si="539"/>
        <v>2.2057536465712423E-3</v>
      </c>
      <c r="X4089" s="160">
        <f t="shared" si="540"/>
        <v>5.6174060876611892E-6</v>
      </c>
      <c r="Y4089" s="160">
        <f t="shared" si="541"/>
        <v>5.6174060876611892E-6</v>
      </c>
      <c r="Z4089" s="160" t="str">
        <f t="shared" si="542"/>
        <v/>
      </c>
    </row>
    <row r="4090" spans="22:26" ht="20.100000000000001" customHeight="1" x14ac:dyDescent="0.25">
      <c r="V4090" s="156">
        <f t="shared" si="543"/>
        <v>22.361599999998582</v>
      </c>
      <c r="W4090" s="159">
        <f t="shared" si="539"/>
        <v>2.2001362404835811E-3</v>
      </c>
      <c r="X4090" s="160">
        <f t="shared" si="540"/>
        <v>5.6034670345311323E-6</v>
      </c>
      <c r="Y4090" s="160">
        <f t="shared" si="541"/>
        <v>5.6034670345311323E-6</v>
      </c>
      <c r="Z4090" s="160" t="str">
        <f t="shared" si="542"/>
        <v/>
      </c>
    </row>
    <row r="4091" spans="22:26" ht="20.100000000000001" customHeight="1" x14ac:dyDescent="0.25">
      <c r="V4091" s="156">
        <f t="shared" si="543"/>
        <v>22.367999999998581</v>
      </c>
      <c r="W4091" s="159">
        <f t="shared" si="539"/>
        <v>2.1945327734490499E-3</v>
      </c>
      <c r="X4091" s="160">
        <f t="shared" si="540"/>
        <v>5.5895614255088016E-6</v>
      </c>
      <c r="Y4091" s="160">
        <f t="shared" si="541"/>
        <v>5.5895614255088016E-6</v>
      </c>
      <c r="Z4091" s="160" t="str">
        <f t="shared" si="542"/>
        <v/>
      </c>
    </row>
    <row r="4092" spans="22:26" ht="20.100000000000001" customHeight="1" x14ac:dyDescent="0.25">
      <c r="V4092" s="156">
        <f t="shared" si="543"/>
        <v>22.37439999999858</v>
      </c>
      <c r="W4092" s="159">
        <f t="shared" si="539"/>
        <v>2.1889432120235411E-3</v>
      </c>
      <c r="X4092" s="160">
        <f t="shared" si="540"/>
        <v>5.5756891839220217E-6</v>
      </c>
      <c r="Y4092" s="160">
        <f t="shared" si="541"/>
        <v>5.5756891839220217E-6</v>
      </c>
      <c r="Z4092" s="160" t="str">
        <f t="shared" si="542"/>
        <v/>
      </c>
    </row>
    <row r="4093" spans="22:26" ht="20.100000000000001" customHeight="1" x14ac:dyDescent="0.25">
      <c r="V4093" s="156">
        <f t="shared" si="543"/>
        <v>22.38079999999858</v>
      </c>
      <c r="W4093" s="159">
        <f t="shared" si="539"/>
        <v>2.1833675228396191E-3</v>
      </c>
      <c r="X4093" s="160">
        <f t="shared" si="540"/>
        <v>5.5618502332916049E-6</v>
      </c>
      <c r="Y4093" s="160">
        <f t="shared" si="541"/>
        <v>5.5618502332916049E-6</v>
      </c>
      <c r="Z4093" s="160" t="str">
        <f t="shared" si="542"/>
        <v/>
      </c>
    </row>
    <row r="4094" spans="22:26" ht="20.100000000000001" customHeight="1" x14ac:dyDescent="0.25">
      <c r="V4094" s="156">
        <f t="shared" si="543"/>
        <v>22.387199999998579</v>
      </c>
      <c r="W4094" s="159">
        <f t="shared" si="539"/>
        <v>2.1778056726063275E-3</v>
      </c>
      <c r="X4094" s="160">
        <f t="shared" si="540"/>
        <v>5.5480444972845142E-6</v>
      </c>
      <c r="Y4094" s="160">
        <f t="shared" si="541"/>
        <v>5.5480444972845142E-6</v>
      </c>
      <c r="Z4094" s="160" t="str">
        <f t="shared" si="542"/>
        <v/>
      </c>
    </row>
    <row r="4095" spans="22:26" ht="20.100000000000001" customHeight="1" x14ac:dyDescent="0.25">
      <c r="V4095" s="156">
        <f t="shared" si="543"/>
        <v>22.393599999998578</v>
      </c>
      <c r="W4095" s="159">
        <f t="shared" si="539"/>
        <v>2.172257628109043E-3</v>
      </c>
      <c r="X4095" s="160">
        <f t="shared" si="540"/>
        <v>5.5342718997442204E-6</v>
      </c>
      <c r="Y4095" s="160">
        <f t="shared" si="541"/>
        <v>5.5342718997442204E-6</v>
      </c>
      <c r="Z4095" s="160" t="str">
        <f t="shared" si="542"/>
        <v/>
      </c>
    </row>
    <row r="4096" spans="22:26" ht="20.100000000000001" customHeight="1" x14ac:dyDescent="0.25">
      <c r="V4096" s="156">
        <f t="shared" si="543"/>
        <v>22.399999999998577</v>
      </c>
      <c r="W4096" s="159">
        <f t="shared" si="539"/>
        <v>2.1667233562092988E-3</v>
      </c>
      <c r="X4096" s="160">
        <f t="shared" si="540"/>
        <v>5.5205323646603452E-6</v>
      </c>
      <c r="Y4096" s="160">
        <f t="shared" si="541"/>
        <v>5.5205323646603452E-6</v>
      </c>
      <c r="Z4096" s="160" t="str">
        <f t="shared" si="542"/>
        <v/>
      </c>
    </row>
    <row r="4097" spans="22:26" ht="20.100000000000001" customHeight="1" x14ac:dyDescent="0.25">
      <c r="V4097" s="156">
        <f t="shared" si="543"/>
        <v>22.406399999998577</v>
      </c>
      <c r="W4097" s="159">
        <f t="shared" si="539"/>
        <v>2.1612028238446384E-3</v>
      </c>
      <c r="X4097" s="160">
        <f t="shared" si="540"/>
        <v>5.5068258162063906E-6</v>
      </c>
      <c r="Y4097" s="160">
        <f t="shared" si="541"/>
        <v>5.5068258162063906E-6</v>
      </c>
      <c r="Z4097" s="160" t="str">
        <f t="shared" si="542"/>
        <v/>
      </c>
    </row>
    <row r="4098" spans="22:26" ht="20.100000000000001" customHeight="1" x14ac:dyDescent="0.25">
      <c r="V4098" s="156">
        <f t="shared" si="543"/>
        <v>22.412799999998576</v>
      </c>
      <c r="W4098" s="159">
        <f t="shared" si="539"/>
        <v>2.155695998028432E-3</v>
      </c>
      <c r="X4098" s="160">
        <f t="shared" si="540"/>
        <v>5.4931521787033102E-6</v>
      </c>
      <c r="Y4098" s="160">
        <f t="shared" si="541"/>
        <v>5.4931521787033102E-6</v>
      </c>
      <c r="Z4098" s="160" t="str">
        <f t="shared" si="542"/>
        <v/>
      </c>
    </row>
    <row r="4099" spans="22:26" ht="20.100000000000001" customHeight="1" x14ac:dyDescent="0.25">
      <c r="V4099" s="156">
        <f t="shared" si="543"/>
        <v>22.419199999998575</v>
      </c>
      <c r="W4099" s="159">
        <f t="shared" si="539"/>
        <v>2.1502028458497287E-3</v>
      </c>
      <c r="X4099" s="160">
        <f t="shared" si="540"/>
        <v>5.4795113766355555E-6</v>
      </c>
      <c r="Y4099" s="160">
        <f t="shared" si="541"/>
        <v>5.4795113766355555E-6</v>
      </c>
      <c r="Z4099" s="160" t="str">
        <f t="shared" si="542"/>
        <v/>
      </c>
    </row>
    <row r="4100" spans="22:26" ht="20.100000000000001" customHeight="1" x14ac:dyDescent="0.25">
      <c r="V4100" s="156">
        <f t="shared" si="543"/>
        <v>22.425599999998575</v>
      </c>
      <c r="W4100" s="159">
        <f t="shared" si="539"/>
        <v>2.1447233344730932E-3</v>
      </c>
      <c r="X4100" s="160">
        <f t="shared" si="540"/>
        <v>5.4659033346584479E-6</v>
      </c>
      <c r="Y4100" s="160">
        <f t="shared" si="541"/>
        <v>5.4659033346584479E-6</v>
      </c>
      <c r="Z4100" s="160" t="str">
        <f t="shared" si="542"/>
        <v/>
      </c>
    </row>
    <row r="4101" spans="22:26" ht="20.100000000000001" customHeight="1" x14ac:dyDescent="0.25">
      <c r="V4101" s="156">
        <f t="shared" si="543"/>
        <v>22.431999999998574</v>
      </c>
      <c r="W4101" s="159">
        <f t="shared" si="539"/>
        <v>2.1392574311384347E-3</v>
      </c>
      <c r="X4101" s="160">
        <f t="shared" si="540"/>
        <v>5.4523279775843016E-6</v>
      </c>
      <c r="Y4101" s="160">
        <f t="shared" si="541"/>
        <v>5.4523279775843016E-6</v>
      </c>
      <c r="Z4101" s="160" t="str">
        <f t="shared" si="542"/>
        <v/>
      </c>
    </row>
    <row r="4102" spans="22:26" ht="20.100000000000001" customHeight="1" x14ac:dyDescent="0.25">
      <c r="V4102" s="156">
        <f t="shared" si="543"/>
        <v>22.438399999998573</v>
      </c>
      <c r="W4102" s="159">
        <f t="shared" si="539"/>
        <v>2.1338051031608504E-3</v>
      </c>
      <c r="X4102" s="160">
        <f t="shared" si="540"/>
        <v>5.4387852303819893E-6</v>
      </c>
      <c r="Y4102" s="160">
        <f t="shared" si="541"/>
        <v>5.4387852303819893E-6</v>
      </c>
      <c r="Z4102" s="160" t="str">
        <f t="shared" si="542"/>
        <v/>
      </c>
    </row>
    <row r="4103" spans="22:26" ht="20.100000000000001" customHeight="1" x14ac:dyDescent="0.25">
      <c r="V4103" s="156">
        <f t="shared" si="543"/>
        <v>22.444799999998573</v>
      </c>
      <c r="W4103" s="159">
        <f t="shared" si="539"/>
        <v>2.1283663179304684E-3</v>
      </c>
      <c r="X4103" s="160">
        <f t="shared" si="540"/>
        <v>5.4252750181960248E-6</v>
      </c>
      <c r="Y4103" s="160">
        <f t="shared" si="541"/>
        <v>5.4252750181960248E-6</v>
      </c>
      <c r="Z4103" s="160" t="str">
        <f t="shared" si="542"/>
        <v/>
      </c>
    </row>
    <row r="4104" spans="22:26" ht="20.100000000000001" customHeight="1" x14ac:dyDescent="0.25">
      <c r="V4104" s="156">
        <f t="shared" si="543"/>
        <v>22.451199999998572</v>
      </c>
      <c r="W4104" s="159">
        <f t="shared" si="539"/>
        <v>2.1229410429122724E-3</v>
      </c>
      <c r="X4104" s="160">
        <f t="shared" si="540"/>
        <v>5.4117972663175057E-6</v>
      </c>
      <c r="Y4104" s="160">
        <f t="shared" si="541"/>
        <v>5.4117972663175057E-6</v>
      </c>
      <c r="Z4104" s="160" t="str">
        <f t="shared" si="542"/>
        <v/>
      </c>
    </row>
    <row r="4105" spans="22:26" ht="20.100000000000001" customHeight="1" x14ac:dyDescent="0.25">
      <c r="V4105" s="156">
        <f t="shared" si="543"/>
        <v>22.457599999998571</v>
      </c>
      <c r="W4105" s="159">
        <f t="shared" si="539"/>
        <v>2.1175292456459549E-3</v>
      </c>
      <c r="X4105" s="160">
        <f t="shared" si="540"/>
        <v>5.3983519001945222E-6</v>
      </c>
      <c r="Y4105" s="160">
        <f t="shared" si="541"/>
        <v>5.3983519001945222E-6</v>
      </c>
      <c r="Z4105" s="160" t="str">
        <f t="shared" si="542"/>
        <v/>
      </c>
    </row>
    <row r="4106" spans="22:26" ht="20.100000000000001" customHeight="1" x14ac:dyDescent="0.25">
      <c r="V4106" s="156">
        <f t="shared" si="543"/>
        <v>22.46399999999857</v>
      </c>
      <c r="W4106" s="159">
        <f t="shared" si="539"/>
        <v>2.1121308937457604E-3</v>
      </c>
      <c r="X4106" s="160">
        <f t="shared" si="540"/>
        <v>5.3849388454521065E-6</v>
      </c>
      <c r="Y4106" s="160">
        <f t="shared" si="541"/>
        <v>5.3849388454521065E-6</v>
      </c>
      <c r="Z4106" s="160" t="str">
        <f t="shared" si="542"/>
        <v/>
      </c>
    </row>
    <row r="4107" spans="22:26" ht="20.100000000000001" customHeight="1" x14ac:dyDescent="0.25">
      <c r="V4107" s="156">
        <f t="shared" si="543"/>
        <v>22.47039999999857</v>
      </c>
      <c r="W4107" s="159">
        <f t="shared" si="539"/>
        <v>2.1067459549003083E-3</v>
      </c>
      <c r="X4107" s="160">
        <f t="shared" si="540"/>
        <v>5.3715580278727165E-6</v>
      </c>
      <c r="Y4107" s="160">
        <f t="shared" si="541"/>
        <v>5.3715580278727165E-6</v>
      </c>
      <c r="Z4107" s="160" t="str">
        <f t="shared" si="542"/>
        <v/>
      </c>
    </row>
    <row r="4108" spans="22:26" ht="20.100000000000001" customHeight="1" x14ac:dyDescent="0.25">
      <c r="V4108" s="156">
        <f t="shared" si="543"/>
        <v>22.476799999998569</v>
      </c>
      <c r="W4108" s="159">
        <f t="shared" si="539"/>
        <v>2.1013743968724356E-3</v>
      </c>
      <c r="X4108" s="160">
        <f t="shared" si="540"/>
        <v>5.3582093733827926E-6</v>
      </c>
      <c r="Y4108" s="160">
        <f t="shared" si="541"/>
        <v>5.3582093733827926E-6</v>
      </c>
      <c r="Z4108" s="160" t="str">
        <f t="shared" si="542"/>
        <v/>
      </c>
    </row>
    <row r="4109" spans="22:26" ht="20.100000000000001" customHeight="1" x14ac:dyDescent="0.25">
      <c r="V4109" s="156">
        <f t="shared" si="543"/>
        <v>22.483199999998568</v>
      </c>
      <c r="W4109" s="159">
        <f t="shared" si="539"/>
        <v>2.0960161874990528E-3</v>
      </c>
      <c r="X4109" s="160">
        <f t="shared" si="540"/>
        <v>5.3448928080774769E-6</v>
      </c>
      <c r="Y4109" s="160">
        <f t="shared" si="541"/>
        <v>5.3448928080774769E-6</v>
      </c>
      <c r="Z4109" s="160" t="str">
        <f t="shared" si="542"/>
        <v/>
      </c>
    </row>
    <row r="4110" spans="22:26" ht="20.100000000000001" customHeight="1" x14ac:dyDescent="0.25">
      <c r="V4110" s="156">
        <f t="shared" si="543"/>
        <v>22.489599999998568</v>
      </c>
      <c r="W4110" s="159">
        <f t="shared" si="539"/>
        <v>2.0906712946909753E-3</v>
      </c>
      <c r="X4110" s="160">
        <f t="shared" si="540"/>
        <v>5.3316082582210468E-6</v>
      </c>
      <c r="Y4110" s="160">
        <f t="shared" si="541"/>
        <v>5.3316082582210468E-6</v>
      </c>
      <c r="Z4110" s="160" t="str">
        <f t="shared" si="542"/>
        <v/>
      </c>
    </row>
    <row r="4111" spans="22:26" ht="20.100000000000001" customHeight="1" x14ac:dyDescent="0.25">
      <c r="V4111" s="156">
        <f t="shared" si="543"/>
        <v>22.495999999998567</v>
      </c>
      <c r="W4111" s="159">
        <f t="shared" si="539"/>
        <v>2.0853396864327542E-3</v>
      </c>
      <c r="X4111" s="160">
        <f t="shared" si="540"/>
        <v>5.3183556502213285E-6</v>
      </c>
      <c r="Y4111" s="160">
        <f t="shared" si="541"/>
        <v>5.3183556502213285E-6</v>
      </c>
      <c r="Z4111" s="160" t="str">
        <f t="shared" si="542"/>
        <v/>
      </c>
    </row>
    <row r="4112" spans="22:26" ht="20.100000000000001" customHeight="1" x14ac:dyDescent="0.25">
      <c r="V4112" s="156">
        <f t="shared" si="543"/>
        <v>22.502399999998566</v>
      </c>
      <c r="W4112" s="159">
        <f t="shared" si="539"/>
        <v>2.0800213307825329E-3</v>
      </c>
      <c r="X4112" s="160">
        <f t="shared" si="540"/>
        <v>5.3051349106431403E-6</v>
      </c>
      <c r="Y4112" s="160">
        <f t="shared" si="541"/>
        <v>5.3051349106431403E-6</v>
      </c>
      <c r="Z4112" s="160" t="str">
        <f t="shared" si="542"/>
        <v/>
      </c>
    </row>
    <row r="4113" spans="22:26" ht="20.100000000000001" customHeight="1" x14ac:dyDescent="0.25">
      <c r="V4113" s="156">
        <f t="shared" si="543"/>
        <v>22.508799999998566</v>
      </c>
      <c r="W4113" s="159">
        <f t="shared" si="539"/>
        <v>2.0747161958718898E-3</v>
      </c>
      <c r="X4113" s="160">
        <f t="shared" si="540"/>
        <v>5.2919459662334467E-6</v>
      </c>
      <c r="Y4113" s="160">
        <f t="shared" si="541"/>
        <v>5.2919459662334467E-6</v>
      </c>
      <c r="Z4113" s="160" t="str">
        <f t="shared" si="542"/>
        <v/>
      </c>
    </row>
    <row r="4114" spans="22:26" ht="20.100000000000001" customHeight="1" x14ac:dyDescent="0.25">
      <c r="V4114" s="156">
        <f t="shared" si="543"/>
        <v>22.515199999998565</v>
      </c>
      <c r="W4114" s="159">
        <f t="shared" si="539"/>
        <v>2.0694242499056563E-3</v>
      </c>
      <c r="X4114" s="160">
        <f t="shared" si="540"/>
        <v>5.2787887438636785E-6</v>
      </c>
      <c r="Y4114" s="160">
        <f t="shared" si="541"/>
        <v>5.2787887438636785E-6</v>
      </c>
      <c r="Z4114" s="160" t="str">
        <f t="shared" si="542"/>
        <v/>
      </c>
    </row>
    <row r="4115" spans="22:26" ht="20.100000000000001" customHeight="1" x14ac:dyDescent="0.25">
      <c r="V4115" s="156">
        <f t="shared" si="543"/>
        <v>22.521599999998564</v>
      </c>
      <c r="W4115" s="159">
        <f t="shared" si="539"/>
        <v>2.0641454611617926E-3</v>
      </c>
      <c r="X4115" s="160">
        <f t="shared" si="540"/>
        <v>5.2656631705904483E-6</v>
      </c>
      <c r="Y4115" s="160">
        <f t="shared" si="541"/>
        <v>5.2656631705904483E-6</v>
      </c>
      <c r="Z4115" s="160" t="str">
        <f t="shared" si="542"/>
        <v/>
      </c>
    </row>
    <row r="4116" spans="22:26" ht="20.100000000000001" customHeight="1" x14ac:dyDescent="0.25">
      <c r="V4116" s="156">
        <f t="shared" si="543"/>
        <v>22.527999999998563</v>
      </c>
      <c r="W4116" s="159">
        <f t="shared" ref="W4116:W4179" si="544">_xlfn.CHISQ.DIST.RT(V4116,$U$593)</f>
        <v>2.0588797979912022E-3</v>
      </c>
      <c r="X4116" s="160">
        <f t="shared" ref="X4116:X4179" si="545">W4116-W4117</f>
        <v>5.2525691736100139E-6</v>
      </c>
      <c r="Y4116" s="160">
        <f t="shared" ref="Y4116:Y4179" si="546">IF(W4116&lt;(1-$U$600),X4116,"")</f>
        <v>5.2525691736100139E-6</v>
      </c>
      <c r="Z4116" s="160" t="str">
        <f t="shared" ref="Z4116:Z4179" si="547">IF(X4116&lt;(1-$U$606),Y4116,"")</f>
        <v/>
      </c>
    </row>
    <row r="4117" spans="22:26" ht="20.100000000000001" customHeight="1" x14ac:dyDescent="0.25">
      <c r="V4117" s="156">
        <f t="shared" ref="V4117:V4180" si="548">V4116+$Y$593</f>
        <v>22.534399999998563</v>
      </c>
      <c r="W4117" s="159">
        <f t="shared" si="544"/>
        <v>2.0536272288175922E-3</v>
      </c>
      <c r="X4117" s="160">
        <f t="shared" si="545"/>
        <v>5.2395066802821307E-6</v>
      </c>
      <c r="Y4117" s="160">
        <f t="shared" si="546"/>
        <v>5.2395066802821307E-6</v>
      </c>
      <c r="Z4117" s="160" t="str">
        <f t="shared" si="547"/>
        <v/>
      </c>
    </row>
    <row r="4118" spans="22:26" ht="20.100000000000001" customHeight="1" x14ac:dyDescent="0.25">
      <c r="V4118" s="156">
        <f t="shared" si="548"/>
        <v>22.540799999998562</v>
      </c>
      <c r="W4118" s="159">
        <f t="shared" si="544"/>
        <v>2.0483877221373101E-3</v>
      </c>
      <c r="X4118" s="160">
        <f t="shared" si="545"/>
        <v>5.2264756181278835E-6</v>
      </c>
      <c r="Y4118" s="160">
        <f t="shared" si="546"/>
        <v>5.2264756181278835E-6</v>
      </c>
      <c r="Z4118" s="160" t="str">
        <f t="shared" si="547"/>
        <v/>
      </c>
    </row>
    <row r="4119" spans="22:26" ht="20.100000000000001" customHeight="1" x14ac:dyDescent="0.25">
      <c r="V4119" s="156">
        <f t="shared" si="548"/>
        <v>22.547199999998561</v>
      </c>
      <c r="W4119" s="159">
        <f t="shared" si="544"/>
        <v>2.0431612465191822E-3</v>
      </c>
      <c r="X4119" s="160">
        <f t="shared" si="545"/>
        <v>5.2134759148153749E-6</v>
      </c>
      <c r="Y4119" s="160">
        <f t="shared" si="546"/>
        <v>5.2134759148153749E-6</v>
      </c>
      <c r="Z4119" s="160" t="str">
        <f t="shared" si="547"/>
        <v/>
      </c>
    </row>
    <row r="4120" spans="22:26" ht="20.100000000000001" customHeight="1" x14ac:dyDescent="0.25">
      <c r="V4120" s="156">
        <f t="shared" si="548"/>
        <v>22.553599999998561</v>
      </c>
      <c r="W4120" s="159">
        <f t="shared" si="544"/>
        <v>2.0379477706043668E-3</v>
      </c>
      <c r="X4120" s="160">
        <f t="shared" si="545"/>
        <v>5.2005074981714347E-6</v>
      </c>
      <c r="Y4120" s="160">
        <f t="shared" si="546"/>
        <v>5.2005074981714347E-6</v>
      </c>
      <c r="Z4120" s="160" t="str">
        <f t="shared" si="547"/>
        <v/>
      </c>
    </row>
    <row r="4121" spans="22:26" ht="20.100000000000001" customHeight="1" x14ac:dyDescent="0.25">
      <c r="V4121" s="156">
        <f t="shared" si="548"/>
        <v>22.55999999999856</v>
      </c>
      <c r="W4121" s="159">
        <f t="shared" si="544"/>
        <v>2.0327472631061954E-3</v>
      </c>
      <c r="X4121" s="160">
        <f t="shared" si="545"/>
        <v>5.1875702961894261E-6</v>
      </c>
      <c r="Y4121" s="160">
        <f t="shared" si="546"/>
        <v>5.1875702961894261E-6</v>
      </c>
      <c r="Z4121" s="160" t="str">
        <f t="shared" si="547"/>
        <v/>
      </c>
    </row>
    <row r="4122" spans="22:26" ht="20.100000000000001" customHeight="1" x14ac:dyDescent="0.25">
      <c r="V4122" s="156">
        <f t="shared" si="548"/>
        <v>22.566399999998559</v>
      </c>
      <c r="W4122" s="159">
        <f t="shared" si="544"/>
        <v>2.0275596928100059E-3</v>
      </c>
      <c r="X4122" s="160">
        <f t="shared" si="545"/>
        <v>5.1746642369975872E-6</v>
      </c>
      <c r="Y4122" s="160">
        <f t="shared" si="546"/>
        <v>5.1746642369975872E-6</v>
      </c>
      <c r="Z4122" s="160" t="str">
        <f t="shared" si="547"/>
        <v/>
      </c>
    </row>
    <row r="4123" spans="22:26" ht="20.100000000000001" customHeight="1" x14ac:dyDescent="0.25">
      <c r="V4123" s="156">
        <f t="shared" si="548"/>
        <v>22.572799999998558</v>
      </c>
      <c r="W4123" s="159">
        <f t="shared" si="544"/>
        <v>2.0223850285730084E-3</v>
      </c>
      <c r="X4123" s="160">
        <f t="shared" si="545"/>
        <v>5.1617892488902556E-6</v>
      </c>
      <c r="Y4123" s="160">
        <f t="shared" si="546"/>
        <v>5.1617892488902556E-6</v>
      </c>
      <c r="Z4123" s="160" t="str">
        <f t="shared" si="547"/>
        <v/>
      </c>
    </row>
    <row r="4124" spans="22:26" ht="20.100000000000001" customHeight="1" x14ac:dyDescent="0.25">
      <c r="V4124" s="156">
        <f t="shared" si="548"/>
        <v>22.579199999998558</v>
      </c>
      <c r="W4124" s="159">
        <f t="shared" si="544"/>
        <v>2.0172232393241181E-3</v>
      </c>
      <c r="X4124" s="160">
        <f t="shared" si="545"/>
        <v>5.1489452603326394E-6</v>
      </c>
      <c r="Y4124" s="160">
        <f t="shared" si="546"/>
        <v>5.1489452603326394E-6</v>
      </c>
      <c r="Z4124" s="160" t="str">
        <f t="shared" si="547"/>
        <v/>
      </c>
    </row>
    <row r="4125" spans="22:26" ht="20.100000000000001" customHeight="1" x14ac:dyDescent="0.25">
      <c r="V4125" s="156">
        <f t="shared" si="548"/>
        <v>22.585599999998557</v>
      </c>
      <c r="W4125" s="159">
        <f t="shared" si="544"/>
        <v>2.0120742940637855E-3</v>
      </c>
      <c r="X4125" s="160">
        <f t="shared" si="545"/>
        <v>5.1361321999066067E-6</v>
      </c>
      <c r="Y4125" s="160">
        <f t="shared" si="546"/>
        <v>5.1361321999066067E-6</v>
      </c>
      <c r="Z4125" s="160" t="str">
        <f t="shared" si="547"/>
        <v/>
      </c>
    </row>
    <row r="4126" spans="22:26" ht="20.100000000000001" customHeight="1" x14ac:dyDescent="0.25">
      <c r="V4126" s="156">
        <f t="shared" si="548"/>
        <v>22.591999999998556</v>
      </c>
      <c r="W4126" s="159">
        <f t="shared" si="544"/>
        <v>2.0069381618638788E-3</v>
      </c>
      <c r="X4126" s="160">
        <f t="shared" si="545"/>
        <v>5.1233499963917843E-6</v>
      </c>
      <c r="Y4126" s="160">
        <f t="shared" si="546"/>
        <v>5.1233499963917843E-6</v>
      </c>
      <c r="Z4126" s="160" t="str">
        <f t="shared" si="547"/>
        <v/>
      </c>
    </row>
    <row r="4127" spans="22:26" ht="20.100000000000001" customHeight="1" x14ac:dyDescent="0.25">
      <c r="V4127" s="156">
        <f t="shared" si="548"/>
        <v>22.598399999998556</v>
      </c>
      <c r="W4127" s="159">
        <f t="shared" si="544"/>
        <v>2.0018148118674871E-3</v>
      </c>
      <c r="X4127" s="160">
        <f t="shared" si="545"/>
        <v>5.1105985786788211E-6</v>
      </c>
      <c r="Y4127" s="160">
        <f t="shared" si="546"/>
        <v>5.1105985786788211E-6</v>
      </c>
      <c r="Z4127" s="160" t="str">
        <f t="shared" si="547"/>
        <v/>
      </c>
    </row>
    <row r="4128" spans="22:26" ht="20.100000000000001" customHeight="1" x14ac:dyDescent="0.25">
      <c r="V4128" s="156">
        <f t="shared" si="548"/>
        <v>22.604799999998555</v>
      </c>
      <c r="W4128" s="159">
        <f t="shared" si="544"/>
        <v>1.9967042132888082E-3</v>
      </c>
      <c r="X4128" s="160">
        <f t="shared" si="545"/>
        <v>5.0978778758522213E-6</v>
      </c>
      <c r="Y4128" s="160">
        <f t="shared" si="546"/>
        <v>5.0978778758522213E-6</v>
      </c>
      <c r="Z4128" s="160" t="str">
        <f t="shared" si="547"/>
        <v/>
      </c>
    </row>
    <row r="4129" spans="22:26" ht="20.100000000000001" customHeight="1" x14ac:dyDescent="0.25">
      <c r="V4129" s="156">
        <f t="shared" si="548"/>
        <v>22.611199999998554</v>
      </c>
      <c r="W4129" s="159">
        <f t="shared" si="544"/>
        <v>1.991606335412956E-3</v>
      </c>
      <c r="X4129" s="160">
        <f t="shared" si="545"/>
        <v>5.0851878171183536E-6</v>
      </c>
      <c r="Y4129" s="160">
        <f t="shared" si="546"/>
        <v>5.0851878171183536E-6</v>
      </c>
      <c r="Z4129" s="160" t="str">
        <f t="shared" si="547"/>
        <v/>
      </c>
    </row>
    <row r="4130" spans="22:26" ht="20.100000000000001" customHeight="1" x14ac:dyDescent="0.25">
      <c r="V4130" s="156">
        <f t="shared" si="548"/>
        <v>22.617599999998554</v>
      </c>
      <c r="W4130" s="159">
        <f t="shared" si="544"/>
        <v>1.9865211475958377E-3</v>
      </c>
      <c r="X4130" s="160">
        <f t="shared" si="545"/>
        <v>5.0725283318522885E-6</v>
      </c>
      <c r="Y4130" s="160">
        <f t="shared" si="546"/>
        <v>5.0725283318522885E-6</v>
      </c>
      <c r="Z4130" s="160" t="str">
        <f t="shared" si="547"/>
        <v/>
      </c>
    </row>
    <row r="4131" spans="22:26" ht="20.100000000000001" customHeight="1" x14ac:dyDescent="0.25">
      <c r="V4131" s="156">
        <f t="shared" si="548"/>
        <v>22.623999999998553</v>
      </c>
      <c r="W4131" s="159">
        <f t="shared" si="544"/>
        <v>1.9814486192639854E-3</v>
      </c>
      <c r="X4131" s="160">
        <f t="shared" si="545"/>
        <v>5.0598993495774153E-6</v>
      </c>
      <c r="Y4131" s="160">
        <f t="shared" si="546"/>
        <v>5.0598993495774153E-6</v>
      </c>
      <c r="Z4131" s="160" t="str">
        <f t="shared" si="547"/>
        <v/>
      </c>
    </row>
    <row r="4132" spans="22:26" ht="20.100000000000001" customHeight="1" x14ac:dyDescent="0.25">
      <c r="V4132" s="156">
        <f t="shared" si="548"/>
        <v>22.630399999998552</v>
      </c>
      <c r="W4132" s="159">
        <f t="shared" si="544"/>
        <v>1.976388719914408E-3</v>
      </c>
      <c r="X4132" s="160">
        <f t="shared" si="545"/>
        <v>5.0473007999754169E-6</v>
      </c>
      <c r="Y4132" s="160">
        <f t="shared" si="546"/>
        <v>5.0473007999754169E-6</v>
      </c>
      <c r="Z4132" s="160" t="str">
        <f t="shared" si="547"/>
        <v/>
      </c>
    </row>
    <row r="4133" spans="22:26" ht="20.100000000000001" customHeight="1" x14ac:dyDescent="0.25">
      <c r="V4133" s="156">
        <f t="shared" si="548"/>
        <v>22.636799999998551</v>
      </c>
      <c r="W4133" s="159">
        <f t="shared" si="544"/>
        <v>1.9713414191144325E-3</v>
      </c>
      <c r="X4133" s="160">
        <f t="shared" si="545"/>
        <v>5.0347326128723918E-6</v>
      </c>
      <c r="Y4133" s="160">
        <f t="shared" si="546"/>
        <v>5.0347326128723918E-6</v>
      </c>
      <c r="Z4133" s="160" t="str">
        <f t="shared" si="547"/>
        <v/>
      </c>
    </row>
    <row r="4134" spans="22:26" ht="20.100000000000001" customHeight="1" x14ac:dyDescent="0.25">
      <c r="V4134" s="156">
        <f t="shared" si="548"/>
        <v>22.643199999998551</v>
      </c>
      <c r="W4134" s="159">
        <f t="shared" si="544"/>
        <v>1.9663066865015602E-3</v>
      </c>
      <c r="X4134" s="160">
        <f t="shared" si="545"/>
        <v>5.0221947182483954E-6</v>
      </c>
      <c r="Y4134" s="160">
        <f t="shared" si="546"/>
        <v>5.0221947182483954E-6</v>
      </c>
      <c r="Z4134" s="160" t="str">
        <f t="shared" si="547"/>
        <v/>
      </c>
    </row>
    <row r="4135" spans="22:26" ht="20.100000000000001" customHeight="1" x14ac:dyDescent="0.25">
      <c r="V4135" s="156">
        <f t="shared" si="548"/>
        <v>22.64959999999855</v>
      </c>
      <c r="W4135" s="159">
        <f t="shared" si="544"/>
        <v>1.9612844917833118E-3</v>
      </c>
      <c r="X4135" s="160">
        <f t="shared" si="545"/>
        <v>5.0096870462322356E-6</v>
      </c>
      <c r="Y4135" s="160">
        <f t="shared" si="546"/>
        <v>5.0096870462322356E-6</v>
      </c>
      <c r="Z4135" s="160" t="str">
        <f t="shared" si="547"/>
        <v/>
      </c>
    </row>
    <row r="4136" spans="22:26" ht="20.100000000000001" customHeight="1" x14ac:dyDescent="0.25">
      <c r="V4136" s="156">
        <f t="shared" si="548"/>
        <v>22.655999999998549</v>
      </c>
      <c r="W4136" s="159">
        <f t="shared" si="544"/>
        <v>1.9562748047370795E-3</v>
      </c>
      <c r="X4136" s="160">
        <f t="shared" si="545"/>
        <v>4.9972095271129651E-6</v>
      </c>
      <c r="Y4136" s="160">
        <f t="shared" si="546"/>
        <v>4.9972095271129651E-6</v>
      </c>
      <c r="Z4136" s="160" t="str">
        <f t="shared" si="547"/>
        <v/>
      </c>
    </row>
    <row r="4137" spans="22:26" ht="20.100000000000001" customHeight="1" x14ac:dyDescent="0.25">
      <c r="V4137" s="156">
        <f t="shared" si="548"/>
        <v>22.662399999998549</v>
      </c>
      <c r="W4137" s="159">
        <f t="shared" si="544"/>
        <v>1.9512775952099666E-3</v>
      </c>
      <c r="X4137" s="160">
        <f t="shared" si="545"/>
        <v>4.9847620913208001E-6</v>
      </c>
      <c r="Y4137" s="160">
        <f t="shared" si="546"/>
        <v>4.9847620913208001E-6</v>
      </c>
      <c r="Z4137" s="160" t="str">
        <f t="shared" si="547"/>
        <v/>
      </c>
    </row>
    <row r="4138" spans="22:26" ht="20.100000000000001" customHeight="1" x14ac:dyDescent="0.25">
      <c r="V4138" s="156">
        <f t="shared" si="548"/>
        <v>22.668799999998548</v>
      </c>
      <c r="W4138" s="159">
        <f t="shared" si="544"/>
        <v>1.9462928331186458E-3</v>
      </c>
      <c r="X4138" s="160">
        <f t="shared" si="545"/>
        <v>4.9723446694464185E-6</v>
      </c>
      <c r="Y4138" s="160">
        <f t="shared" si="546"/>
        <v>4.9723446694464185E-6</v>
      </c>
      <c r="Z4138" s="160" t="str">
        <f t="shared" si="547"/>
        <v/>
      </c>
    </row>
    <row r="4139" spans="22:26" ht="20.100000000000001" customHeight="1" x14ac:dyDescent="0.25">
      <c r="V4139" s="156">
        <f t="shared" si="548"/>
        <v>22.675199999998547</v>
      </c>
      <c r="W4139" s="159">
        <f t="shared" si="544"/>
        <v>1.9413204884491993E-3</v>
      </c>
      <c r="X4139" s="160">
        <f t="shared" si="545"/>
        <v>4.9599571922175414E-6</v>
      </c>
      <c r="Y4139" s="160">
        <f t="shared" si="546"/>
        <v>4.9599571922175414E-6</v>
      </c>
      <c r="Z4139" s="160" t="str">
        <f t="shared" si="547"/>
        <v/>
      </c>
    </row>
    <row r="4140" spans="22:26" ht="20.100000000000001" customHeight="1" x14ac:dyDescent="0.25">
      <c r="V4140" s="156">
        <f t="shared" si="548"/>
        <v>22.681599999998546</v>
      </c>
      <c r="W4140" s="159">
        <f t="shared" si="544"/>
        <v>1.9363605312569818E-3</v>
      </c>
      <c r="X4140" s="160">
        <f t="shared" si="545"/>
        <v>4.947599590524954E-6</v>
      </c>
      <c r="Y4140" s="160">
        <f t="shared" si="546"/>
        <v>4.947599590524954E-6</v>
      </c>
      <c r="Z4140" s="160" t="str">
        <f t="shared" si="547"/>
        <v/>
      </c>
    </row>
    <row r="4141" spans="22:26" ht="20.100000000000001" customHeight="1" x14ac:dyDescent="0.25">
      <c r="V4141" s="156">
        <f t="shared" si="548"/>
        <v>22.687999999998546</v>
      </c>
      <c r="W4141" s="159">
        <f t="shared" si="544"/>
        <v>1.9314129316664568E-3</v>
      </c>
      <c r="X4141" s="160">
        <f t="shared" si="545"/>
        <v>4.9352717954032066E-6</v>
      </c>
      <c r="Y4141" s="160">
        <f t="shared" si="546"/>
        <v>4.9352717954032066E-6</v>
      </c>
      <c r="Z4141" s="160" t="str">
        <f t="shared" si="547"/>
        <v/>
      </c>
    </row>
    <row r="4142" spans="22:26" ht="20.100000000000001" customHeight="1" x14ac:dyDescent="0.25">
      <c r="V4142" s="156">
        <f t="shared" si="548"/>
        <v>22.694399999998545</v>
      </c>
      <c r="W4142" s="159">
        <f t="shared" si="544"/>
        <v>1.9264776598710536E-3</v>
      </c>
      <c r="X4142" s="160">
        <f t="shared" si="545"/>
        <v>4.9229737380310484E-6</v>
      </c>
      <c r="Y4142" s="160">
        <f t="shared" si="546"/>
        <v>4.9229737380310484E-6</v>
      </c>
      <c r="Z4142" s="160" t="str">
        <f t="shared" si="547"/>
        <v/>
      </c>
    </row>
    <row r="4143" spans="22:26" ht="20.100000000000001" customHeight="1" x14ac:dyDescent="0.25">
      <c r="V4143" s="156">
        <f t="shared" si="548"/>
        <v>22.700799999998544</v>
      </c>
      <c r="W4143" s="159">
        <f t="shared" si="544"/>
        <v>1.9215546861330226E-3</v>
      </c>
      <c r="X4143" s="160">
        <f t="shared" si="545"/>
        <v>4.9107053497492083E-6</v>
      </c>
      <c r="Y4143" s="160">
        <f t="shared" si="546"/>
        <v>4.9107053497492083E-6</v>
      </c>
      <c r="Z4143" s="160" t="str">
        <f t="shared" si="547"/>
        <v/>
      </c>
    </row>
    <row r="4144" spans="22:26" ht="20.100000000000001" customHeight="1" x14ac:dyDescent="0.25">
      <c r="V4144" s="156">
        <f t="shared" si="548"/>
        <v>22.707199999998544</v>
      </c>
      <c r="W4144" s="159">
        <f t="shared" si="544"/>
        <v>1.9166439807832734E-3</v>
      </c>
      <c r="X4144" s="160">
        <f t="shared" si="545"/>
        <v>4.8984665620348082E-6</v>
      </c>
      <c r="Y4144" s="160">
        <f t="shared" si="546"/>
        <v>4.8984665620348082E-6</v>
      </c>
      <c r="Z4144" s="160" t="str">
        <f t="shared" si="547"/>
        <v/>
      </c>
    </row>
    <row r="4145" spans="22:26" ht="20.100000000000001" customHeight="1" x14ac:dyDescent="0.25">
      <c r="V4145" s="156">
        <f t="shared" si="548"/>
        <v>22.713599999998543</v>
      </c>
      <c r="W4145" s="159">
        <f t="shared" si="544"/>
        <v>1.9117455142212386E-3</v>
      </c>
      <c r="X4145" s="160">
        <f t="shared" si="545"/>
        <v>4.8862573065243473E-6</v>
      </c>
      <c r="Y4145" s="160">
        <f t="shared" si="546"/>
        <v>4.8862573065243473E-6</v>
      </c>
      <c r="Z4145" s="160" t="str">
        <f t="shared" si="547"/>
        <v/>
      </c>
    </row>
    <row r="4146" spans="22:26" ht="20.100000000000001" customHeight="1" x14ac:dyDescent="0.25">
      <c r="V4146" s="156">
        <f t="shared" si="548"/>
        <v>22.719999999998542</v>
      </c>
      <c r="W4146" s="159">
        <f t="shared" si="544"/>
        <v>1.9068592569147142E-3</v>
      </c>
      <c r="X4146" s="160">
        <f t="shared" si="545"/>
        <v>4.8740775149898503E-6</v>
      </c>
      <c r="Y4146" s="160">
        <f t="shared" si="546"/>
        <v>4.8740775149898503E-6</v>
      </c>
      <c r="Z4146" s="160" t="str">
        <f t="shared" si="547"/>
        <v/>
      </c>
    </row>
    <row r="4147" spans="22:26" ht="20.100000000000001" customHeight="1" x14ac:dyDescent="0.25">
      <c r="V4147" s="156">
        <f t="shared" si="548"/>
        <v>22.726399999998542</v>
      </c>
      <c r="W4147" s="159">
        <f t="shared" si="544"/>
        <v>1.9019851793997244E-3</v>
      </c>
      <c r="X4147" s="160">
        <f t="shared" si="545"/>
        <v>4.8619271193661891E-6</v>
      </c>
      <c r="Y4147" s="160">
        <f t="shared" si="546"/>
        <v>4.8619271193661891E-6</v>
      </c>
      <c r="Z4147" s="160" t="str">
        <f t="shared" si="547"/>
        <v/>
      </c>
    </row>
    <row r="4148" spans="22:26" ht="20.100000000000001" customHeight="1" x14ac:dyDescent="0.25">
      <c r="V4148" s="156">
        <f t="shared" si="548"/>
        <v>22.732799999998541</v>
      </c>
      <c r="W4148" s="159">
        <f t="shared" si="544"/>
        <v>1.8971232522803582E-3</v>
      </c>
      <c r="X4148" s="160">
        <f t="shared" si="545"/>
        <v>4.8498060517254953E-6</v>
      </c>
      <c r="Y4148" s="160">
        <f t="shared" si="546"/>
        <v>4.8498060517254953E-6</v>
      </c>
      <c r="Z4148" s="160" t="str">
        <f t="shared" si="547"/>
        <v/>
      </c>
    </row>
    <row r="4149" spans="22:26" ht="20.100000000000001" customHeight="1" x14ac:dyDescent="0.25">
      <c r="V4149" s="156">
        <f t="shared" si="548"/>
        <v>22.73919999999854</v>
      </c>
      <c r="W4149" s="159">
        <f t="shared" si="544"/>
        <v>1.8922734462286327E-3</v>
      </c>
      <c r="X4149" s="160">
        <f t="shared" si="545"/>
        <v>4.8377142442834493E-6</v>
      </c>
      <c r="Y4149" s="160">
        <f t="shared" si="546"/>
        <v>4.8377142442834493E-6</v>
      </c>
      <c r="Z4149" s="160" t="str">
        <f t="shared" si="547"/>
        <v/>
      </c>
    </row>
    <row r="4150" spans="22:26" ht="20.100000000000001" customHeight="1" x14ac:dyDescent="0.25">
      <c r="V4150" s="156">
        <f t="shared" si="548"/>
        <v>22.745599999998539</v>
      </c>
      <c r="W4150" s="159">
        <f t="shared" si="544"/>
        <v>1.8874357319843492E-3</v>
      </c>
      <c r="X4150" s="160">
        <f t="shared" si="545"/>
        <v>4.8256516294224814E-6</v>
      </c>
      <c r="Y4150" s="160">
        <f t="shared" si="546"/>
        <v>4.8256516294224814E-6</v>
      </c>
      <c r="Z4150" s="160" t="str">
        <f t="shared" si="547"/>
        <v/>
      </c>
    </row>
    <row r="4151" spans="22:26" ht="20.100000000000001" customHeight="1" x14ac:dyDescent="0.25">
      <c r="V4151" s="156">
        <f t="shared" si="548"/>
        <v>22.751999999998539</v>
      </c>
      <c r="W4151" s="159">
        <f t="shared" si="544"/>
        <v>1.8826100803549268E-3</v>
      </c>
      <c r="X4151" s="160">
        <f t="shared" si="545"/>
        <v>4.8136181396471033E-6</v>
      </c>
      <c r="Y4151" s="160">
        <f t="shared" si="546"/>
        <v>4.8136181396471033E-6</v>
      </c>
      <c r="Z4151" s="160" t="str">
        <f t="shared" si="547"/>
        <v/>
      </c>
    </row>
    <row r="4152" spans="22:26" ht="20.100000000000001" customHeight="1" x14ac:dyDescent="0.25">
      <c r="V4152" s="156">
        <f t="shared" si="548"/>
        <v>22.758399999998538</v>
      </c>
      <c r="W4152" s="159">
        <f t="shared" si="544"/>
        <v>1.8777964622152797E-3</v>
      </c>
      <c r="X4152" s="160">
        <f t="shared" si="545"/>
        <v>4.8016137076233728E-6</v>
      </c>
      <c r="Y4152" s="160">
        <f t="shared" si="546"/>
        <v>4.8016137076233728E-6</v>
      </c>
      <c r="Z4152" s="160" t="str">
        <f t="shared" si="547"/>
        <v/>
      </c>
    </row>
    <row r="4153" spans="22:26" ht="20.100000000000001" customHeight="1" x14ac:dyDescent="0.25">
      <c r="V4153" s="156">
        <f t="shared" si="548"/>
        <v>22.764799999998537</v>
      </c>
      <c r="W4153" s="159">
        <f t="shared" si="544"/>
        <v>1.8729948485076563E-3</v>
      </c>
      <c r="X4153" s="160">
        <f t="shared" si="545"/>
        <v>4.7896382661671844E-6</v>
      </c>
      <c r="Y4153" s="160">
        <f t="shared" si="546"/>
        <v>4.7896382661671844E-6</v>
      </c>
      <c r="Z4153" s="160" t="str">
        <f t="shared" si="547"/>
        <v/>
      </c>
    </row>
    <row r="4154" spans="22:26" ht="20.100000000000001" customHeight="1" x14ac:dyDescent="0.25">
      <c r="V4154" s="156">
        <f t="shared" si="548"/>
        <v>22.771199999998537</v>
      </c>
      <c r="W4154" s="159">
        <f t="shared" si="544"/>
        <v>1.8682052102414891E-3</v>
      </c>
      <c r="X4154" s="160">
        <f t="shared" si="545"/>
        <v>4.7776917482223683E-6</v>
      </c>
      <c r="Y4154" s="160">
        <f t="shared" si="546"/>
        <v>4.7776917482223683E-6</v>
      </c>
      <c r="Z4154" s="160" t="str">
        <f t="shared" si="547"/>
        <v/>
      </c>
    </row>
    <row r="4155" spans="22:26" ht="20.100000000000001" customHeight="1" x14ac:dyDescent="0.25">
      <c r="V4155" s="156">
        <f t="shared" si="548"/>
        <v>22.777599999998536</v>
      </c>
      <c r="W4155" s="159">
        <f t="shared" si="544"/>
        <v>1.8634275184932667E-3</v>
      </c>
      <c r="X4155" s="160">
        <f t="shared" si="545"/>
        <v>4.7657740868982043E-6</v>
      </c>
      <c r="Y4155" s="160">
        <f t="shared" si="546"/>
        <v>4.7657740868982043E-6</v>
      </c>
      <c r="Z4155" s="160" t="str">
        <f t="shared" si="547"/>
        <v/>
      </c>
    </row>
    <row r="4156" spans="22:26" ht="20.100000000000001" customHeight="1" x14ac:dyDescent="0.25">
      <c r="V4156" s="156">
        <f t="shared" si="548"/>
        <v>22.783999999998535</v>
      </c>
      <c r="W4156" s="159">
        <f t="shared" si="544"/>
        <v>1.8586617444063685E-3</v>
      </c>
      <c r="X4156" s="160">
        <f t="shared" si="545"/>
        <v>4.7538852154362446E-6</v>
      </c>
      <c r="Y4156" s="160">
        <f t="shared" si="546"/>
        <v>4.7538852154362446E-6</v>
      </c>
      <c r="Z4156" s="160" t="str">
        <f t="shared" si="547"/>
        <v/>
      </c>
    </row>
    <row r="4157" spans="22:26" ht="20.100000000000001" customHeight="1" x14ac:dyDescent="0.25">
      <c r="V4157" s="156">
        <f t="shared" si="548"/>
        <v>22.790399999998534</v>
      </c>
      <c r="W4157" s="159">
        <f t="shared" si="544"/>
        <v>1.8539078591909323E-3</v>
      </c>
      <c r="X4157" s="160">
        <f t="shared" si="545"/>
        <v>4.7420250672298297E-6</v>
      </c>
      <c r="Y4157" s="160">
        <f t="shared" si="546"/>
        <v>4.7420250672298297E-6</v>
      </c>
      <c r="Z4157" s="160" t="str">
        <f t="shared" si="547"/>
        <v/>
      </c>
    </row>
    <row r="4158" spans="22:26" ht="20.100000000000001" customHeight="1" x14ac:dyDescent="0.25">
      <c r="V4158" s="156">
        <f t="shared" si="548"/>
        <v>22.796799999998534</v>
      </c>
      <c r="W4158" s="159">
        <f t="shared" si="544"/>
        <v>1.8491658341237025E-3</v>
      </c>
      <c r="X4158" s="160">
        <f t="shared" si="545"/>
        <v>4.7301935758143308E-6</v>
      </c>
      <c r="Y4158" s="160">
        <f t="shared" si="546"/>
        <v>4.7301935758143308E-6</v>
      </c>
      <c r="Z4158" s="160" t="str">
        <f t="shared" si="547"/>
        <v/>
      </c>
    </row>
    <row r="4159" spans="22:26" ht="20.100000000000001" customHeight="1" x14ac:dyDescent="0.25">
      <c r="V4159" s="156">
        <f t="shared" si="548"/>
        <v>22.803199999998533</v>
      </c>
      <c r="W4159" s="159">
        <f t="shared" si="544"/>
        <v>1.8444356405478881E-3</v>
      </c>
      <c r="X4159" s="160">
        <f t="shared" si="545"/>
        <v>4.718390674874522E-6</v>
      </c>
      <c r="Y4159" s="160">
        <f t="shared" si="546"/>
        <v>4.718390674874522E-6</v>
      </c>
      <c r="Z4159" s="160" t="str">
        <f t="shared" si="547"/>
        <v/>
      </c>
    </row>
    <row r="4160" spans="22:26" ht="20.100000000000001" customHeight="1" x14ac:dyDescent="0.25">
      <c r="V4160" s="156">
        <f t="shared" si="548"/>
        <v>22.809599999998532</v>
      </c>
      <c r="W4160" s="159">
        <f t="shared" si="544"/>
        <v>1.8397172498730136E-3</v>
      </c>
      <c r="X4160" s="160">
        <f t="shared" si="545"/>
        <v>4.7066162982220289E-6</v>
      </c>
      <c r="Y4160" s="160">
        <f t="shared" si="546"/>
        <v>4.7066162982220289E-6</v>
      </c>
      <c r="Z4160" s="160" t="str">
        <f t="shared" si="547"/>
        <v/>
      </c>
    </row>
    <row r="4161" spans="22:26" ht="20.100000000000001" customHeight="1" x14ac:dyDescent="0.25">
      <c r="V4161" s="156">
        <f t="shared" si="548"/>
        <v>22.815999999998532</v>
      </c>
      <c r="W4161" s="159">
        <f t="shared" si="544"/>
        <v>1.8350106335747916E-3</v>
      </c>
      <c r="X4161" s="160">
        <f t="shared" si="545"/>
        <v>4.694870379840432E-6</v>
      </c>
      <c r="Y4161" s="160">
        <f t="shared" si="546"/>
        <v>4.694870379840432E-6</v>
      </c>
      <c r="Z4161" s="160" t="str">
        <f t="shared" si="547"/>
        <v/>
      </c>
    </row>
    <row r="4162" spans="22:26" ht="20.100000000000001" customHeight="1" x14ac:dyDescent="0.25">
      <c r="V4162" s="156">
        <f t="shared" si="548"/>
        <v>22.822399999998531</v>
      </c>
      <c r="W4162" s="159">
        <f t="shared" si="544"/>
        <v>1.8303157631949511E-3</v>
      </c>
      <c r="X4162" s="160">
        <f t="shared" si="545"/>
        <v>4.6831528538343083E-6</v>
      </c>
      <c r="Y4162" s="160">
        <f t="shared" si="546"/>
        <v>4.6831528538343083E-6</v>
      </c>
      <c r="Z4162" s="160" t="str">
        <f t="shared" si="547"/>
        <v/>
      </c>
    </row>
    <row r="4163" spans="22:26" ht="20.100000000000001" customHeight="1" x14ac:dyDescent="0.25">
      <c r="V4163" s="156">
        <f t="shared" si="548"/>
        <v>22.82879999999853</v>
      </c>
      <c r="W4163" s="159">
        <f t="shared" si="544"/>
        <v>1.8256326103411168E-3</v>
      </c>
      <c r="X4163" s="160">
        <f t="shared" si="545"/>
        <v>4.6714636544606739E-6</v>
      </c>
      <c r="Y4163" s="160">
        <f t="shared" si="546"/>
        <v>4.6714636544606739E-6</v>
      </c>
      <c r="Z4163" s="160" t="str">
        <f t="shared" si="547"/>
        <v/>
      </c>
    </row>
    <row r="4164" spans="22:26" ht="20.100000000000001" customHeight="1" x14ac:dyDescent="0.25">
      <c r="V4164" s="156">
        <f t="shared" si="548"/>
        <v>22.83519999999853</v>
      </c>
      <c r="W4164" s="159">
        <f t="shared" si="544"/>
        <v>1.8209611466866562E-3</v>
      </c>
      <c r="X4164" s="160">
        <f t="shared" si="545"/>
        <v>4.6598027161194426E-6</v>
      </c>
      <c r="Y4164" s="160">
        <f t="shared" si="546"/>
        <v>4.6598027161194426E-6</v>
      </c>
      <c r="Z4164" s="160" t="str">
        <f t="shared" si="547"/>
        <v/>
      </c>
    </row>
    <row r="4165" spans="22:26" ht="20.100000000000001" customHeight="1" x14ac:dyDescent="0.25">
      <c r="V4165" s="156">
        <f t="shared" si="548"/>
        <v>22.841599999998529</v>
      </c>
      <c r="W4165" s="159">
        <f t="shared" si="544"/>
        <v>1.8163013439705367E-3</v>
      </c>
      <c r="X4165" s="160">
        <f t="shared" si="545"/>
        <v>4.6481699733506073E-6</v>
      </c>
      <c r="Y4165" s="160">
        <f t="shared" si="546"/>
        <v>4.6481699733506073E-6</v>
      </c>
      <c r="Z4165" s="160" t="str">
        <f t="shared" si="547"/>
        <v/>
      </c>
    </row>
    <row r="4166" spans="22:26" ht="20.100000000000001" customHeight="1" x14ac:dyDescent="0.25">
      <c r="V4166" s="156">
        <f t="shared" si="548"/>
        <v>22.847999999998528</v>
      </c>
      <c r="W4166" s="159">
        <f t="shared" si="544"/>
        <v>1.8116531739971861E-3</v>
      </c>
      <c r="X4166" s="160">
        <f t="shared" si="545"/>
        <v>4.636565360843347E-6</v>
      </c>
      <c r="Y4166" s="160">
        <f t="shared" si="546"/>
        <v>4.636565360843347E-6</v>
      </c>
      <c r="Z4166" s="160" t="str">
        <f t="shared" si="547"/>
        <v/>
      </c>
    </row>
    <row r="4167" spans="22:26" ht="20.100000000000001" customHeight="1" x14ac:dyDescent="0.25">
      <c r="V4167" s="156">
        <f t="shared" si="548"/>
        <v>22.854399999998527</v>
      </c>
      <c r="W4167" s="159">
        <f t="shared" si="544"/>
        <v>1.8070166086363428E-3</v>
      </c>
      <c r="X4167" s="160">
        <f t="shared" si="545"/>
        <v>4.6249888134186797E-6</v>
      </c>
      <c r="Y4167" s="160">
        <f t="shared" si="546"/>
        <v>4.6249888134186797E-6</v>
      </c>
      <c r="Z4167" s="160" t="str">
        <f t="shared" si="547"/>
        <v/>
      </c>
    </row>
    <row r="4168" spans="22:26" ht="20.100000000000001" customHeight="1" x14ac:dyDescent="0.25">
      <c r="V4168" s="156">
        <f t="shared" si="548"/>
        <v>22.860799999998527</v>
      </c>
      <c r="W4168" s="159">
        <f t="shared" si="544"/>
        <v>1.8023916198229241E-3</v>
      </c>
      <c r="X4168" s="160">
        <f t="shared" si="545"/>
        <v>4.6134402660435569E-6</v>
      </c>
      <c r="Y4168" s="160">
        <f t="shared" si="546"/>
        <v>4.6134402660435569E-6</v>
      </c>
      <c r="Z4168" s="160" t="str">
        <f t="shared" si="547"/>
        <v/>
      </c>
    </row>
    <row r="4169" spans="22:26" ht="20.100000000000001" customHeight="1" x14ac:dyDescent="0.25">
      <c r="V4169" s="156">
        <f t="shared" si="548"/>
        <v>22.867199999998526</v>
      </c>
      <c r="W4169" s="159">
        <f t="shared" si="544"/>
        <v>1.7977781795568805E-3</v>
      </c>
      <c r="X4169" s="160">
        <f t="shared" si="545"/>
        <v>4.6019196538356344E-6</v>
      </c>
      <c r="Y4169" s="160">
        <f t="shared" si="546"/>
        <v>4.6019196538356344E-6</v>
      </c>
      <c r="Z4169" s="160" t="str">
        <f t="shared" si="547"/>
        <v/>
      </c>
    </row>
    <row r="4170" spans="22:26" ht="20.100000000000001" customHeight="1" x14ac:dyDescent="0.25">
      <c r="V4170" s="156">
        <f t="shared" si="548"/>
        <v>22.873599999998525</v>
      </c>
      <c r="W4170" s="159">
        <f t="shared" si="544"/>
        <v>1.7931762599030449E-3</v>
      </c>
      <c r="X4170" s="160">
        <f t="shared" si="545"/>
        <v>4.5904269120402869E-6</v>
      </c>
      <c r="Y4170" s="160">
        <f t="shared" si="546"/>
        <v>4.5904269120402869E-6</v>
      </c>
      <c r="Z4170" s="160" t="str">
        <f t="shared" si="547"/>
        <v/>
      </c>
    </row>
    <row r="4171" spans="22:26" ht="20.100000000000001" customHeight="1" x14ac:dyDescent="0.25">
      <c r="V4171" s="156">
        <f t="shared" si="548"/>
        <v>22.879999999998525</v>
      </c>
      <c r="W4171" s="159">
        <f t="shared" si="544"/>
        <v>1.7885858329910046E-3</v>
      </c>
      <c r="X4171" s="160">
        <f t="shared" si="545"/>
        <v>4.5789619760566291E-6</v>
      </c>
      <c r="Y4171" s="160">
        <f t="shared" si="546"/>
        <v>4.5789619760566291E-6</v>
      </c>
      <c r="Z4171" s="160" t="str">
        <f t="shared" si="547"/>
        <v/>
      </c>
    </row>
    <row r="4172" spans="22:26" ht="20.100000000000001" customHeight="1" x14ac:dyDescent="0.25">
      <c r="V4172" s="156">
        <f t="shared" si="548"/>
        <v>22.886399999998524</v>
      </c>
      <c r="W4172" s="159">
        <f t="shared" si="544"/>
        <v>1.784006871014948E-3</v>
      </c>
      <c r="X4172" s="160">
        <f t="shared" si="545"/>
        <v>4.5675247814084587E-6</v>
      </c>
      <c r="Y4172" s="160">
        <f t="shared" si="546"/>
        <v>4.5675247814084587E-6</v>
      </c>
      <c r="Z4172" s="160" t="str">
        <f t="shared" si="547"/>
        <v/>
      </c>
    </row>
    <row r="4173" spans="22:26" ht="20.100000000000001" customHeight="1" x14ac:dyDescent="0.25">
      <c r="V4173" s="156">
        <f t="shared" si="548"/>
        <v>22.892799999998523</v>
      </c>
      <c r="W4173" s="159">
        <f t="shared" si="544"/>
        <v>1.7794393462335395E-3</v>
      </c>
      <c r="X4173" s="160">
        <f t="shared" si="545"/>
        <v>4.5561152637780839E-6</v>
      </c>
      <c r="Y4173" s="160">
        <f t="shared" si="546"/>
        <v>4.5561152637780839E-6</v>
      </c>
      <c r="Z4173" s="160" t="str">
        <f t="shared" si="547"/>
        <v/>
      </c>
    </row>
    <row r="4174" spans="22:26" ht="20.100000000000001" customHeight="1" x14ac:dyDescent="0.25">
      <c r="V4174" s="156">
        <f t="shared" si="548"/>
        <v>22.899199999998523</v>
      </c>
      <c r="W4174" s="159">
        <f t="shared" si="544"/>
        <v>1.7748832309697614E-3</v>
      </c>
      <c r="X4174" s="160">
        <f t="shared" si="545"/>
        <v>4.5447333589798689E-6</v>
      </c>
      <c r="Y4174" s="160">
        <f t="shared" si="546"/>
        <v>4.5447333589798689E-6</v>
      </c>
      <c r="Z4174" s="160" t="str">
        <f t="shared" si="547"/>
        <v/>
      </c>
    </row>
    <row r="4175" spans="22:26" ht="20.100000000000001" customHeight="1" x14ac:dyDescent="0.25">
      <c r="V4175" s="156">
        <f t="shared" si="548"/>
        <v>22.905599999998522</v>
      </c>
      <c r="W4175" s="159">
        <f t="shared" si="544"/>
        <v>1.7703384976107816E-3</v>
      </c>
      <c r="X4175" s="160">
        <f t="shared" si="545"/>
        <v>4.5333790029650038E-6</v>
      </c>
      <c r="Y4175" s="160">
        <f t="shared" si="546"/>
        <v>4.5333790029650038E-6</v>
      </c>
      <c r="Z4175" s="160" t="str">
        <f t="shared" si="547"/>
        <v/>
      </c>
    </row>
    <row r="4176" spans="22:26" ht="20.100000000000001" customHeight="1" x14ac:dyDescent="0.25">
      <c r="V4176" s="156">
        <f t="shared" si="548"/>
        <v>22.911999999998521</v>
      </c>
      <c r="W4176" s="159">
        <f t="shared" si="544"/>
        <v>1.7658051186078166E-3</v>
      </c>
      <c r="X4176" s="160">
        <f t="shared" si="545"/>
        <v>4.5220521318271433E-6</v>
      </c>
      <c r="Y4176" s="160">
        <f t="shared" si="546"/>
        <v>4.5220521318271433E-6</v>
      </c>
      <c r="Z4176" s="160" t="str">
        <f t="shared" si="547"/>
        <v/>
      </c>
    </row>
    <row r="4177" spans="22:26" ht="20.100000000000001" customHeight="1" x14ac:dyDescent="0.25">
      <c r="V4177" s="156">
        <f t="shared" si="548"/>
        <v>22.91839999999852</v>
      </c>
      <c r="W4177" s="159">
        <f t="shared" si="544"/>
        <v>1.7612830664759894E-3</v>
      </c>
      <c r="X4177" s="160">
        <f t="shared" si="545"/>
        <v>4.5107526818050081E-6</v>
      </c>
      <c r="Y4177" s="160">
        <f t="shared" si="546"/>
        <v>4.5107526818050081E-6</v>
      </c>
      <c r="Z4177" s="160" t="str">
        <f t="shared" si="547"/>
        <v/>
      </c>
    </row>
    <row r="4178" spans="22:26" ht="20.100000000000001" customHeight="1" x14ac:dyDescent="0.25">
      <c r="V4178" s="156">
        <f t="shared" si="548"/>
        <v>22.92479999999852</v>
      </c>
      <c r="W4178" s="159">
        <f t="shared" si="544"/>
        <v>1.7567723137941844E-3</v>
      </c>
      <c r="X4178" s="160">
        <f t="shared" si="545"/>
        <v>4.4994805892661222E-6</v>
      </c>
      <c r="Y4178" s="160">
        <f t="shared" si="546"/>
        <v>4.4994805892661222E-6</v>
      </c>
      <c r="Z4178" s="160" t="str">
        <f t="shared" si="547"/>
        <v/>
      </c>
    </row>
    <row r="4179" spans="22:26" ht="20.100000000000001" customHeight="1" x14ac:dyDescent="0.25">
      <c r="V4179" s="156">
        <f t="shared" si="548"/>
        <v>22.931199999998519</v>
      </c>
      <c r="W4179" s="159">
        <f t="shared" si="544"/>
        <v>1.7522728332049183E-3</v>
      </c>
      <c r="X4179" s="160">
        <f t="shared" si="545"/>
        <v>4.4882357907287136E-6</v>
      </c>
      <c r="Y4179" s="160">
        <f t="shared" si="546"/>
        <v>4.4882357907287136E-6</v>
      </c>
      <c r="Z4179" s="160" t="str">
        <f t="shared" si="547"/>
        <v/>
      </c>
    </row>
    <row r="4180" spans="22:26" ht="20.100000000000001" customHeight="1" x14ac:dyDescent="0.25">
      <c r="V4180" s="156">
        <f t="shared" si="548"/>
        <v>22.937599999998518</v>
      </c>
      <c r="W4180" s="159">
        <f t="shared" ref="W4180:W4243" si="549">_xlfn.CHISQ.DIST.RT(V4180,$U$593)</f>
        <v>1.7477845974141896E-3</v>
      </c>
      <c r="X4180" s="160">
        <f t="shared" ref="X4180:X4243" si="550">W4180-W4181</f>
        <v>4.4770182228391631E-6</v>
      </c>
      <c r="Y4180" s="160">
        <f t="shared" ref="Y4180:Y4243" si="551">IF(W4180&lt;(1-$U$600),X4180,"")</f>
        <v>4.4770182228391631E-6</v>
      </c>
      <c r="Z4180" s="160" t="str">
        <f t="shared" ref="Z4180:Z4243" si="552">IF(X4180&lt;(1-$U$606),Y4180,"")</f>
        <v/>
      </c>
    </row>
    <row r="4181" spans="22:26" ht="20.100000000000001" customHeight="1" x14ac:dyDescent="0.25">
      <c r="V4181" s="156">
        <f t="shared" ref="V4181:V4244" si="553">V4180+$Y$593</f>
        <v>22.943999999998518</v>
      </c>
      <c r="W4181" s="159">
        <f t="shared" si="549"/>
        <v>1.7433075791913504E-3</v>
      </c>
      <c r="X4181" s="160">
        <f t="shared" si="550"/>
        <v>4.465827822383063E-6</v>
      </c>
      <c r="Y4181" s="160">
        <f t="shared" si="551"/>
        <v>4.465827822383063E-6</v>
      </c>
      <c r="Z4181" s="160" t="str">
        <f t="shared" si="552"/>
        <v/>
      </c>
    </row>
    <row r="4182" spans="22:26" ht="20.100000000000001" customHeight="1" x14ac:dyDescent="0.25">
      <c r="V4182" s="156">
        <f t="shared" si="553"/>
        <v>22.950399999998517</v>
      </c>
      <c r="W4182" s="159">
        <f t="shared" si="549"/>
        <v>1.7388417513689673E-3</v>
      </c>
      <c r="X4182" s="160">
        <f t="shared" si="550"/>
        <v>4.4546645262954088E-6</v>
      </c>
      <c r="Y4182" s="160">
        <f t="shared" si="551"/>
        <v>4.4546645262954088E-6</v>
      </c>
      <c r="Z4182" s="160" t="str">
        <f t="shared" si="552"/>
        <v/>
      </c>
    </row>
    <row r="4183" spans="22:26" ht="20.100000000000001" customHeight="1" x14ac:dyDescent="0.25">
      <c r="V4183" s="156">
        <f t="shared" si="553"/>
        <v>22.956799999998516</v>
      </c>
      <c r="W4183" s="159">
        <f t="shared" si="549"/>
        <v>1.7343870868426719E-3</v>
      </c>
      <c r="X4183" s="160">
        <f t="shared" si="550"/>
        <v>4.4435282716371802E-6</v>
      </c>
      <c r="Y4183" s="160">
        <f t="shared" si="551"/>
        <v>4.4435282716371802E-6</v>
      </c>
      <c r="Z4183" s="160" t="str">
        <f t="shared" si="552"/>
        <v/>
      </c>
    </row>
    <row r="4184" spans="22:26" ht="20.100000000000001" customHeight="1" x14ac:dyDescent="0.25">
      <c r="V4184" s="156">
        <f t="shared" si="553"/>
        <v>22.963199999998515</v>
      </c>
      <c r="W4184" s="159">
        <f t="shared" si="549"/>
        <v>1.7299435585710348E-3</v>
      </c>
      <c r="X4184" s="160">
        <f t="shared" si="550"/>
        <v>4.4324189956105198E-6</v>
      </c>
      <c r="Y4184" s="160">
        <f t="shared" si="551"/>
        <v>4.4324189956105198E-6</v>
      </c>
      <c r="Z4184" s="160" t="str">
        <f t="shared" si="552"/>
        <v/>
      </c>
    </row>
    <row r="4185" spans="22:26" ht="20.100000000000001" customHeight="1" x14ac:dyDescent="0.25">
      <c r="V4185" s="156">
        <f t="shared" si="553"/>
        <v>22.969599999998515</v>
      </c>
      <c r="W4185" s="159">
        <f t="shared" si="549"/>
        <v>1.7255111395754242E-3</v>
      </c>
      <c r="X4185" s="160">
        <f t="shared" si="550"/>
        <v>4.4213366355535296E-6</v>
      </c>
      <c r="Y4185" s="160">
        <f t="shared" si="551"/>
        <v>4.4213366355535296E-6</v>
      </c>
      <c r="Z4185" s="160" t="str">
        <f t="shared" si="552"/>
        <v/>
      </c>
    </row>
    <row r="4186" spans="22:26" ht="20.100000000000001" customHeight="1" x14ac:dyDescent="0.25">
      <c r="V4186" s="156">
        <f t="shared" si="553"/>
        <v>22.975999999998514</v>
      </c>
      <c r="W4186" s="159">
        <f t="shared" si="549"/>
        <v>1.7210898029398707E-3</v>
      </c>
      <c r="X4186" s="160">
        <f t="shared" si="550"/>
        <v>4.4102811289480764E-6</v>
      </c>
      <c r="Y4186" s="160">
        <f t="shared" si="551"/>
        <v>4.4102811289480764E-6</v>
      </c>
      <c r="Z4186" s="160" t="str">
        <f t="shared" si="552"/>
        <v/>
      </c>
    </row>
    <row r="4187" spans="22:26" ht="20.100000000000001" customHeight="1" x14ac:dyDescent="0.25">
      <c r="V4187" s="156">
        <f t="shared" si="553"/>
        <v>22.982399999998513</v>
      </c>
      <c r="W4187" s="159">
        <f t="shared" si="549"/>
        <v>1.7166795218109226E-3</v>
      </c>
      <c r="X4187" s="160">
        <f t="shared" si="550"/>
        <v>4.3992524134043968E-6</v>
      </c>
      <c r="Y4187" s="160">
        <f t="shared" si="551"/>
        <v>4.3992524134043968E-6</v>
      </c>
      <c r="Z4187" s="160" t="str">
        <f t="shared" si="552"/>
        <v/>
      </c>
    </row>
    <row r="4188" spans="22:26" ht="20.100000000000001" customHeight="1" x14ac:dyDescent="0.25">
      <c r="V4188" s="156">
        <f t="shared" si="553"/>
        <v>22.988799999998513</v>
      </c>
      <c r="W4188" s="159">
        <f t="shared" si="549"/>
        <v>1.7122802693975182E-3</v>
      </c>
      <c r="X4188" s="160">
        <f t="shared" si="550"/>
        <v>4.3882504266710715E-6</v>
      </c>
      <c r="Y4188" s="160">
        <f t="shared" si="551"/>
        <v>4.3882504266710715E-6</v>
      </c>
      <c r="Z4188" s="160" t="str">
        <f t="shared" si="552"/>
        <v/>
      </c>
    </row>
    <row r="4189" spans="22:26" ht="20.100000000000001" customHeight="1" x14ac:dyDescent="0.25">
      <c r="V4189" s="156">
        <f t="shared" si="553"/>
        <v>22.995199999998512</v>
      </c>
      <c r="W4189" s="159">
        <f t="shared" si="549"/>
        <v>1.7078920189708472E-3</v>
      </c>
      <c r="X4189" s="160">
        <f t="shared" si="550"/>
        <v>4.3772751066354591E-6</v>
      </c>
      <c r="Y4189" s="160">
        <f t="shared" si="551"/>
        <v>4.3772751066354591E-6</v>
      </c>
      <c r="Z4189" s="160" t="str">
        <f t="shared" si="552"/>
        <v/>
      </c>
    </row>
    <row r="4190" spans="22:26" ht="20.100000000000001" customHeight="1" x14ac:dyDescent="0.25">
      <c r="V4190" s="156">
        <f t="shared" si="553"/>
        <v>23.001599999998511</v>
      </c>
      <c r="W4190" s="159">
        <f t="shared" si="549"/>
        <v>1.7035147438642117E-3</v>
      </c>
      <c r="X4190" s="160">
        <f t="shared" si="550"/>
        <v>4.366326391322178E-6</v>
      </c>
      <c r="Y4190" s="160">
        <f t="shared" si="551"/>
        <v>4.366326391322178E-6</v>
      </c>
      <c r="Z4190" s="160" t="str">
        <f t="shared" si="552"/>
        <v/>
      </c>
    </row>
    <row r="4191" spans="22:26" ht="20.100000000000001" customHeight="1" x14ac:dyDescent="0.25">
      <c r="V4191" s="156">
        <f t="shared" si="553"/>
        <v>23.007999999998511</v>
      </c>
      <c r="W4191" s="159">
        <f t="shared" si="549"/>
        <v>1.6991484174728895E-3</v>
      </c>
      <c r="X4191" s="160">
        <f t="shared" si="550"/>
        <v>4.3554042188859513E-6</v>
      </c>
      <c r="Y4191" s="160">
        <f t="shared" si="551"/>
        <v>4.3554042188859513E-6</v>
      </c>
      <c r="Z4191" s="160" t="str">
        <f t="shared" si="552"/>
        <v/>
      </c>
    </row>
    <row r="4192" spans="22:26" ht="20.100000000000001" customHeight="1" x14ac:dyDescent="0.25">
      <c r="V4192" s="156">
        <f t="shared" si="553"/>
        <v>23.01439999999851</v>
      </c>
      <c r="W4192" s="159">
        <f t="shared" si="549"/>
        <v>1.6947930132540036E-3</v>
      </c>
      <c r="X4192" s="160">
        <f t="shared" si="550"/>
        <v>4.3445085276224479E-6</v>
      </c>
      <c r="Y4192" s="160">
        <f t="shared" si="551"/>
        <v>4.3445085276224479E-6</v>
      </c>
      <c r="Z4192" s="160" t="str">
        <f t="shared" si="552"/>
        <v/>
      </c>
    </row>
    <row r="4193" spans="22:26" ht="20.100000000000001" customHeight="1" x14ac:dyDescent="0.25">
      <c r="V4193" s="156">
        <f t="shared" si="553"/>
        <v>23.020799999998509</v>
      </c>
      <c r="W4193" s="159">
        <f t="shared" si="549"/>
        <v>1.6904485047263811E-3</v>
      </c>
      <c r="X4193" s="160">
        <f t="shared" si="550"/>
        <v>4.3336392559574412E-6</v>
      </c>
      <c r="Y4193" s="160">
        <f t="shared" si="551"/>
        <v>4.3336392559574412E-6</v>
      </c>
      <c r="Z4193" s="160" t="str">
        <f t="shared" si="552"/>
        <v/>
      </c>
    </row>
    <row r="4194" spans="22:26" ht="20.100000000000001" customHeight="1" x14ac:dyDescent="0.25">
      <c r="V4194" s="156">
        <f t="shared" si="553"/>
        <v>23.027199999998508</v>
      </c>
      <c r="W4194" s="159">
        <f t="shared" si="549"/>
        <v>1.6861148654704237E-3</v>
      </c>
      <c r="X4194" s="160">
        <f t="shared" si="550"/>
        <v>4.3227963424511458E-6</v>
      </c>
      <c r="Y4194" s="160">
        <f t="shared" si="551"/>
        <v>4.3227963424511458E-6</v>
      </c>
      <c r="Z4194" s="160" t="str">
        <f t="shared" si="552"/>
        <v/>
      </c>
    </row>
    <row r="4195" spans="22:26" ht="20.100000000000001" customHeight="1" x14ac:dyDescent="0.25">
      <c r="V4195" s="156">
        <f t="shared" si="553"/>
        <v>23.033599999998508</v>
      </c>
      <c r="W4195" s="159">
        <f t="shared" si="549"/>
        <v>1.6817920691279725E-3</v>
      </c>
      <c r="X4195" s="160">
        <f t="shared" si="550"/>
        <v>4.3119797258086255E-6</v>
      </c>
      <c r="Y4195" s="160">
        <f t="shared" si="551"/>
        <v>4.3119797258086255E-6</v>
      </c>
      <c r="Z4195" s="160" t="str">
        <f t="shared" si="552"/>
        <v/>
      </c>
    </row>
    <row r="4196" spans="22:26" ht="20.100000000000001" customHeight="1" x14ac:dyDescent="0.25">
      <c r="V4196" s="156">
        <f t="shared" si="553"/>
        <v>23.039999999998507</v>
      </c>
      <c r="W4196" s="159">
        <f t="shared" si="549"/>
        <v>1.6774800894021639E-3</v>
      </c>
      <c r="X4196" s="160">
        <f t="shared" si="550"/>
        <v>4.301189344857459E-6</v>
      </c>
      <c r="Y4196" s="160">
        <f t="shared" si="551"/>
        <v>4.301189344857459E-6</v>
      </c>
      <c r="Z4196" s="160" t="str">
        <f t="shared" si="552"/>
        <v/>
      </c>
    </row>
    <row r="4197" spans="22:26" ht="20.100000000000001" customHeight="1" x14ac:dyDescent="0.25">
      <c r="V4197" s="156">
        <f t="shared" si="553"/>
        <v>23.046399999998506</v>
      </c>
      <c r="W4197" s="159">
        <f t="shared" si="549"/>
        <v>1.6731789000573065E-3</v>
      </c>
      <c r="X4197" s="160">
        <f t="shared" si="550"/>
        <v>4.2904251385653038E-6</v>
      </c>
      <c r="Y4197" s="160">
        <f t="shared" si="551"/>
        <v>4.2904251385653038E-6</v>
      </c>
      <c r="Z4197" s="160" t="str">
        <f t="shared" si="552"/>
        <v/>
      </c>
    </row>
    <row r="4198" spans="22:26" ht="20.100000000000001" customHeight="1" x14ac:dyDescent="0.25">
      <c r="V4198" s="156">
        <f t="shared" si="553"/>
        <v>23.052799999998506</v>
      </c>
      <c r="W4198" s="159">
        <f t="shared" si="549"/>
        <v>1.6688884749187412E-3</v>
      </c>
      <c r="X4198" s="160">
        <f t="shared" si="550"/>
        <v>4.279687046029922E-6</v>
      </c>
      <c r="Y4198" s="160">
        <f t="shared" si="551"/>
        <v>4.279687046029922E-6</v>
      </c>
      <c r="Z4198" s="160" t="str">
        <f t="shared" si="552"/>
        <v/>
      </c>
    </row>
    <row r="4199" spans="22:26" ht="20.100000000000001" customHeight="1" x14ac:dyDescent="0.25">
      <c r="V4199" s="156">
        <f t="shared" si="553"/>
        <v>23.059199999998505</v>
      </c>
      <c r="W4199" s="159">
        <f t="shared" si="549"/>
        <v>1.6646087878727112E-3</v>
      </c>
      <c r="X4199" s="160">
        <f t="shared" si="550"/>
        <v>4.2689750064869858E-6</v>
      </c>
      <c r="Y4199" s="160">
        <f t="shared" si="551"/>
        <v>4.2689750064869858E-6</v>
      </c>
      <c r="Z4199" s="160" t="str">
        <f t="shared" si="552"/>
        <v/>
      </c>
    </row>
    <row r="4200" spans="22:26" ht="20.100000000000001" customHeight="1" x14ac:dyDescent="0.25">
      <c r="V4200" s="156">
        <f t="shared" si="553"/>
        <v>23.065599999998504</v>
      </c>
      <c r="W4200" s="159">
        <f t="shared" si="549"/>
        <v>1.6603398128662242E-3</v>
      </c>
      <c r="X4200" s="160">
        <f t="shared" si="550"/>
        <v>4.2582889592988026E-6</v>
      </c>
      <c r="Y4200" s="160">
        <f t="shared" si="551"/>
        <v>4.2582889592988026E-6</v>
      </c>
      <c r="Z4200" s="160" t="str">
        <f t="shared" si="552"/>
        <v/>
      </c>
    </row>
    <row r="4201" spans="22:26" ht="20.100000000000001" customHeight="1" x14ac:dyDescent="0.25">
      <c r="V4201" s="156">
        <f t="shared" si="553"/>
        <v>23.071999999998503</v>
      </c>
      <c r="W4201" s="159">
        <f t="shared" si="549"/>
        <v>1.6560815239069254E-3</v>
      </c>
      <c r="X4201" s="160">
        <f t="shared" si="550"/>
        <v>4.2476288439714446E-6</v>
      </c>
      <c r="Y4201" s="160">
        <f t="shared" si="551"/>
        <v>4.2476288439714446E-6</v>
      </c>
      <c r="Z4201" s="160" t="str">
        <f t="shared" si="552"/>
        <v/>
      </c>
    </row>
    <row r="4202" spans="22:26" ht="20.100000000000001" customHeight="1" x14ac:dyDescent="0.25">
      <c r="V4202" s="156">
        <f t="shared" si="553"/>
        <v>23.078399999998503</v>
      </c>
      <c r="W4202" s="159">
        <f t="shared" si="549"/>
        <v>1.651833895062954E-3</v>
      </c>
      <c r="X4202" s="160">
        <f t="shared" si="550"/>
        <v>4.2369946001274278E-6</v>
      </c>
      <c r="Y4202" s="160">
        <f t="shared" si="551"/>
        <v>4.2369946001274278E-6</v>
      </c>
      <c r="Z4202" s="160" t="str">
        <f t="shared" si="552"/>
        <v/>
      </c>
    </row>
    <row r="4203" spans="22:26" ht="20.100000000000001" customHeight="1" x14ac:dyDescent="0.25">
      <c r="V4203" s="156">
        <f t="shared" si="553"/>
        <v>23.084799999998502</v>
      </c>
      <c r="W4203" s="159">
        <f t="shared" si="549"/>
        <v>1.6475969004628266E-3</v>
      </c>
      <c r="X4203" s="160">
        <f t="shared" si="550"/>
        <v>4.226386167543875E-6</v>
      </c>
      <c r="Y4203" s="160">
        <f t="shared" si="551"/>
        <v>4.226386167543875E-6</v>
      </c>
      <c r="Z4203" s="160" t="str">
        <f t="shared" si="552"/>
        <v/>
      </c>
    </row>
    <row r="4204" spans="22:26" ht="20.100000000000001" customHeight="1" x14ac:dyDescent="0.25">
      <c r="V4204" s="156">
        <f t="shared" si="553"/>
        <v>23.091199999998501</v>
      </c>
      <c r="W4204" s="159">
        <f t="shared" si="549"/>
        <v>1.6433705142952827E-3</v>
      </c>
      <c r="X4204" s="160">
        <f t="shared" si="550"/>
        <v>4.2158034861087147E-6</v>
      </c>
      <c r="Y4204" s="160">
        <f t="shared" si="551"/>
        <v>4.2158034861087147E-6</v>
      </c>
      <c r="Z4204" s="160" t="str">
        <f t="shared" si="552"/>
        <v/>
      </c>
    </row>
    <row r="4205" spans="22:26" ht="20.100000000000001" customHeight="1" x14ac:dyDescent="0.25">
      <c r="V4205" s="156">
        <f t="shared" si="553"/>
        <v>23.097599999998501</v>
      </c>
      <c r="W4205" s="159">
        <f t="shared" si="549"/>
        <v>1.639154710809174E-3</v>
      </c>
      <c r="X4205" s="160">
        <f t="shared" si="550"/>
        <v>4.2052464958499541E-6</v>
      </c>
      <c r="Y4205" s="160">
        <f t="shared" si="551"/>
        <v>4.2052464958499541E-6</v>
      </c>
      <c r="Z4205" s="160" t="str">
        <f t="shared" si="552"/>
        <v/>
      </c>
    </row>
    <row r="4206" spans="22:26" ht="20.100000000000001" customHeight="1" x14ac:dyDescent="0.25">
      <c r="V4206" s="156">
        <f t="shared" si="553"/>
        <v>23.1039999999985</v>
      </c>
      <c r="W4206" s="159">
        <f t="shared" si="549"/>
        <v>1.634949464313324E-3</v>
      </c>
      <c r="X4206" s="160">
        <f t="shared" si="550"/>
        <v>4.1947151369371976E-6</v>
      </c>
      <c r="Y4206" s="160">
        <f t="shared" si="551"/>
        <v>4.1947151369371976E-6</v>
      </c>
      <c r="Z4206" s="160" t="str">
        <f t="shared" si="552"/>
        <v/>
      </c>
    </row>
    <row r="4207" spans="22:26" ht="20.100000000000001" customHeight="1" x14ac:dyDescent="0.25">
      <c r="V4207" s="156">
        <f t="shared" si="553"/>
        <v>23.110399999998499</v>
      </c>
      <c r="W4207" s="159">
        <f t="shared" si="549"/>
        <v>1.6307547491763868E-3</v>
      </c>
      <c r="X4207" s="160">
        <f t="shared" si="550"/>
        <v>4.1842093496499873E-6</v>
      </c>
      <c r="Y4207" s="160">
        <f t="shared" si="551"/>
        <v>4.1842093496499873E-6</v>
      </c>
      <c r="Z4207" s="160" t="str">
        <f t="shared" si="552"/>
        <v/>
      </c>
    </row>
    <row r="4208" spans="22:26" ht="20.100000000000001" customHeight="1" x14ac:dyDescent="0.25">
      <c r="V4208" s="156">
        <f t="shared" si="553"/>
        <v>23.116799999998499</v>
      </c>
      <c r="W4208" s="159">
        <f t="shared" si="549"/>
        <v>1.6265705398267368E-3</v>
      </c>
      <c r="X4208" s="160">
        <f t="shared" si="550"/>
        <v>4.1737290744198706E-6</v>
      </c>
      <c r="Y4208" s="160">
        <f t="shared" si="551"/>
        <v>4.1737290744198706E-6</v>
      </c>
      <c r="Z4208" s="160" t="str">
        <f t="shared" si="552"/>
        <v/>
      </c>
    </row>
    <row r="4209" spans="22:26" ht="20.100000000000001" customHeight="1" x14ac:dyDescent="0.25">
      <c r="V4209" s="156">
        <f t="shared" si="553"/>
        <v>23.123199999998498</v>
      </c>
      <c r="W4209" s="159">
        <f t="shared" si="549"/>
        <v>1.622396810752317E-3</v>
      </c>
      <c r="X4209" s="160">
        <f t="shared" si="550"/>
        <v>4.1632742517950551E-6</v>
      </c>
      <c r="Y4209" s="160">
        <f t="shared" si="551"/>
        <v>4.1632742517950551E-6</v>
      </c>
      <c r="Z4209" s="160" t="str">
        <f t="shared" si="552"/>
        <v/>
      </c>
    </row>
    <row r="4210" spans="22:26" ht="20.100000000000001" customHeight="1" x14ac:dyDescent="0.25">
      <c r="V4210" s="156">
        <f t="shared" si="553"/>
        <v>23.129599999998497</v>
      </c>
      <c r="W4210" s="159">
        <f t="shared" si="549"/>
        <v>1.6182335365005219E-3</v>
      </c>
      <c r="X4210" s="160">
        <f t="shared" si="550"/>
        <v>4.1528448224701156E-6</v>
      </c>
      <c r="Y4210" s="160">
        <f t="shared" si="551"/>
        <v>4.1528448224701156E-6</v>
      </c>
      <c r="Z4210" s="160" t="str">
        <f t="shared" si="552"/>
        <v/>
      </c>
    </row>
    <row r="4211" spans="22:26" ht="20.100000000000001" customHeight="1" x14ac:dyDescent="0.25">
      <c r="V4211" s="156">
        <f t="shared" si="553"/>
        <v>23.135999999998496</v>
      </c>
      <c r="W4211" s="159">
        <f t="shared" si="549"/>
        <v>1.6140806916780518E-3</v>
      </c>
      <c r="X4211" s="160">
        <f t="shared" si="550"/>
        <v>4.1424407272460956E-6</v>
      </c>
      <c r="Y4211" s="160">
        <f t="shared" si="551"/>
        <v>4.1424407272460956E-6</v>
      </c>
      <c r="Z4211" s="160" t="str">
        <f t="shared" si="552"/>
        <v/>
      </c>
    </row>
    <row r="4212" spans="22:26" ht="20.100000000000001" customHeight="1" x14ac:dyDescent="0.25">
      <c r="V4212" s="156">
        <f t="shared" si="553"/>
        <v>23.142399999998496</v>
      </c>
      <c r="W4212" s="159">
        <f t="shared" si="549"/>
        <v>1.6099382509508057E-3</v>
      </c>
      <c r="X4212" s="160">
        <f t="shared" si="550"/>
        <v>4.1320619070721407E-6</v>
      </c>
      <c r="Y4212" s="160">
        <f t="shared" si="551"/>
        <v>4.1320619070721407E-6</v>
      </c>
      <c r="Z4212" s="160" t="str">
        <f t="shared" si="552"/>
        <v/>
      </c>
    </row>
    <row r="4213" spans="22:26" ht="20.100000000000001" customHeight="1" x14ac:dyDescent="0.25">
      <c r="V4213" s="156">
        <f t="shared" si="553"/>
        <v>23.148799999998495</v>
      </c>
      <c r="W4213" s="159">
        <f t="shared" si="549"/>
        <v>1.6058061890437336E-3</v>
      </c>
      <c r="X4213" s="160">
        <f t="shared" si="550"/>
        <v>4.121708303032488E-6</v>
      </c>
      <c r="Y4213" s="160">
        <f t="shared" si="551"/>
        <v>4.121708303032488E-6</v>
      </c>
      <c r="Z4213" s="160" t="str">
        <f t="shared" si="552"/>
        <v/>
      </c>
    </row>
    <row r="4214" spans="22:26" ht="20.100000000000001" customHeight="1" x14ac:dyDescent="0.25">
      <c r="V4214" s="156">
        <f t="shared" si="553"/>
        <v>23.155199999998494</v>
      </c>
      <c r="W4214" s="159">
        <f t="shared" si="549"/>
        <v>1.6016844807407011E-3</v>
      </c>
      <c r="X4214" s="160">
        <f t="shared" si="550"/>
        <v>4.1113798563182768E-6</v>
      </c>
      <c r="Y4214" s="160">
        <f t="shared" si="551"/>
        <v>4.1113798563182768E-6</v>
      </c>
      <c r="Z4214" s="160" t="str">
        <f t="shared" si="552"/>
        <v/>
      </c>
    </row>
    <row r="4215" spans="22:26" ht="20.100000000000001" customHeight="1" x14ac:dyDescent="0.25">
      <c r="V4215" s="156">
        <f t="shared" si="553"/>
        <v>23.161599999998494</v>
      </c>
      <c r="W4215" s="159">
        <f t="shared" si="549"/>
        <v>1.5975731008843828E-3</v>
      </c>
      <c r="X4215" s="160">
        <f t="shared" si="550"/>
        <v>4.1010765082687486E-6</v>
      </c>
      <c r="Y4215" s="160">
        <f t="shared" si="551"/>
        <v>4.1010765082687486E-6</v>
      </c>
      <c r="Z4215" s="160" t="str">
        <f t="shared" si="552"/>
        <v/>
      </c>
    </row>
    <row r="4216" spans="22:26" ht="20.100000000000001" customHeight="1" x14ac:dyDescent="0.25">
      <c r="V4216" s="156">
        <f t="shared" si="553"/>
        <v>23.167999999998493</v>
      </c>
      <c r="W4216" s="159">
        <f t="shared" si="549"/>
        <v>1.593472024376114E-3</v>
      </c>
      <c r="X4216" s="160">
        <f t="shared" si="550"/>
        <v>4.0907982003447925E-6</v>
      </c>
      <c r="Y4216" s="160">
        <f t="shared" si="551"/>
        <v>4.0907982003447925E-6</v>
      </c>
      <c r="Z4216" s="160" t="str">
        <f t="shared" si="552"/>
        <v/>
      </c>
    </row>
    <row r="4217" spans="22:26" ht="20.100000000000001" customHeight="1" x14ac:dyDescent="0.25">
      <c r="V4217" s="156">
        <f t="shared" si="553"/>
        <v>23.174399999998492</v>
      </c>
      <c r="W4217" s="159">
        <f t="shared" si="549"/>
        <v>1.5893812261757693E-3</v>
      </c>
      <c r="X4217" s="160">
        <f t="shared" si="550"/>
        <v>4.080544874142172E-6</v>
      </c>
      <c r="Y4217" s="160">
        <f t="shared" si="551"/>
        <v>4.080544874142172E-6</v>
      </c>
      <c r="Z4217" s="160" t="str">
        <f t="shared" si="552"/>
        <v/>
      </c>
    </row>
    <row r="4218" spans="22:26" ht="20.100000000000001" customHeight="1" x14ac:dyDescent="0.25">
      <c r="V4218" s="156">
        <f t="shared" si="553"/>
        <v>23.180799999998492</v>
      </c>
      <c r="W4218" s="159">
        <f t="shared" si="549"/>
        <v>1.5853006813016271E-3</v>
      </c>
      <c r="X4218" s="160">
        <f t="shared" si="550"/>
        <v>4.0703164713726606E-6</v>
      </c>
      <c r="Y4218" s="160">
        <f t="shared" si="551"/>
        <v>4.0703164713726606E-6</v>
      </c>
      <c r="Z4218" s="160" t="str">
        <f t="shared" si="552"/>
        <v/>
      </c>
    </row>
    <row r="4219" spans="22:26" ht="20.100000000000001" customHeight="1" x14ac:dyDescent="0.25">
      <c r="V4219" s="156">
        <f t="shared" si="553"/>
        <v>23.187199999998491</v>
      </c>
      <c r="W4219" s="159">
        <f t="shared" si="549"/>
        <v>1.5812303648302544E-3</v>
      </c>
      <c r="X4219" s="160">
        <f t="shared" si="550"/>
        <v>4.0601129338930977E-6</v>
      </c>
      <c r="Y4219" s="160">
        <f t="shared" si="551"/>
        <v>4.0601129338930977E-6</v>
      </c>
      <c r="Z4219" s="160" t="str">
        <f t="shared" si="552"/>
        <v/>
      </c>
    </row>
    <row r="4220" spans="22:26" ht="20.100000000000001" customHeight="1" x14ac:dyDescent="0.25">
      <c r="V4220" s="156">
        <f t="shared" si="553"/>
        <v>23.19359999999849</v>
      </c>
      <c r="W4220" s="159">
        <f t="shared" si="549"/>
        <v>1.5771702518963613E-3</v>
      </c>
      <c r="X4220" s="160">
        <f t="shared" si="550"/>
        <v>4.0499342036728631E-6</v>
      </c>
      <c r="Y4220" s="160">
        <f t="shared" si="551"/>
        <v>4.0499342036728631E-6</v>
      </c>
      <c r="Z4220" s="160" t="str">
        <f t="shared" si="552"/>
        <v/>
      </c>
    </row>
    <row r="4221" spans="22:26" ht="20.100000000000001" customHeight="1" x14ac:dyDescent="0.25">
      <c r="V4221" s="156">
        <f t="shared" si="553"/>
        <v>23.199999999998489</v>
      </c>
      <c r="W4221" s="159">
        <f t="shared" si="549"/>
        <v>1.5731203176926885E-3</v>
      </c>
      <c r="X4221" s="160">
        <f t="shared" si="550"/>
        <v>4.0397802228155609E-6</v>
      </c>
      <c r="Y4221" s="160">
        <f t="shared" si="551"/>
        <v>4.0397802228155609E-6</v>
      </c>
      <c r="Z4221" s="160" t="str">
        <f t="shared" si="552"/>
        <v/>
      </c>
    </row>
    <row r="4222" spans="22:26" ht="20.100000000000001" customHeight="1" x14ac:dyDescent="0.25">
      <c r="V4222" s="156">
        <f t="shared" si="553"/>
        <v>23.206399999998489</v>
      </c>
      <c r="W4222" s="159">
        <f t="shared" si="549"/>
        <v>1.5690805374698729E-3</v>
      </c>
      <c r="X4222" s="160">
        <f t="shared" si="550"/>
        <v>4.0296509335598866E-6</v>
      </c>
      <c r="Y4222" s="160">
        <f t="shared" si="551"/>
        <v>4.0296509335598866E-6</v>
      </c>
      <c r="Z4222" s="160" t="str">
        <f t="shared" si="552"/>
        <v/>
      </c>
    </row>
    <row r="4223" spans="22:26" ht="20.100000000000001" customHeight="1" x14ac:dyDescent="0.25">
      <c r="V4223" s="156">
        <f t="shared" si="553"/>
        <v>23.212799999998488</v>
      </c>
      <c r="W4223" s="159">
        <f t="shared" si="549"/>
        <v>1.565050886536313E-3</v>
      </c>
      <c r="X4223" s="160">
        <f t="shared" si="550"/>
        <v>4.0195462782553412E-6</v>
      </c>
      <c r="Y4223" s="160">
        <f t="shared" si="551"/>
        <v>4.0195462782553412E-6</v>
      </c>
      <c r="Z4223" s="160" t="str">
        <f t="shared" si="552"/>
        <v/>
      </c>
    </row>
    <row r="4224" spans="22:26" ht="20.100000000000001" customHeight="1" x14ac:dyDescent="0.25">
      <c r="V4224" s="156">
        <f t="shared" si="553"/>
        <v>23.219199999998487</v>
      </c>
      <c r="W4224" s="159">
        <f t="shared" si="549"/>
        <v>1.5610313402580577E-3</v>
      </c>
      <c r="X4224" s="160">
        <f t="shared" si="550"/>
        <v>4.009466199392589E-6</v>
      </c>
      <c r="Y4224" s="160">
        <f t="shared" si="551"/>
        <v>4.009466199392589E-6</v>
      </c>
      <c r="Z4224" s="160" t="str">
        <f t="shared" si="552"/>
        <v/>
      </c>
    </row>
    <row r="4225" spans="22:26" ht="20.100000000000001" customHeight="1" x14ac:dyDescent="0.25">
      <c r="V4225" s="156">
        <f t="shared" si="553"/>
        <v>23.225599999998487</v>
      </c>
      <c r="W4225" s="159">
        <f t="shared" si="549"/>
        <v>1.5570218740586651E-3</v>
      </c>
      <c r="X4225" s="160">
        <f t="shared" si="550"/>
        <v>3.9994106395824236E-6</v>
      </c>
      <c r="Y4225" s="160">
        <f t="shared" si="551"/>
        <v>3.9994106395824236E-6</v>
      </c>
      <c r="Z4225" s="160" t="str">
        <f t="shared" si="552"/>
        <v/>
      </c>
    </row>
    <row r="4226" spans="22:26" ht="20.100000000000001" customHeight="1" x14ac:dyDescent="0.25">
      <c r="V4226" s="156">
        <f t="shared" si="553"/>
        <v>23.231999999998486</v>
      </c>
      <c r="W4226" s="159">
        <f t="shared" si="549"/>
        <v>1.5530224634190827E-3</v>
      </c>
      <c r="X4226" s="160">
        <f t="shared" si="550"/>
        <v>3.9893795415666105E-6</v>
      </c>
      <c r="Y4226" s="160">
        <f t="shared" si="551"/>
        <v>3.9893795415666105E-6</v>
      </c>
      <c r="Z4226" s="160" t="str">
        <f t="shared" si="552"/>
        <v/>
      </c>
    </row>
    <row r="4227" spans="22:26" ht="20.100000000000001" customHeight="1" x14ac:dyDescent="0.25">
      <c r="V4227" s="156">
        <f t="shared" si="553"/>
        <v>23.238399999998485</v>
      </c>
      <c r="W4227" s="159">
        <f t="shared" si="549"/>
        <v>1.5490330838775161E-3</v>
      </c>
      <c r="X4227" s="160">
        <f t="shared" si="550"/>
        <v>3.979372848202491E-6</v>
      </c>
      <c r="Y4227" s="160">
        <f t="shared" si="551"/>
        <v>3.979372848202491E-6</v>
      </c>
      <c r="Z4227" s="160" t="str">
        <f t="shared" si="552"/>
        <v/>
      </c>
    </row>
    <row r="4228" spans="22:26" ht="20.100000000000001" customHeight="1" x14ac:dyDescent="0.25">
      <c r="V4228" s="156">
        <f t="shared" si="553"/>
        <v>23.244799999998484</v>
      </c>
      <c r="W4228" s="159">
        <f t="shared" si="549"/>
        <v>1.5450537110293136E-3</v>
      </c>
      <c r="X4228" s="160">
        <f t="shared" si="550"/>
        <v>3.9693905024874854E-6</v>
      </c>
      <c r="Y4228" s="160">
        <f t="shared" si="551"/>
        <v>3.9693905024874854E-6</v>
      </c>
      <c r="Z4228" s="160" t="str">
        <f t="shared" si="552"/>
        <v/>
      </c>
    </row>
    <row r="4229" spans="22:26" ht="20.100000000000001" customHeight="1" x14ac:dyDescent="0.25">
      <c r="V4229" s="156">
        <f t="shared" si="553"/>
        <v>23.251199999998484</v>
      </c>
      <c r="W4229" s="159">
        <f t="shared" si="549"/>
        <v>1.5410843205268261E-3</v>
      </c>
      <c r="X4229" s="160">
        <f t="shared" si="550"/>
        <v>3.9594324475350235E-6</v>
      </c>
      <c r="Y4229" s="160">
        <f t="shared" si="551"/>
        <v>3.9594324475350235E-6</v>
      </c>
      <c r="Z4229" s="160" t="str">
        <f t="shared" si="552"/>
        <v/>
      </c>
    </row>
    <row r="4230" spans="22:26" ht="20.100000000000001" customHeight="1" x14ac:dyDescent="0.25">
      <c r="V4230" s="156">
        <f t="shared" si="553"/>
        <v>23.257599999998483</v>
      </c>
      <c r="W4230" s="159">
        <f t="shared" si="549"/>
        <v>1.5371248880792911E-3</v>
      </c>
      <c r="X4230" s="160">
        <f t="shared" si="550"/>
        <v>3.94949862659341E-6</v>
      </c>
      <c r="Y4230" s="160">
        <f t="shared" si="551"/>
        <v>3.94949862659341E-6</v>
      </c>
      <c r="Z4230" s="160" t="str">
        <f t="shared" si="552"/>
        <v/>
      </c>
    </row>
    <row r="4231" spans="22:26" ht="20.100000000000001" customHeight="1" x14ac:dyDescent="0.25">
      <c r="V4231" s="156">
        <f t="shared" si="553"/>
        <v>23.263999999998482</v>
      </c>
      <c r="W4231" s="159">
        <f t="shared" si="549"/>
        <v>1.5331753894526976E-3</v>
      </c>
      <c r="X4231" s="160">
        <f t="shared" si="550"/>
        <v>3.9395889830165509E-6</v>
      </c>
      <c r="Y4231" s="160">
        <f t="shared" si="551"/>
        <v>3.9395889830165509E-6</v>
      </c>
      <c r="Z4231" s="160" t="str">
        <f t="shared" si="552"/>
        <v/>
      </c>
    </row>
    <row r="4232" spans="22:26" ht="20.100000000000001" customHeight="1" x14ac:dyDescent="0.25">
      <c r="V4232" s="156">
        <f t="shared" si="553"/>
        <v>23.270399999998482</v>
      </c>
      <c r="W4232" s="159">
        <f t="shared" si="549"/>
        <v>1.5292358004696811E-3</v>
      </c>
      <c r="X4232" s="160">
        <f t="shared" si="550"/>
        <v>3.9297034603086225E-6</v>
      </c>
      <c r="Y4232" s="160">
        <f t="shared" si="551"/>
        <v>3.9297034603086225E-6</v>
      </c>
      <c r="Z4232" s="160" t="str">
        <f t="shared" si="552"/>
        <v/>
      </c>
    </row>
    <row r="4233" spans="22:26" ht="20.100000000000001" customHeight="1" x14ac:dyDescent="0.25">
      <c r="V4233" s="156">
        <f t="shared" si="553"/>
        <v>23.276799999998481</v>
      </c>
      <c r="W4233" s="159">
        <f t="shared" si="549"/>
        <v>1.5253060970093725E-3</v>
      </c>
      <c r="X4233" s="160">
        <f t="shared" si="550"/>
        <v>3.9198420020841729E-6</v>
      </c>
      <c r="Y4233" s="160">
        <f t="shared" si="551"/>
        <v>3.9198420020841729E-6</v>
      </c>
      <c r="Z4233" s="160" t="str">
        <f t="shared" si="552"/>
        <v/>
      </c>
    </row>
    <row r="4234" spans="22:26" ht="20.100000000000001" customHeight="1" x14ac:dyDescent="0.25">
      <c r="V4234" s="156">
        <f t="shared" si="553"/>
        <v>23.28319999999848</v>
      </c>
      <c r="W4234" s="159">
        <f t="shared" si="549"/>
        <v>1.5213862550072883E-3</v>
      </c>
      <c r="X4234" s="160">
        <f t="shared" si="550"/>
        <v>3.9100045520806988E-6</v>
      </c>
      <c r="Y4234" s="160">
        <f t="shared" si="551"/>
        <v>3.9100045520806988E-6</v>
      </c>
      <c r="Z4234" s="160" t="str">
        <f t="shared" si="552"/>
        <v/>
      </c>
    </row>
    <row r="4235" spans="22:26" ht="20.100000000000001" customHeight="1" x14ac:dyDescent="0.25">
      <c r="V4235" s="156">
        <f t="shared" si="553"/>
        <v>23.28959999999848</v>
      </c>
      <c r="W4235" s="159">
        <f t="shared" si="549"/>
        <v>1.5174762504552076E-3</v>
      </c>
      <c r="X4235" s="160">
        <f t="shared" si="550"/>
        <v>3.9001910541653674E-6</v>
      </c>
      <c r="Y4235" s="160">
        <f t="shared" si="551"/>
        <v>3.9001910541653674E-6</v>
      </c>
      <c r="Z4235" s="160" t="str">
        <f t="shared" si="552"/>
        <v/>
      </c>
    </row>
    <row r="4236" spans="22:26" ht="20.100000000000001" customHeight="1" x14ac:dyDescent="0.25">
      <c r="V4236" s="156">
        <f t="shared" si="553"/>
        <v>23.295999999998479</v>
      </c>
      <c r="W4236" s="159">
        <f t="shared" si="549"/>
        <v>1.5135760594010422E-3</v>
      </c>
      <c r="X4236" s="160">
        <f t="shared" si="550"/>
        <v>3.8904014523278609E-6</v>
      </c>
      <c r="Y4236" s="160">
        <f t="shared" si="551"/>
        <v>3.8904014523278609E-6</v>
      </c>
      <c r="Z4236" s="160" t="str">
        <f t="shared" si="552"/>
        <v/>
      </c>
    </row>
    <row r="4237" spans="22:26" ht="20.100000000000001" customHeight="1" x14ac:dyDescent="0.25">
      <c r="V4237" s="156">
        <f t="shared" si="553"/>
        <v>23.302399999998478</v>
      </c>
      <c r="W4237" s="159">
        <f t="shared" si="549"/>
        <v>1.5096856579487144E-3</v>
      </c>
      <c r="X4237" s="160">
        <f t="shared" si="550"/>
        <v>3.8806356906816771E-6</v>
      </c>
      <c r="Y4237" s="160">
        <f t="shared" si="551"/>
        <v>3.8806356906816771E-6</v>
      </c>
      <c r="Z4237" s="160" t="str">
        <f t="shared" si="552"/>
        <v/>
      </c>
    </row>
    <row r="4238" spans="22:26" ht="20.100000000000001" customHeight="1" x14ac:dyDescent="0.25">
      <c r="V4238" s="156">
        <f t="shared" si="553"/>
        <v>23.308799999998477</v>
      </c>
      <c r="W4238" s="159">
        <f t="shared" si="549"/>
        <v>1.5058050222580327E-3</v>
      </c>
      <c r="X4238" s="160">
        <f t="shared" si="550"/>
        <v>3.8708937134649974E-6</v>
      </c>
      <c r="Y4238" s="160">
        <f t="shared" si="551"/>
        <v>3.8708937134649974E-6</v>
      </c>
      <c r="Z4238" s="160" t="str">
        <f t="shared" si="552"/>
        <v/>
      </c>
    </row>
    <row r="4239" spans="22:26" ht="20.100000000000001" customHeight="1" x14ac:dyDescent="0.25">
      <c r="V4239" s="156">
        <f t="shared" si="553"/>
        <v>23.315199999998477</v>
      </c>
      <c r="W4239" s="159">
        <f t="shared" si="549"/>
        <v>1.5019341285445677E-3</v>
      </c>
      <c r="X4239" s="160">
        <f t="shared" si="550"/>
        <v>3.8611754650317957E-6</v>
      </c>
      <c r="Y4239" s="160">
        <f t="shared" si="551"/>
        <v>3.8611754650317957E-6</v>
      </c>
      <c r="Z4239" s="160" t="str">
        <f t="shared" si="552"/>
        <v/>
      </c>
    </row>
    <row r="4240" spans="22:26" ht="20.100000000000001" customHeight="1" x14ac:dyDescent="0.25">
      <c r="V4240" s="156">
        <f t="shared" si="553"/>
        <v>23.321599999998476</v>
      </c>
      <c r="W4240" s="159">
        <f t="shared" si="549"/>
        <v>1.4980729530795359E-3</v>
      </c>
      <c r="X4240" s="160">
        <f t="shared" si="550"/>
        <v>3.8514808898711377E-6</v>
      </c>
      <c r="Y4240" s="160">
        <f t="shared" si="551"/>
        <v>3.8514808898711377E-6</v>
      </c>
      <c r="Z4240" s="160" t="str">
        <f t="shared" si="552"/>
        <v/>
      </c>
    </row>
    <row r="4241" spans="22:26" ht="20.100000000000001" customHeight="1" x14ac:dyDescent="0.25">
      <c r="V4241" s="156">
        <f t="shared" si="553"/>
        <v>23.327999999998475</v>
      </c>
      <c r="W4241" s="159">
        <f t="shared" si="549"/>
        <v>1.4942214721896648E-3</v>
      </c>
      <c r="X4241" s="160">
        <f t="shared" si="550"/>
        <v>3.8418099325878818E-6</v>
      </c>
      <c r="Y4241" s="160">
        <f t="shared" si="551"/>
        <v>3.8418099325878818E-6</v>
      </c>
      <c r="Z4241" s="160" t="str">
        <f t="shared" si="552"/>
        <v/>
      </c>
    </row>
    <row r="4242" spans="22:26" ht="20.100000000000001" customHeight="1" x14ac:dyDescent="0.25">
      <c r="V4242" s="156">
        <f t="shared" si="553"/>
        <v>23.334399999998475</v>
      </c>
      <c r="W4242" s="159">
        <f t="shared" si="549"/>
        <v>1.4903796622570769E-3</v>
      </c>
      <c r="X4242" s="160">
        <f t="shared" si="550"/>
        <v>3.8321625379028959E-6</v>
      </c>
      <c r="Y4242" s="160">
        <f t="shared" si="551"/>
        <v>3.8321625379028959E-6</v>
      </c>
      <c r="Z4242" s="160" t="str">
        <f t="shared" si="552"/>
        <v/>
      </c>
    </row>
    <row r="4243" spans="22:26" ht="20.100000000000001" customHeight="1" x14ac:dyDescent="0.25">
      <c r="V4243" s="156">
        <f t="shared" si="553"/>
        <v>23.340799999998474</v>
      </c>
      <c r="W4243" s="159">
        <f t="shared" si="549"/>
        <v>1.486547499719174E-3</v>
      </c>
      <c r="X4243" s="160">
        <f t="shared" si="550"/>
        <v>3.8225386506721398E-6</v>
      </c>
      <c r="Y4243" s="160">
        <f t="shared" si="551"/>
        <v>3.8225386506721398E-6</v>
      </c>
      <c r="Z4243" s="160" t="str">
        <f t="shared" si="552"/>
        <v/>
      </c>
    </row>
    <row r="4244" spans="22:26" ht="20.100000000000001" customHeight="1" x14ac:dyDescent="0.25">
      <c r="V4244" s="156">
        <f t="shared" si="553"/>
        <v>23.347199999998473</v>
      </c>
      <c r="W4244" s="159">
        <f t="shared" ref="W4244:W4307" si="554">_xlfn.CHISQ.DIST.RT(V4244,$U$593)</f>
        <v>1.4827249610685018E-3</v>
      </c>
      <c r="X4244" s="160">
        <f t="shared" ref="X4244:X4307" si="555">W4244-W4245</f>
        <v>3.8129382158706183E-6</v>
      </c>
      <c r="Y4244" s="160">
        <f t="shared" ref="Y4244:Y4307" si="556">IF(W4244&lt;(1-$U$600),X4244,"")</f>
        <v>3.8129382158706183E-6</v>
      </c>
      <c r="Z4244" s="160" t="str">
        <f t="shared" ref="Z4244:Z4307" si="557">IF(X4244&lt;(1-$U$606),Y4244,"")</f>
        <v/>
      </c>
    </row>
    <row r="4245" spans="22:26" ht="20.100000000000001" customHeight="1" x14ac:dyDescent="0.25">
      <c r="V4245" s="156">
        <f t="shared" ref="V4245:V4308" si="558">V4244+$Y$593</f>
        <v>23.353599999998472</v>
      </c>
      <c r="W4245" s="159">
        <f t="shared" si="554"/>
        <v>1.4789120228526312E-3</v>
      </c>
      <c r="X4245" s="160">
        <f t="shared" si="555"/>
        <v>3.8033611785819738E-6</v>
      </c>
      <c r="Y4245" s="160">
        <f t="shared" si="556"/>
        <v>3.8033611785819738E-6</v>
      </c>
      <c r="Z4245" s="160" t="str">
        <f t="shared" si="557"/>
        <v/>
      </c>
    </row>
    <row r="4246" spans="22:26" ht="20.100000000000001" customHeight="1" x14ac:dyDescent="0.25">
      <c r="V4246" s="156">
        <f t="shared" si="558"/>
        <v>23.359999999998472</v>
      </c>
      <c r="W4246" s="159">
        <f t="shared" si="554"/>
        <v>1.4751086616740493E-3</v>
      </c>
      <c r="X4246" s="160">
        <f t="shared" si="555"/>
        <v>3.7938074840303607E-6</v>
      </c>
      <c r="Y4246" s="160">
        <f t="shared" si="556"/>
        <v>3.7938074840303607E-6</v>
      </c>
      <c r="Z4246" s="160" t="str">
        <f t="shared" si="557"/>
        <v/>
      </c>
    </row>
    <row r="4247" spans="22:26" ht="20.100000000000001" customHeight="1" x14ac:dyDescent="0.25">
      <c r="V4247" s="156">
        <f t="shared" si="558"/>
        <v>23.366399999998471</v>
      </c>
      <c r="W4247" s="159">
        <f t="shared" si="554"/>
        <v>1.4713148541900189E-3</v>
      </c>
      <c r="X4247" s="160">
        <f t="shared" si="555"/>
        <v>3.7842770775468361E-6</v>
      </c>
      <c r="Y4247" s="160">
        <f t="shared" si="556"/>
        <v>3.7842770775468361E-6</v>
      </c>
      <c r="Z4247" s="160" t="str">
        <f t="shared" si="557"/>
        <v/>
      </c>
    </row>
    <row r="4248" spans="22:26" ht="20.100000000000001" customHeight="1" x14ac:dyDescent="0.25">
      <c r="V4248" s="156">
        <f t="shared" si="558"/>
        <v>23.37279999999847</v>
      </c>
      <c r="W4248" s="159">
        <f t="shared" si="554"/>
        <v>1.4675305771124721E-3</v>
      </c>
      <c r="X4248" s="160">
        <f t="shared" si="555"/>
        <v>3.7747699045936455E-6</v>
      </c>
      <c r="Y4248" s="160">
        <f t="shared" si="556"/>
        <v>3.7747699045936455E-6</v>
      </c>
      <c r="Z4248" s="160" t="str">
        <f t="shared" si="557"/>
        <v/>
      </c>
    </row>
    <row r="4249" spans="22:26" ht="20.100000000000001" customHeight="1" x14ac:dyDescent="0.25">
      <c r="V4249" s="156">
        <f t="shared" si="558"/>
        <v>23.37919999999847</v>
      </c>
      <c r="W4249" s="159">
        <f t="shared" si="554"/>
        <v>1.4637558072078784E-3</v>
      </c>
      <c r="X4249" s="160">
        <f t="shared" si="555"/>
        <v>3.7652859107431894E-6</v>
      </c>
      <c r="Y4249" s="160">
        <f t="shared" si="556"/>
        <v>3.7652859107431894E-6</v>
      </c>
      <c r="Z4249" s="160" t="str">
        <f t="shared" si="557"/>
        <v/>
      </c>
    </row>
    <row r="4250" spans="22:26" ht="20.100000000000001" customHeight="1" x14ac:dyDescent="0.25">
      <c r="V4250" s="156">
        <f t="shared" si="558"/>
        <v>23.385599999998469</v>
      </c>
      <c r="W4250" s="159">
        <f t="shared" si="554"/>
        <v>1.4599905212971352E-3</v>
      </c>
      <c r="X4250" s="160">
        <f t="shared" si="555"/>
        <v>3.7558250417003575E-6</v>
      </c>
      <c r="Y4250" s="160">
        <f t="shared" si="556"/>
        <v>3.7558250417003575E-6</v>
      </c>
      <c r="Z4250" s="160" t="str">
        <f t="shared" si="557"/>
        <v/>
      </c>
    </row>
    <row r="4251" spans="22:26" ht="20.100000000000001" customHeight="1" x14ac:dyDescent="0.25">
      <c r="V4251" s="156">
        <f t="shared" si="558"/>
        <v>23.391999999998468</v>
      </c>
      <c r="W4251" s="159">
        <f t="shared" si="554"/>
        <v>1.4562346962554349E-3</v>
      </c>
      <c r="X4251" s="160">
        <f t="shared" si="555"/>
        <v>3.7463872432747739E-6</v>
      </c>
      <c r="Y4251" s="160">
        <f t="shared" si="556"/>
        <v>3.7463872432747739E-6</v>
      </c>
      <c r="Z4251" s="160" t="str">
        <f t="shared" si="557"/>
        <v/>
      </c>
    </row>
    <row r="4252" spans="22:26" ht="20.100000000000001" customHeight="1" x14ac:dyDescent="0.25">
      <c r="V4252" s="156">
        <f t="shared" si="558"/>
        <v>23.398399999998468</v>
      </c>
      <c r="W4252" s="159">
        <f t="shared" si="554"/>
        <v>1.4524883090121601E-3</v>
      </c>
      <c r="X4252" s="160">
        <f t="shared" si="555"/>
        <v>3.7369724614163581E-6</v>
      </c>
      <c r="Y4252" s="160">
        <f t="shared" si="556"/>
        <v>3.7369724614163581E-6</v>
      </c>
      <c r="Z4252" s="160" t="str">
        <f t="shared" si="557"/>
        <v/>
      </c>
    </row>
    <row r="4253" spans="22:26" ht="20.100000000000001" customHeight="1" x14ac:dyDescent="0.25">
      <c r="V4253" s="156">
        <f t="shared" si="558"/>
        <v>23.404799999998467</v>
      </c>
      <c r="W4253" s="159">
        <f t="shared" si="554"/>
        <v>1.4487513365507437E-3</v>
      </c>
      <c r="X4253" s="160">
        <f t="shared" si="555"/>
        <v>3.7275806421743427E-6</v>
      </c>
      <c r="Y4253" s="160">
        <f t="shared" si="556"/>
        <v>3.7275806421743427E-6</v>
      </c>
      <c r="Z4253" s="160" t="str">
        <f t="shared" si="557"/>
        <v/>
      </c>
    </row>
    <row r="4254" spans="22:26" ht="20.100000000000001" customHeight="1" x14ac:dyDescent="0.25">
      <c r="V4254" s="156">
        <f t="shared" si="558"/>
        <v>23.411199999998466</v>
      </c>
      <c r="W4254" s="159">
        <f t="shared" si="554"/>
        <v>1.4450237559085694E-3</v>
      </c>
      <c r="X4254" s="160">
        <f t="shared" si="555"/>
        <v>3.7182117317306664E-6</v>
      </c>
      <c r="Y4254" s="160">
        <f t="shared" si="556"/>
        <v>3.7182117317306664E-6</v>
      </c>
      <c r="Z4254" s="160" t="str">
        <f t="shared" si="557"/>
        <v/>
      </c>
    </row>
    <row r="4255" spans="22:26" ht="20.100000000000001" customHeight="1" x14ac:dyDescent="0.25">
      <c r="V4255" s="156">
        <f t="shared" si="558"/>
        <v>23.417599999998465</v>
      </c>
      <c r="W4255" s="159">
        <f t="shared" si="554"/>
        <v>1.4413055441768387E-3</v>
      </c>
      <c r="X4255" s="160">
        <f t="shared" si="555"/>
        <v>3.7088656763817601E-6</v>
      </c>
      <c r="Y4255" s="160">
        <f t="shared" si="556"/>
        <v>3.7088656763817601E-6</v>
      </c>
      <c r="Z4255" s="160" t="str">
        <f t="shared" si="557"/>
        <v/>
      </c>
    </row>
    <row r="4256" spans="22:26" ht="20.100000000000001" customHeight="1" x14ac:dyDescent="0.25">
      <c r="V4256" s="156">
        <f t="shared" si="558"/>
        <v>23.423999999998465</v>
      </c>
      <c r="W4256" s="159">
        <f t="shared" si="554"/>
        <v>1.437596678500457E-3</v>
      </c>
      <c r="X4256" s="160">
        <f t="shared" si="555"/>
        <v>3.6995424225463522E-6</v>
      </c>
      <c r="Y4256" s="160">
        <f t="shared" si="556"/>
        <v>3.6995424225463522E-6</v>
      </c>
      <c r="Z4256" s="160" t="str">
        <f t="shared" si="557"/>
        <v/>
      </c>
    </row>
    <row r="4257" spans="22:26" ht="20.100000000000001" customHeight="1" x14ac:dyDescent="0.25">
      <c r="V4257" s="156">
        <f t="shared" si="558"/>
        <v>23.430399999998464</v>
      </c>
      <c r="W4257" s="159">
        <f t="shared" si="554"/>
        <v>1.4338971360779106E-3</v>
      </c>
      <c r="X4257" s="160">
        <f t="shared" si="555"/>
        <v>3.6902419167533264E-6</v>
      </c>
      <c r="Y4257" s="160">
        <f t="shared" si="556"/>
        <v>3.6902419167533264E-6</v>
      </c>
      <c r="Z4257" s="160" t="str">
        <f t="shared" si="557"/>
        <v/>
      </c>
    </row>
    <row r="4258" spans="22:26" ht="20.100000000000001" customHeight="1" x14ac:dyDescent="0.25">
      <c r="V4258" s="156">
        <f t="shared" si="558"/>
        <v>23.436799999998463</v>
      </c>
      <c r="W4258" s="159">
        <f t="shared" si="554"/>
        <v>1.4302068941611573E-3</v>
      </c>
      <c r="X4258" s="160">
        <f t="shared" si="555"/>
        <v>3.6809641056653568E-6</v>
      </c>
      <c r="Y4258" s="160">
        <f t="shared" si="556"/>
        <v>3.6809641056653568E-6</v>
      </c>
      <c r="Z4258" s="160" t="str">
        <f t="shared" si="557"/>
        <v/>
      </c>
    </row>
    <row r="4259" spans="22:26" ht="20.100000000000001" customHeight="1" x14ac:dyDescent="0.25">
      <c r="V4259" s="156">
        <f t="shared" si="558"/>
        <v>23.443199999998463</v>
      </c>
      <c r="W4259" s="159">
        <f t="shared" si="554"/>
        <v>1.4265259300554919E-3</v>
      </c>
      <c r="X4259" s="160">
        <f t="shared" si="555"/>
        <v>3.6717089360439967E-6</v>
      </c>
      <c r="Y4259" s="160">
        <f t="shared" si="556"/>
        <v>3.6717089360439967E-6</v>
      </c>
      <c r="Z4259" s="160" t="str">
        <f t="shared" si="557"/>
        <v/>
      </c>
    </row>
    <row r="4260" spans="22:26" ht="20.100000000000001" customHeight="1" x14ac:dyDescent="0.25">
      <c r="V4260" s="156">
        <f t="shared" si="558"/>
        <v>23.449599999998462</v>
      </c>
      <c r="W4260" s="159">
        <f t="shared" si="554"/>
        <v>1.4228542211194479E-3</v>
      </c>
      <c r="X4260" s="160">
        <f t="shared" si="555"/>
        <v>3.6624763547863249E-6</v>
      </c>
      <c r="Y4260" s="160">
        <f t="shared" si="556"/>
        <v>3.6624763547863249E-6</v>
      </c>
      <c r="Z4260" s="160" t="str">
        <f t="shared" si="557"/>
        <v/>
      </c>
    </row>
    <row r="4261" spans="22:26" ht="20.100000000000001" customHeight="1" x14ac:dyDescent="0.25">
      <c r="V4261" s="156">
        <f t="shared" si="558"/>
        <v>23.455999999998461</v>
      </c>
      <c r="W4261" s="159">
        <f t="shared" si="554"/>
        <v>1.4191917447646616E-3</v>
      </c>
      <c r="X4261" s="160">
        <f t="shared" si="555"/>
        <v>3.6532663088978401E-6</v>
      </c>
      <c r="Y4261" s="160">
        <f t="shared" si="556"/>
        <v>3.6532663088978401E-6</v>
      </c>
      <c r="Z4261" s="160" t="str">
        <f t="shared" si="557"/>
        <v/>
      </c>
    </row>
    <row r="4262" spans="22:26" ht="20.100000000000001" customHeight="1" x14ac:dyDescent="0.25">
      <c r="V4262" s="156">
        <f t="shared" si="558"/>
        <v>23.46239999999846</v>
      </c>
      <c r="W4262" s="159">
        <f t="shared" si="554"/>
        <v>1.4155384784557638E-3</v>
      </c>
      <c r="X4262" s="160">
        <f t="shared" si="555"/>
        <v>3.644078745505255E-6</v>
      </c>
      <c r="Y4262" s="160">
        <f t="shared" si="556"/>
        <v>3.644078745505255E-6</v>
      </c>
      <c r="Z4262" s="160" t="str">
        <f t="shared" si="557"/>
        <v/>
      </c>
    </row>
    <row r="4263" spans="22:26" ht="20.100000000000001" customHeight="1" x14ac:dyDescent="0.25">
      <c r="V4263" s="156">
        <f t="shared" si="558"/>
        <v>23.46879999999846</v>
      </c>
      <c r="W4263" s="159">
        <f t="shared" si="554"/>
        <v>1.4118943997102585E-3</v>
      </c>
      <c r="X4263" s="160">
        <f t="shared" si="555"/>
        <v>3.6349136118486898E-6</v>
      </c>
      <c r="Y4263" s="160">
        <f t="shared" si="556"/>
        <v>3.6349136118486898E-6</v>
      </c>
      <c r="Z4263" s="160" t="str">
        <f t="shared" si="557"/>
        <v/>
      </c>
    </row>
    <row r="4264" spans="22:26" ht="20.100000000000001" customHeight="1" x14ac:dyDescent="0.25">
      <c r="V4264" s="156">
        <f t="shared" si="558"/>
        <v>23.475199999998459</v>
      </c>
      <c r="W4264" s="159">
        <f t="shared" si="554"/>
        <v>1.4082594860984098E-3</v>
      </c>
      <c r="X4264" s="160">
        <f t="shared" si="555"/>
        <v>3.6257708552896954E-6</v>
      </c>
      <c r="Y4264" s="160">
        <f t="shared" si="556"/>
        <v>3.6257708552896954E-6</v>
      </c>
      <c r="Z4264" s="160" t="str">
        <f t="shared" si="557"/>
        <v/>
      </c>
    </row>
    <row r="4265" spans="22:26" ht="20.100000000000001" customHeight="1" x14ac:dyDescent="0.25">
      <c r="V4265" s="156">
        <f t="shared" si="558"/>
        <v>23.481599999998458</v>
      </c>
      <c r="W4265" s="159">
        <f t="shared" si="554"/>
        <v>1.4046337152431201E-3</v>
      </c>
      <c r="X4265" s="160">
        <f t="shared" si="555"/>
        <v>3.6166504233043142E-6</v>
      </c>
      <c r="Y4265" s="160">
        <f t="shared" si="556"/>
        <v>3.6166504233043142E-6</v>
      </c>
      <c r="Z4265" s="160" t="str">
        <f t="shared" si="557"/>
        <v/>
      </c>
    </row>
    <row r="4266" spans="22:26" ht="20.100000000000001" customHeight="1" x14ac:dyDescent="0.25">
      <c r="V4266" s="156">
        <f t="shared" si="558"/>
        <v>23.487999999998458</v>
      </c>
      <c r="W4266" s="159">
        <f t="shared" si="554"/>
        <v>1.4010170648198158E-3</v>
      </c>
      <c r="X4266" s="160">
        <f t="shared" si="555"/>
        <v>3.6075522634837313E-6</v>
      </c>
      <c r="Y4266" s="160">
        <f t="shared" si="556"/>
        <v>3.6075522634837313E-6</v>
      </c>
      <c r="Z4266" s="160" t="str">
        <f t="shared" si="557"/>
        <v/>
      </c>
    </row>
    <row r="4267" spans="22:26" ht="20.100000000000001" customHeight="1" x14ac:dyDescent="0.25">
      <c r="V4267" s="156">
        <f t="shared" si="558"/>
        <v>23.494399999998457</v>
      </c>
      <c r="W4267" s="159">
        <f t="shared" si="554"/>
        <v>1.3974095125563321E-3</v>
      </c>
      <c r="X4267" s="160">
        <f t="shared" si="555"/>
        <v>3.5984763235405622E-6</v>
      </c>
      <c r="Y4267" s="160">
        <f t="shared" si="556"/>
        <v>3.5984763235405622E-6</v>
      </c>
      <c r="Z4267" s="160" t="str">
        <f t="shared" si="557"/>
        <v/>
      </c>
    </row>
    <row r="4268" spans="22:26" ht="20.100000000000001" customHeight="1" x14ac:dyDescent="0.25">
      <c r="V4268" s="156">
        <f t="shared" si="558"/>
        <v>23.500799999998456</v>
      </c>
      <c r="W4268" s="159">
        <f t="shared" si="554"/>
        <v>1.3938110362327915E-3</v>
      </c>
      <c r="X4268" s="160">
        <f t="shared" si="555"/>
        <v>3.5894225512984445E-6</v>
      </c>
      <c r="Y4268" s="160">
        <f t="shared" si="556"/>
        <v>3.5894225512984445E-6</v>
      </c>
      <c r="Z4268" s="160" t="str">
        <f t="shared" si="557"/>
        <v/>
      </c>
    </row>
    <row r="4269" spans="22:26" ht="20.100000000000001" customHeight="1" x14ac:dyDescent="0.25">
      <c r="V4269" s="156">
        <f t="shared" si="558"/>
        <v>23.507199999998456</v>
      </c>
      <c r="W4269" s="159">
        <f t="shared" si="554"/>
        <v>1.3902216136814931E-3</v>
      </c>
      <c r="X4269" s="160">
        <f t="shared" si="555"/>
        <v>3.5803908947039647E-6</v>
      </c>
      <c r="Y4269" s="160">
        <f t="shared" si="556"/>
        <v>3.5803908947039647E-6</v>
      </c>
      <c r="Z4269" s="160" t="str">
        <f t="shared" si="557"/>
        <v/>
      </c>
    </row>
    <row r="4270" spans="22:26" ht="20.100000000000001" customHeight="1" x14ac:dyDescent="0.25">
      <c r="V4270" s="156">
        <f t="shared" si="558"/>
        <v>23.513599999998455</v>
      </c>
      <c r="W4270" s="159">
        <f t="shared" si="554"/>
        <v>1.3866412227867891E-3</v>
      </c>
      <c r="X4270" s="160">
        <f t="shared" si="555"/>
        <v>3.5713813018047567E-6</v>
      </c>
      <c r="Y4270" s="160">
        <f t="shared" si="556"/>
        <v>3.5713813018047567E-6</v>
      </c>
      <c r="Z4270" s="160" t="str">
        <f t="shared" si="557"/>
        <v/>
      </c>
    </row>
    <row r="4271" spans="22:26" ht="20.100000000000001" customHeight="1" x14ac:dyDescent="0.25">
      <c r="V4271" s="156">
        <f t="shared" si="558"/>
        <v>23.519999999998454</v>
      </c>
      <c r="W4271" s="159">
        <f t="shared" si="554"/>
        <v>1.3830698414849843E-3</v>
      </c>
      <c r="X4271" s="160">
        <f t="shared" si="555"/>
        <v>3.5623937207822452E-6</v>
      </c>
      <c r="Y4271" s="160">
        <f t="shared" si="556"/>
        <v>3.5623937207822452E-6</v>
      </c>
      <c r="Z4271" s="160" t="str">
        <f t="shared" si="557"/>
        <v/>
      </c>
    </row>
    <row r="4272" spans="22:26" ht="20.100000000000001" customHeight="1" x14ac:dyDescent="0.25">
      <c r="V4272" s="156">
        <f t="shared" si="558"/>
        <v>23.526399999998453</v>
      </c>
      <c r="W4272" s="159">
        <f t="shared" si="554"/>
        <v>1.3795074477642021E-3</v>
      </c>
      <c r="X4272" s="160">
        <f t="shared" si="555"/>
        <v>3.553428099921721E-6</v>
      </c>
      <c r="Y4272" s="160">
        <f t="shared" si="556"/>
        <v>3.553428099921721E-6</v>
      </c>
      <c r="Z4272" s="160" t="str">
        <f t="shared" si="557"/>
        <v/>
      </c>
    </row>
    <row r="4273" spans="22:26" ht="20.100000000000001" customHeight="1" x14ac:dyDescent="0.25">
      <c r="V4273" s="156">
        <f t="shared" si="558"/>
        <v>23.532799999998453</v>
      </c>
      <c r="W4273" s="159">
        <f t="shared" si="554"/>
        <v>1.3759540196642804E-3</v>
      </c>
      <c r="X4273" s="160">
        <f t="shared" si="555"/>
        <v>3.5444843876229672E-6</v>
      </c>
      <c r="Y4273" s="160">
        <f t="shared" si="556"/>
        <v>3.5444843876229672E-6</v>
      </c>
      <c r="Z4273" s="160" t="str">
        <f t="shared" si="557"/>
        <v/>
      </c>
    </row>
    <row r="4274" spans="22:26" ht="20.100000000000001" customHeight="1" x14ac:dyDescent="0.25">
      <c r="V4274" s="156">
        <f t="shared" si="558"/>
        <v>23.539199999998452</v>
      </c>
      <c r="W4274" s="159">
        <f t="shared" si="554"/>
        <v>1.3724095352766574E-3</v>
      </c>
      <c r="X4274" s="160">
        <f t="shared" si="555"/>
        <v>3.5355625324106667E-6</v>
      </c>
      <c r="Y4274" s="160">
        <f t="shared" si="556"/>
        <v>3.5355625324106667E-6</v>
      </c>
      <c r="Z4274" s="160" t="str">
        <f t="shared" si="557"/>
        <v/>
      </c>
    </row>
    <row r="4275" spans="22:26" ht="20.100000000000001" customHeight="1" x14ac:dyDescent="0.25">
      <c r="V4275" s="156">
        <f t="shared" si="558"/>
        <v>23.545599999998451</v>
      </c>
      <c r="W4275" s="159">
        <f t="shared" si="554"/>
        <v>1.3688739727442467E-3</v>
      </c>
      <c r="X4275" s="160">
        <f t="shared" si="555"/>
        <v>3.5266624829075142E-6</v>
      </c>
      <c r="Y4275" s="160">
        <f t="shared" si="556"/>
        <v>3.5266624829075142E-6</v>
      </c>
      <c r="Z4275" s="160" t="str">
        <f t="shared" si="557"/>
        <v/>
      </c>
    </row>
    <row r="4276" spans="22:26" ht="20.100000000000001" customHeight="1" x14ac:dyDescent="0.25">
      <c r="V4276" s="156">
        <f t="shared" si="558"/>
        <v>23.551999999998451</v>
      </c>
      <c r="W4276" s="159">
        <f t="shared" si="554"/>
        <v>1.3653473102613392E-3</v>
      </c>
      <c r="X4276" s="160">
        <f t="shared" si="555"/>
        <v>3.5177841878665256E-6</v>
      </c>
      <c r="Y4276" s="160">
        <f t="shared" si="556"/>
        <v>3.5177841878665256E-6</v>
      </c>
      <c r="Z4276" s="160" t="str">
        <f t="shared" si="557"/>
        <v/>
      </c>
    </row>
    <row r="4277" spans="22:26" ht="20.100000000000001" customHeight="1" x14ac:dyDescent="0.25">
      <c r="V4277" s="156">
        <f t="shared" si="558"/>
        <v>23.55839999999845</v>
      </c>
      <c r="W4277" s="159">
        <f t="shared" si="554"/>
        <v>1.3618295260734727E-3</v>
      </c>
      <c r="X4277" s="160">
        <f t="shared" si="555"/>
        <v>3.5089275961476193E-6</v>
      </c>
      <c r="Y4277" s="160">
        <f t="shared" si="556"/>
        <v>3.5089275961476193E-6</v>
      </c>
      <c r="Z4277" s="160" t="str">
        <f t="shared" si="557"/>
        <v/>
      </c>
    </row>
    <row r="4278" spans="22:26" ht="20.100000000000001" customHeight="1" x14ac:dyDescent="0.25">
      <c r="V4278" s="156">
        <f t="shared" si="558"/>
        <v>23.564799999998449</v>
      </c>
      <c r="W4278" s="159">
        <f t="shared" si="554"/>
        <v>1.3583205984773251E-3</v>
      </c>
      <c r="X4278" s="160">
        <f t="shared" si="555"/>
        <v>3.5000926567226032E-6</v>
      </c>
      <c r="Y4278" s="160">
        <f t="shared" si="556"/>
        <v>3.5000926567226032E-6</v>
      </c>
      <c r="Z4278" s="160" t="str">
        <f t="shared" si="557"/>
        <v/>
      </c>
    </row>
    <row r="4279" spans="22:26" ht="20.100000000000001" customHeight="1" x14ac:dyDescent="0.25">
      <c r="V4279" s="156">
        <f t="shared" si="558"/>
        <v>23.571199999998449</v>
      </c>
      <c r="W4279" s="159">
        <f t="shared" si="554"/>
        <v>1.3548205058206025E-3</v>
      </c>
      <c r="X4279" s="160">
        <f t="shared" si="555"/>
        <v>3.4912793186838483E-6</v>
      </c>
      <c r="Y4279" s="160">
        <f t="shared" si="556"/>
        <v>3.4912793186838483E-6</v>
      </c>
      <c r="Z4279" s="160" t="str">
        <f t="shared" si="557"/>
        <v/>
      </c>
    </row>
    <row r="4280" spans="22:26" ht="20.100000000000001" customHeight="1" x14ac:dyDescent="0.25">
      <c r="V4280" s="156">
        <f t="shared" si="558"/>
        <v>23.577599999998448</v>
      </c>
      <c r="W4280" s="159">
        <f t="shared" si="554"/>
        <v>1.3513292265019186E-3</v>
      </c>
      <c r="X4280" s="160">
        <f t="shared" si="555"/>
        <v>3.4824875312226052E-6</v>
      </c>
      <c r="Y4280" s="160">
        <f t="shared" si="556"/>
        <v>3.4824875312226052E-6</v>
      </c>
      <c r="Z4280" s="160" t="str">
        <f t="shared" si="557"/>
        <v/>
      </c>
    </row>
    <row r="4281" spans="22:26" ht="20.100000000000001" customHeight="1" x14ac:dyDescent="0.25">
      <c r="V4281" s="156">
        <f t="shared" si="558"/>
        <v>23.583999999998447</v>
      </c>
      <c r="W4281" s="159">
        <f t="shared" si="554"/>
        <v>1.347846738970696E-3</v>
      </c>
      <c r="X4281" s="160">
        <f t="shared" si="555"/>
        <v>3.4737172436643485E-6</v>
      </c>
      <c r="Y4281" s="160">
        <f t="shared" si="556"/>
        <v>3.4737172436643485E-6</v>
      </c>
      <c r="Z4281" s="160" t="str">
        <f t="shared" si="557"/>
        <v/>
      </c>
    </row>
    <row r="4282" spans="22:26" ht="20.100000000000001" customHeight="1" x14ac:dyDescent="0.25">
      <c r="V4282" s="156">
        <f t="shared" si="558"/>
        <v>23.590399999998446</v>
      </c>
      <c r="W4282" s="159">
        <f t="shared" si="554"/>
        <v>1.3443730217270317E-3</v>
      </c>
      <c r="X4282" s="160">
        <f t="shared" si="555"/>
        <v>3.4649684054293122E-6</v>
      </c>
      <c r="Y4282" s="160">
        <f t="shared" si="556"/>
        <v>3.4649684054293122E-6</v>
      </c>
      <c r="Z4282" s="160" t="str">
        <f t="shared" si="557"/>
        <v/>
      </c>
    </row>
    <row r="4283" spans="22:26" ht="20.100000000000001" customHeight="1" x14ac:dyDescent="0.25">
      <c r="V4283" s="156">
        <f t="shared" si="558"/>
        <v>23.596799999998446</v>
      </c>
      <c r="W4283" s="159">
        <f t="shared" si="554"/>
        <v>1.3409080533216024E-3</v>
      </c>
      <c r="X4283" s="160">
        <f t="shared" si="555"/>
        <v>3.4562409660600282E-6</v>
      </c>
      <c r="Y4283" s="160">
        <f t="shared" si="556"/>
        <v>3.4562409660600282E-6</v>
      </c>
      <c r="Z4283" s="160" t="str">
        <f t="shared" si="557"/>
        <v/>
      </c>
    </row>
    <row r="4284" spans="22:26" ht="20.100000000000001" customHeight="1" x14ac:dyDescent="0.25">
      <c r="V4284" s="156">
        <f t="shared" si="558"/>
        <v>23.603199999998445</v>
      </c>
      <c r="W4284" s="159">
        <f t="shared" si="554"/>
        <v>1.3374518123555423E-3</v>
      </c>
      <c r="X4284" s="160">
        <f t="shared" si="555"/>
        <v>3.4475348752078822E-6</v>
      </c>
      <c r="Y4284" s="160">
        <f t="shared" si="556"/>
        <v>3.4475348752078822E-6</v>
      </c>
      <c r="Z4284" s="160" t="str">
        <f t="shared" si="557"/>
        <v/>
      </c>
    </row>
    <row r="4285" spans="22:26" ht="20.100000000000001" customHeight="1" x14ac:dyDescent="0.25">
      <c r="V4285" s="156">
        <f t="shared" si="558"/>
        <v>23.609599999998444</v>
      </c>
      <c r="W4285" s="159">
        <f t="shared" si="554"/>
        <v>1.3340042774803345E-3</v>
      </c>
      <c r="X4285" s="160">
        <f t="shared" si="555"/>
        <v>3.4388500826365836E-6</v>
      </c>
      <c r="Y4285" s="160">
        <f t="shared" si="556"/>
        <v>3.4388500826365836E-6</v>
      </c>
      <c r="Z4285" s="160" t="str">
        <f t="shared" si="557"/>
        <v/>
      </c>
    </row>
    <row r="4286" spans="22:26" ht="20.100000000000001" customHeight="1" x14ac:dyDescent="0.25">
      <c r="V4286" s="156">
        <f t="shared" si="558"/>
        <v>23.615999999998444</v>
      </c>
      <c r="W4286" s="159">
        <f t="shared" si="554"/>
        <v>1.3305654273976979E-3</v>
      </c>
      <c r="X4286" s="160">
        <f t="shared" si="555"/>
        <v>3.4301865382221648E-6</v>
      </c>
      <c r="Y4286" s="160">
        <f t="shared" si="556"/>
        <v>3.4301865382221648E-6</v>
      </c>
      <c r="Z4286" s="160" t="str">
        <f t="shared" si="557"/>
        <v/>
      </c>
    </row>
    <row r="4287" spans="22:26" ht="20.100000000000001" customHeight="1" x14ac:dyDescent="0.25">
      <c r="V4287" s="156">
        <f t="shared" si="558"/>
        <v>23.622399999998443</v>
      </c>
      <c r="W4287" s="159">
        <f t="shared" si="554"/>
        <v>1.3271352408594757E-3</v>
      </c>
      <c r="X4287" s="160">
        <f t="shared" si="555"/>
        <v>3.4215441919512469E-6</v>
      </c>
      <c r="Y4287" s="160">
        <f t="shared" si="556"/>
        <v>3.4215441919512469E-6</v>
      </c>
      <c r="Z4287" s="160" t="str">
        <f t="shared" si="557"/>
        <v/>
      </c>
    </row>
    <row r="4288" spans="22:26" ht="20.100000000000001" customHeight="1" x14ac:dyDescent="0.25">
      <c r="V4288" s="156">
        <f t="shared" si="558"/>
        <v>23.628799999998442</v>
      </c>
      <c r="W4288" s="159">
        <f t="shared" si="554"/>
        <v>1.3237136966675245E-3</v>
      </c>
      <c r="X4288" s="160">
        <f t="shared" si="555"/>
        <v>3.412922993930147E-6</v>
      </c>
      <c r="Y4288" s="160">
        <f t="shared" si="556"/>
        <v>3.412922993930147E-6</v>
      </c>
      <c r="Z4288" s="160" t="str">
        <f t="shared" si="557"/>
        <v/>
      </c>
    </row>
    <row r="4289" spans="22:26" ht="20.100000000000001" customHeight="1" x14ac:dyDescent="0.25">
      <c r="V4289" s="156">
        <f t="shared" si="558"/>
        <v>23.635199999998441</v>
      </c>
      <c r="W4289" s="159">
        <f t="shared" si="554"/>
        <v>1.3203007736735943E-3</v>
      </c>
      <c r="X4289" s="160">
        <f t="shared" si="555"/>
        <v>3.4043228943608089E-6</v>
      </c>
      <c r="Y4289" s="160">
        <f t="shared" si="556"/>
        <v>3.4043228943608089E-6</v>
      </c>
      <c r="Z4289" s="160" t="str">
        <f t="shared" si="557"/>
        <v/>
      </c>
    </row>
    <row r="4290" spans="22:26" ht="20.100000000000001" customHeight="1" x14ac:dyDescent="0.25">
      <c r="V4290" s="156">
        <f t="shared" si="558"/>
        <v>23.641599999998441</v>
      </c>
      <c r="W4290" s="159">
        <f t="shared" si="554"/>
        <v>1.3168964507792335E-3</v>
      </c>
      <c r="X4290" s="160">
        <f t="shared" si="555"/>
        <v>3.3957438435687753E-6</v>
      </c>
      <c r="Y4290" s="160">
        <f t="shared" si="556"/>
        <v>3.3957438435687753E-6</v>
      </c>
      <c r="Z4290" s="160" t="str">
        <f t="shared" si="557"/>
        <v/>
      </c>
    </row>
    <row r="4291" spans="22:26" ht="20.100000000000001" customHeight="1" x14ac:dyDescent="0.25">
      <c r="V4291" s="156">
        <f t="shared" si="558"/>
        <v>23.64799999999844</v>
      </c>
      <c r="W4291" s="159">
        <f t="shared" si="554"/>
        <v>1.3135007069356647E-3</v>
      </c>
      <c r="X4291" s="160">
        <f t="shared" si="555"/>
        <v>3.3871857919873585E-6</v>
      </c>
      <c r="Y4291" s="160">
        <f t="shared" si="556"/>
        <v>3.3871857919873585E-6</v>
      </c>
      <c r="Z4291" s="160" t="str">
        <f t="shared" si="557"/>
        <v/>
      </c>
    </row>
    <row r="4292" spans="22:26" ht="20.100000000000001" customHeight="1" x14ac:dyDescent="0.25">
      <c r="V4292" s="156">
        <f t="shared" si="558"/>
        <v>23.654399999998439</v>
      </c>
      <c r="W4292" s="159">
        <f t="shared" si="554"/>
        <v>1.3101135211436774E-3</v>
      </c>
      <c r="X4292" s="160">
        <f t="shared" si="555"/>
        <v>3.3786486901559061E-6</v>
      </c>
      <c r="Y4292" s="160">
        <f t="shared" si="556"/>
        <v>3.3786486901559061E-6</v>
      </c>
      <c r="Z4292" s="160" t="str">
        <f t="shared" si="557"/>
        <v/>
      </c>
    </row>
    <row r="4293" spans="22:26" ht="20.100000000000001" customHeight="1" x14ac:dyDescent="0.25">
      <c r="V4293" s="156">
        <f t="shared" si="558"/>
        <v>23.660799999998439</v>
      </c>
      <c r="W4293" s="159">
        <f t="shared" si="554"/>
        <v>1.3067348724535215E-3</v>
      </c>
      <c r="X4293" s="160">
        <f t="shared" si="555"/>
        <v>3.3701324887356297E-6</v>
      </c>
      <c r="Y4293" s="160">
        <f t="shared" si="556"/>
        <v>3.3701324887356297E-6</v>
      </c>
      <c r="Z4293" s="160" t="str">
        <f t="shared" si="557"/>
        <v/>
      </c>
    </row>
    <row r="4294" spans="22:26" ht="20.100000000000001" customHeight="1" x14ac:dyDescent="0.25">
      <c r="V4294" s="156">
        <f t="shared" si="558"/>
        <v>23.667199999998438</v>
      </c>
      <c r="W4294" s="159">
        <f t="shared" si="554"/>
        <v>1.3033647399647858E-3</v>
      </c>
      <c r="X4294" s="160">
        <f t="shared" si="555"/>
        <v>3.3616371384798983E-6</v>
      </c>
      <c r="Y4294" s="160">
        <f t="shared" si="556"/>
        <v>3.3616371384798983E-6</v>
      </c>
      <c r="Z4294" s="160" t="str">
        <f t="shared" si="557"/>
        <v/>
      </c>
    </row>
    <row r="4295" spans="22:26" ht="20.100000000000001" customHeight="1" x14ac:dyDescent="0.25">
      <c r="V4295" s="156">
        <f t="shared" si="558"/>
        <v>23.673599999998437</v>
      </c>
      <c r="W4295" s="159">
        <f t="shared" si="554"/>
        <v>1.3000031028263059E-3</v>
      </c>
      <c r="X4295" s="160">
        <f t="shared" si="555"/>
        <v>3.3531625902711009E-6</v>
      </c>
      <c r="Y4295" s="160">
        <f t="shared" si="556"/>
        <v>3.3531625902711009E-6</v>
      </c>
      <c r="Z4295" s="160" t="str">
        <f t="shared" si="557"/>
        <v/>
      </c>
    </row>
    <row r="4296" spans="22:26" ht="20.100000000000001" customHeight="1" x14ac:dyDescent="0.25">
      <c r="V4296" s="156">
        <f t="shared" si="558"/>
        <v>23.679999999998437</v>
      </c>
      <c r="W4296" s="159">
        <f t="shared" si="554"/>
        <v>1.2966499402360348E-3</v>
      </c>
      <c r="X4296" s="160">
        <f t="shared" si="555"/>
        <v>3.3447087950868194E-6</v>
      </c>
      <c r="Y4296" s="160">
        <f t="shared" si="556"/>
        <v>3.3447087950868194E-6</v>
      </c>
      <c r="Z4296" s="160" t="str">
        <f t="shared" si="557"/>
        <v/>
      </c>
    </row>
    <row r="4297" spans="22:26" ht="20.100000000000001" customHeight="1" x14ac:dyDescent="0.25">
      <c r="V4297" s="156">
        <f t="shared" si="558"/>
        <v>23.686399999998436</v>
      </c>
      <c r="W4297" s="159">
        <f t="shared" si="554"/>
        <v>1.293305231440948E-3</v>
      </c>
      <c r="X4297" s="160">
        <f t="shared" si="555"/>
        <v>3.3362757040189105E-6</v>
      </c>
      <c r="Y4297" s="160">
        <f t="shared" si="556"/>
        <v>3.3362757040189105E-6</v>
      </c>
      <c r="Z4297" s="160" t="str">
        <f t="shared" si="557"/>
        <v/>
      </c>
    </row>
    <row r="4298" spans="22:26" ht="20.100000000000001" customHeight="1" x14ac:dyDescent="0.25">
      <c r="V4298" s="156">
        <f t="shared" si="558"/>
        <v>23.692799999998435</v>
      </c>
      <c r="W4298" s="159">
        <f t="shared" si="554"/>
        <v>1.2899689557369291E-3</v>
      </c>
      <c r="X4298" s="160">
        <f t="shared" si="555"/>
        <v>3.3278632682776262E-6</v>
      </c>
      <c r="Y4298" s="160">
        <f t="shared" si="556"/>
        <v>3.3278632682776262E-6</v>
      </c>
      <c r="Z4298" s="160" t="str">
        <f t="shared" si="557"/>
        <v/>
      </c>
    </row>
    <row r="4299" spans="22:26" ht="20.100000000000001" customHeight="1" x14ac:dyDescent="0.25">
      <c r="V4299" s="156">
        <f t="shared" si="558"/>
        <v>23.699199999998434</v>
      </c>
      <c r="W4299" s="159">
        <f t="shared" si="554"/>
        <v>1.2866410924686515E-3</v>
      </c>
      <c r="X4299" s="160">
        <f t="shared" si="555"/>
        <v>3.3194714391595204E-6</v>
      </c>
      <c r="Y4299" s="160">
        <f t="shared" si="556"/>
        <v>3.3194714391595204E-6</v>
      </c>
      <c r="Z4299" s="160" t="str">
        <f t="shared" si="557"/>
        <v/>
      </c>
    </row>
    <row r="4300" spans="22:26" ht="20.100000000000001" customHeight="1" x14ac:dyDescent="0.25">
      <c r="V4300" s="156">
        <f t="shared" si="558"/>
        <v>23.705599999998434</v>
      </c>
      <c r="W4300" s="159">
        <f t="shared" si="554"/>
        <v>1.283321621029492E-3</v>
      </c>
      <c r="X4300" s="160">
        <f t="shared" si="555"/>
        <v>3.3111001681003591E-6</v>
      </c>
      <c r="Y4300" s="160">
        <f t="shared" si="556"/>
        <v>3.3111001681003591E-6</v>
      </c>
      <c r="Z4300" s="160" t="str">
        <f t="shared" si="557"/>
        <v/>
      </c>
    </row>
    <row r="4301" spans="22:26" ht="20.100000000000001" customHeight="1" x14ac:dyDescent="0.25">
      <c r="V4301" s="156">
        <f t="shared" si="558"/>
        <v>23.711999999998433</v>
      </c>
      <c r="W4301" s="159">
        <f t="shared" si="554"/>
        <v>1.2800105208613916E-3</v>
      </c>
      <c r="X4301" s="160">
        <f t="shared" si="555"/>
        <v>3.302749406612019E-6</v>
      </c>
      <c r="Y4301" s="160">
        <f t="shared" si="556"/>
        <v>3.302749406612019E-6</v>
      </c>
      <c r="Z4301" s="160" t="str">
        <f t="shared" si="557"/>
        <v/>
      </c>
    </row>
    <row r="4302" spans="22:26" ht="20.100000000000001" customHeight="1" x14ac:dyDescent="0.25">
      <c r="V4302" s="156">
        <f t="shared" si="558"/>
        <v>23.718399999998432</v>
      </c>
      <c r="W4302" s="159">
        <f t="shared" si="554"/>
        <v>1.2767077714547796E-3</v>
      </c>
      <c r="X4302" s="160">
        <f t="shared" si="555"/>
        <v>3.2944191063460221E-6</v>
      </c>
      <c r="Y4302" s="160">
        <f t="shared" si="556"/>
        <v>3.2944191063460221E-6</v>
      </c>
      <c r="Z4302" s="160" t="str">
        <f t="shared" si="557"/>
        <v/>
      </c>
    </row>
    <row r="4303" spans="22:26" ht="20.100000000000001" customHeight="1" x14ac:dyDescent="0.25">
      <c r="V4303" s="156">
        <f t="shared" si="558"/>
        <v>23.724799999998432</v>
      </c>
      <c r="W4303" s="159">
        <f t="shared" si="554"/>
        <v>1.2734133523484336E-3</v>
      </c>
      <c r="X4303" s="160">
        <f t="shared" si="555"/>
        <v>3.2861092190354223E-6</v>
      </c>
      <c r="Y4303" s="160">
        <f t="shared" si="556"/>
        <v>3.2861092190354223E-6</v>
      </c>
      <c r="Z4303" s="160" t="str">
        <f t="shared" si="557"/>
        <v/>
      </c>
    </row>
    <row r="4304" spans="22:26" ht="20.100000000000001" customHeight="1" x14ac:dyDescent="0.25">
      <c r="V4304" s="156">
        <f t="shared" si="558"/>
        <v>23.731199999998431</v>
      </c>
      <c r="W4304" s="159">
        <f t="shared" si="554"/>
        <v>1.2701272431293981E-3</v>
      </c>
      <c r="X4304" s="160">
        <f t="shared" si="555"/>
        <v>3.2778196965401254E-6</v>
      </c>
      <c r="Y4304" s="160">
        <f t="shared" si="556"/>
        <v>3.2778196965401254E-6</v>
      </c>
      <c r="Z4304" s="160" t="str">
        <f t="shared" si="557"/>
        <v/>
      </c>
    </row>
    <row r="4305" spans="22:26" ht="20.100000000000001" customHeight="1" x14ac:dyDescent="0.25">
      <c r="V4305" s="156">
        <f t="shared" si="558"/>
        <v>23.73759999999843</v>
      </c>
      <c r="W4305" s="159">
        <f t="shared" si="554"/>
        <v>1.266849423432858E-3</v>
      </c>
      <c r="X4305" s="160">
        <f t="shared" si="555"/>
        <v>3.2695504908134953E-6</v>
      </c>
      <c r="Y4305" s="160">
        <f t="shared" si="556"/>
        <v>3.2695504908134953E-6</v>
      </c>
      <c r="Z4305" s="160" t="str">
        <f t="shared" si="557"/>
        <v/>
      </c>
    </row>
    <row r="4306" spans="22:26" ht="20.100000000000001" customHeight="1" x14ac:dyDescent="0.25">
      <c r="V4306" s="156">
        <f t="shared" si="558"/>
        <v>23.743999999998429</v>
      </c>
      <c r="W4306" s="159">
        <f t="shared" si="554"/>
        <v>1.2635798729420445E-3</v>
      </c>
      <c r="X4306" s="160">
        <f t="shared" si="555"/>
        <v>3.2613015539275075E-6</v>
      </c>
      <c r="Y4306" s="160">
        <f t="shared" si="556"/>
        <v>3.2613015539275075E-6</v>
      </c>
      <c r="Z4306" s="160" t="str">
        <f t="shared" si="557"/>
        <v/>
      </c>
    </row>
    <row r="4307" spans="22:26" ht="20.100000000000001" customHeight="1" x14ac:dyDescent="0.25">
      <c r="V4307" s="156">
        <f t="shared" si="558"/>
        <v>23.750399999998429</v>
      </c>
      <c r="W4307" s="159">
        <f t="shared" si="554"/>
        <v>1.260318571388117E-3</v>
      </c>
      <c r="X4307" s="160">
        <f t="shared" si="555"/>
        <v>3.2530728380560526E-6</v>
      </c>
      <c r="Y4307" s="160">
        <f t="shared" si="556"/>
        <v>3.2530728380560526E-6</v>
      </c>
      <c r="Z4307" s="160" t="str">
        <f t="shared" si="557"/>
        <v/>
      </c>
    </row>
    <row r="4308" spans="22:26" ht="20.100000000000001" customHeight="1" x14ac:dyDescent="0.25">
      <c r="V4308" s="156">
        <f t="shared" si="558"/>
        <v>23.756799999998428</v>
      </c>
      <c r="W4308" s="159">
        <f t="shared" ref="W4308:W4371" si="559">_xlfn.CHISQ.DIST.RT(V4308,$U$593)</f>
        <v>1.257065498550061E-3</v>
      </c>
      <c r="X4308" s="160">
        <f t="shared" ref="X4308:X4371" si="560">W4308-W4309</f>
        <v>3.2448642954831762E-6</v>
      </c>
      <c r="Y4308" s="160">
        <f t="shared" ref="Y4308:Y4371" si="561">IF(W4308&lt;(1-$U$600),X4308,"")</f>
        <v>3.2448642954831762E-6</v>
      </c>
      <c r="Z4308" s="160" t="str">
        <f t="shared" ref="Z4308:Z4371" si="562">IF(X4308&lt;(1-$U$606),Y4308,"")</f>
        <v/>
      </c>
    </row>
    <row r="4309" spans="22:26" ht="20.100000000000001" customHeight="1" x14ac:dyDescent="0.25">
      <c r="V4309" s="156">
        <f t="shared" ref="V4309:V4372" si="563">V4308+$Y$593</f>
        <v>23.763199999998427</v>
      </c>
      <c r="W4309" s="159">
        <f t="shared" si="559"/>
        <v>1.2538206342545778E-3</v>
      </c>
      <c r="X4309" s="160">
        <f t="shared" si="560"/>
        <v>3.2366758785898515E-6</v>
      </c>
      <c r="Y4309" s="160">
        <f t="shared" si="561"/>
        <v>3.2366758785898515E-6</v>
      </c>
      <c r="Z4309" s="160" t="str">
        <f t="shared" si="562"/>
        <v/>
      </c>
    </row>
    <row r="4310" spans="22:26" ht="20.100000000000001" customHeight="1" x14ac:dyDescent="0.25">
      <c r="V4310" s="156">
        <f t="shared" si="563"/>
        <v>23.769599999998427</v>
      </c>
      <c r="W4310" s="159">
        <f t="shared" si="559"/>
        <v>1.2505839583759879E-3</v>
      </c>
      <c r="X4310" s="160">
        <f t="shared" si="560"/>
        <v>3.2285075398780488E-6</v>
      </c>
      <c r="Y4310" s="160">
        <f t="shared" si="561"/>
        <v>3.2285075398780488E-6</v>
      </c>
      <c r="Z4310" s="160" t="str">
        <f t="shared" si="562"/>
        <v/>
      </c>
    </row>
    <row r="4311" spans="22:26" ht="20.100000000000001" customHeight="1" x14ac:dyDescent="0.25">
      <c r="V4311" s="156">
        <f t="shared" si="563"/>
        <v>23.775999999998426</v>
      </c>
      <c r="W4311" s="159">
        <f t="shared" si="559"/>
        <v>1.2473554508361099E-3</v>
      </c>
      <c r="X4311" s="160">
        <f t="shared" si="560"/>
        <v>3.2203592319494847E-6</v>
      </c>
      <c r="Y4311" s="160">
        <f t="shared" si="561"/>
        <v>3.2203592319494847E-6</v>
      </c>
      <c r="Z4311" s="160" t="str">
        <f t="shared" si="562"/>
        <v/>
      </c>
    </row>
    <row r="4312" spans="22:26" ht="20.100000000000001" customHeight="1" x14ac:dyDescent="0.25">
      <c r="V4312" s="156">
        <f t="shared" si="563"/>
        <v>23.782399999998425</v>
      </c>
      <c r="W4312" s="159">
        <f t="shared" si="559"/>
        <v>1.2441350916041604E-3</v>
      </c>
      <c r="X4312" s="160">
        <f t="shared" si="560"/>
        <v>3.2122309075045385E-6</v>
      </c>
      <c r="Y4312" s="160">
        <f t="shared" si="561"/>
        <v>3.2122309075045385E-6</v>
      </c>
      <c r="Z4312" s="160" t="str">
        <f t="shared" si="562"/>
        <v/>
      </c>
    </row>
    <row r="4313" spans="22:26" ht="20.100000000000001" customHeight="1" x14ac:dyDescent="0.25">
      <c r="V4313" s="156">
        <f t="shared" si="563"/>
        <v>23.788799999998425</v>
      </c>
      <c r="W4313" s="159">
        <f t="shared" si="559"/>
        <v>1.2409228606966559E-3</v>
      </c>
      <c r="X4313" s="160">
        <f t="shared" si="560"/>
        <v>3.2041225193635021E-6</v>
      </c>
      <c r="Y4313" s="160">
        <f t="shared" si="561"/>
        <v>3.2041225193635021E-6</v>
      </c>
      <c r="Z4313" s="160" t="str">
        <f t="shared" si="562"/>
        <v/>
      </c>
    </row>
    <row r="4314" spans="22:26" ht="20.100000000000001" customHeight="1" x14ac:dyDescent="0.25">
      <c r="V4314" s="156">
        <f t="shared" si="563"/>
        <v>23.795199999998424</v>
      </c>
      <c r="W4314" s="159">
        <f t="shared" si="559"/>
        <v>1.2377187381772924E-3</v>
      </c>
      <c r="X4314" s="160">
        <f t="shared" si="560"/>
        <v>3.1960340204429446E-6</v>
      </c>
      <c r="Y4314" s="160">
        <f t="shared" si="561"/>
        <v>3.1960340204429446E-6</v>
      </c>
      <c r="Z4314" s="160" t="str">
        <f t="shared" si="562"/>
        <v/>
      </c>
    </row>
    <row r="4315" spans="22:26" ht="20.100000000000001" customHeight="1" x14ac:dyDescent="0.25">
      <c r="V4315" s="156">
        <f t="shared" si="563"/>
        <v>23.801599999998423</v>
      </c>
      <c r="W4315" s="159">
        <f t="shared" si="559"/>
        <v>1.2345227041568494E-3</v>
      </c>
      <c r="X4315" s="160">
        <f t="shared" si="560"/>
        <v>3.187965363766988E-6</v>
      </c>
      <c r="Y4315" s="160">
        <f t="shared" si="561"/>
        <v>3.187965363766988E-6</v>
      </c>
      <c r="Z4315" s="160" t="str">
        <f t="shared" si="562"/>
        <v/>
      </c>
    </row>
    <row r="4316" spans="22:26" ht="20.100000000000001" customHeight="1" x14ac:dyDescent="0.25">
      <c r="V4316" s="156">
        <f t="shared" si="563"/>
        <v>23.807999999998422</v>
      </c>
      <c r="W4316" s="159">
        <f t="shared" si="559"/>
        <v>1.2313347387930824E-3</v>
      </c>
      <c r="X4316" s="160">
        <f t="shared" si="560"/>
        <v>3.1799165024623197E-6</v>
      </c>
      <c r="Y4316" s="160">
        <f t="shared" si="561"/>
        <v>3.1799165024623197E-6</v>
      </c>
      <c r="Z4316" s="160" t="str">
        <f t="shared" si="562"/>
        <v/>
      </c>
    </row>
    <row r="4317" spans="22:26" ht="20.100000000000001" customHeight="1" x14ac:dyDescent="0.25">
      <c r="V4317" s="156">
        <f t="shared" si="563"/>
        <v>23.814399999998422</v>
      </c>
      <c r="W4317" s="159">
        <f t="shared" si="559"/>
        <v>1.2281548222906201E-3</v>
      </c>
      <c r="X4317" s="160">
        <f t="shared" si="560"/>
        <v>3.1718873897731547E-6</v>
      </c>
      <c r="Y4317" s="160">
        <f t="shared" si="561"/>
        <v>3.1718873897731547E-6</v>
      </c>
      <c r="Z4317" s="160" t="str">
        <f t="shared" si="562"/>
        <v/>
      </c>
    </row>
    <row r="4318" spans="22:26" ht="20.100000000000001" customHeight="1" x14ac:dyDescent="0.25">
      <c r="V4318" s="156">
        <f t="shared" si="563"/>
        <v>23.820799999998421</v>
      </c>
      <c r="W4318" s="159">
        <f t="shared" si="559"/>
        <v>1.224982934900847E-3</v>
      </c>
      <c r="X4318" s="160">
        <f t="shared" si="560"/>
        <v>3.1638779790263243E-6</v>
      </c>
      <c r="Y4318" s="160">
        <f t="shared" si="561"/>
        <v>3.1638779790263243E-6</v>
      </c>
      <c r="Z4318" s="160" t="str">
        <f t="shared" si="562"/>
        <v/>
      </c>
    </row>
    <row r="4319" spans="22:26" ht="20.100000000000001" customHeight="1" x14ac:dyDescent="0.25">
      <c r="V4319" s="156">
        <f t="shared" si="563"/>
        <v>23.82719999999842</v>
      </c>
      <c r="W4319" s="159">
        <f t="shared" si="559"/>
        <v>1.2218190569218206E-3</v>
      </c>
      <c r="X4319" s="160">
        <f t="shared" si="560"/>
        <v>3.1558882236763786E-6</v>
      </c>
      <c r="Y4319" s="160">
        <f t="shared" si="561"/>
        <v>3.1558882236763786E-6</v>
      </c>
      <c r="Z4319" s="160" t="str">
        <f t="shared" si="562"/>
        <v/>
      </c>
    </row>
    <row r="4320" spans="22:26" ht="20.100000000000001" customHeight="1" x14ac:dyDescent="0.25">
      <c r="V4320" s="156">
        <f t="shared" si="563"/>
        <v>23.83359999999842</v>
      </c>
      <c r="W4320" s="159">
        <f t="shared" si="559"/>
        <v>1.2186631686981443E-3</v>
      </c>
      <c r="X4320" s="160">
        <f t="shared" si="560"/>
        <v>3.1479180772676398E-6</v>
      </c>
      <c r="Y4320" s="160">
        <f t="shared" si="561"/>
        <v>3.1479180772676398E-6</v>
      </c>
      <c r="Z4320" s="160" t="str">
        <f t="shared" si="562"/>
        <v/>
      </c>
    </row>
    <row r="4321" spans="22:26" ht="20.100000000000001" customHeight="1" x14ac:dyDescent="0.25">
      <c r="V4321" s="156">
        <f t="shared" si="563"/>
        <v>23.839999999998419</v>
      </c>
      <c r="W4321" s="159">
        <f t="shared" si="559"/>
        <v>1.2155152506208766E-3</v>
      </c>
      <c r="X4321" s="160">
        <f t="shared" si="560"/>
        <v>3.1399674934491639E-6</v>
      </c>
      <c r="Y4321" s="160">
        <f t="shared" si="561"/>
        <v>3.1399674934491639E-6</v>
      </c>
      <c r="Z4321" s="160" t="str">
        <f t="shared" si="562"/>
        <v/>
      </c>
    </row>
    <row r="4322" spans="22:26" ht="20.100000000000001" customHeight="1" x14ac:dyDescent="0.25">
      <c r="V4322" s="156">
        <f t="shared" si="563"/>
        <v>23.846399999998418</v>
      </c>
      <c r="W4322" s="159">
        <f t="shared" si="559"/>
        <v>1.2123752831274274E-3</v>
      </c>
      <c r="X4322" s="160">
        <f t="shared" si="560"/>
        <v>3.1320364259838484E-6</v>
      </c>
      <c r="Y4322" s="160">
        <f t="shared" si="561"/>
        <v>3.1320364259838484E-6</v>
      </c>
      <c r="Z4322" s="160" t="str">
        <f t="shared" si="562"/>
        <v/>
      </c>
    </row>
    <row r="4323" spans="22:26" ht="20.100000000000001" customHeight="1" x14ac:dyDescent="0.25">
      <c r="V4323" s="156">
        <f t="shared" si="563"/>
        <v>23.852799999998417</v>
      </c>
      <c r="W4323" s="159">
        <f t="shared" si="559"/>
        <v>1.2092432467014436E-3</v>
      </c>
      <c r="X4323" s="160">
        <f t="shared" si="560"/>
        <v>3.124124828728916E-6</v>
      </c>
      <c r="Y4323" s="160">
        <f t="shared" si="561"/>
        <v>3.124124828728916E-6</v>
      </c>
      <c r="Z4323" s="160" t="str">
        <f t="shared" si="562"/>
        <v/>
      </c>
    </row>
    <row r="4324" spans="22:26" ht="20.100000000000001" customHeight="1" x14ac:dyDescent="0.25">
      <c r="V4324" s="156">
        <f t="shared" si="563"/>
        <v>23.859199999998417</v>
      </c>
      <c r="W4324" s="159">
        <f t="shared" si="559"/>
        <v>1.2061191218727147E-3</v>
      </c>
      <c r="X4324" s="160">
        <f t="shared" si="560"/>
        <v>3.1162326556469742E-6</v>
      </c>
      <c r="Y4324" s="160">
        <f t="shared" si="561"/>
        <v>3.1162326556469742E-6</v>
      </c>
      <c r="Z4324" s="160" t="str">
        <f t="shared" si="562"/>
        <v/>
      </c>
    </row>
    <row r="4325" spans="22:26" ht="20.100000000000001" customHeight="1" x14ac:dyDescent="0.25">
      <c r="V4325" s="156">
        <f t="shared" si="563"/>
        <v>23.865599999998416</v>
      </c>
      <c r="W4325" s="159">
        <f t="shared" si="559"/>
        <v>1.2030028892170677E-3</v>
      </c>
      <c r="X4325" s="160">
        <f t="shared" si="560"/>
        <v>3.1083598608077495E-6</v>
      </c>
      <c r="Y4325" s="160">
        <f t="shared" si="561"/>
        <v>3.1083598608077495E-6</v>
      </c>
      <c r="Z4325" s="160" t="str">
        <f t="shared" si="562"/>
        <v/>
      </c>
    </row>
    <row r="4326" spans="22:26" ht="20.100000000000001" customHeight="1" x14ac:dyDescent="0.25">
      <c r="V4326" s="156">
        <f t="shared" si="563"/>
        <v>23.871999999998415</v>
      </c>
      <c r="W4326" s="159">
        <f t="shared" si="559"/>
        <v>1.19989452935626E-3</v>
      </c>
      <c r="X4326" s="160">
        <f t="shared" si="560"/>
        <v>3.1005063983785466E-6</v>
      </c>
      <c r="Y4326" s="160">
        <f t="shared" si="561"/>
        <v>3.1005063983785466E-6</v>
      </c>
      <c r="Z4326" s="160" t="str">
        <f t="shared" si="562"/>
        <v/>
      </c>
    </row>
    <row r="4327" spans="22:26" ht="20.100000000000001" customHeight="1" x14ac:dyDescent="0.25">
      <c r="V4327" s="156">
        <f t="shared" si="563"/>
        <v>23.878399999998415</v>
      </c>
      <c r="W4327" s="159">
        <f t="shared" si="559"/>
        <v>1.1967940229578814E-3</v>
      </c>
      <c r="X4327" s="160">
        <f t="shared" si="560"/>
        <v>3.0926722226366082E-6</v>
      </c>
      <c r="Y4327" s="160">
        <f t="shared" si="561"/>
        <v>3.0926722226366082E-6</v>
      </c>
      <c r="Z4327" s="160" t="str">
        <f t="shared" si="562"/>
        <v/>
      </c>
    </row>
    <row r="4328" spans="22:26" ht="20.100000000000001" customHeight="1" x14ac:dyDescent="0.25">
      <c r="V4328" s="156">
        <f t="shared" si="563"/>
        <v>23.884799999998414</v>
      </c>
      <c r="W4328" s="159">
        <f t="shared" si="559"/>
        <v>1.1937013507352448E-3</v>
      </c>
      <c r="X4328" s="160">
        <f t="shared" si="560"/>
        <v>3.0848572879517682E-6</v>
      </c>
      <c r="Y4328" s="160">
        <f t="shared" si="561"/>
        <v>3.0848572879517682E-6</v>
      </c>
      <c r="Z4328" s="160" t="str">
        <f t="shared" si="562"/>
        <v/>
      </c>
    </row>
    <row r="4329" spans="22:26" ht="20.100000000000001" customHeight="1" x14ac:dyDescent="0.25">
      <c r="V4329" s="156">
        <f t="shared" si="563"/>
        <v>23.891199999998413</v>
      </c>
      <c r="W4329" s="159">
        <f t="shared" si="559"/>
        <v>1.190616493447293E-3</v>
      </c>
      <c r="X4329" s="160">
        <f t="shared" si="560"/>
        <v>3.0770615488085688E-6</v>
      </c>
      <c r="Y4329" s="160">
        <f t="shared" si="561"/>
        <v>3.0770615488085688E-6</v>
      </c>
      <c r="Z4329" s="160" t="str">
        <f t="shared" si="562"/>
        <v/>
      </c>
    </row>
    <row r="4330" spans="22:26" ht="20.100000000000001" customHeight="1" x14ac:dyDescent="0.25">
      <c r="V4330" s="156">
        <f t="shared" si="563"/>
        <v>23.897599999998413</v>
      </c>
      <c r="W4330" s="159">
        <f t="shared" si="559"/>
        <v>1.1875394318984845E-3</v>
      </c>
      <c r="X4330" s="160">
        <f t="shared" si="560"/>
        <v>3.0692849597811073E-6</v>
      </c>
      <c r="Y4330" s="160">
        <f t="shared" si="561"/>
        <v>3.0692849597811073E-6</v>
      </c>
      <c r="Z4330" s="160" t="str">
        <f t="shared" si="562"/>
        <v/>
      </c>
    </row>
    <row r="4331" spans="22:26" ht="20.100000000000001" customHeight="1" x14ac:dyDescent="0.25">
      <c r="V4331" s="156">
        <f t="shared" si="563"/>
        <v>23.903999999998412</v>
      </c>
      <c r="W4331" s="159">
        <f t="shared" si="559"/>
        <v>1.1844701469387034E-3</v>
      </c>
      <c r="X4331" s="160">
        <f t="shared" si="560"/>
        <v>3.0615274755560213E-6</v>
      </c>
      <c r="Y4331" s="160">
        <f t="shared" si="561"/>
        <v>3.0615274755560213E-6</v>
      </c>
      <c r="Z4331" s="160" t="str">
        <f t="shared" si="562"/>
        <v/>
      </c>
    </row>
    <row r="4332" spans="22:26" ht="20.100000000000001" customHeight="1" x14ac:dyDescent="0.25">
      <c r="V4332" s="156">
        <f t="shared" si="563"/>
        <v>23.910399999998411</v>
      </c>
      <c r="W4332" s="159">
        <f t="shared" si="559"/>
        <v>1.1814086194631473E-3</v>
      </c>
      <c r="X4332" s="160">
        <f t="shared" si="560"/>
        <v>3.053789050915575E-6</v>
      </c>
      <c r="Y4332" s="160">
        <f t="shared" si="561"/>
        <v>3.053789050915575E-6</v>
      </c>
      <c r="Z4332" s="160" t="str">
        <f t="shared" si="562"/>
        <v/>
      </c>
    </row>
    <row r="4333" spans="22:26" ht="20.100000000000001" customHeight="1" x14ac:dyDescent="0.25">
      <c r="V4333" s="156">
        <f t="shared" si="563"/>
        <v>23.91679999999841</v>
      </c>
      <c r="W4333" s="159">
        <f t="shared" si="559"/>
        <v>1.1783548304122318E-3</v>
      </c>
      <c r="X4333" s="160">
        <f t="shared" si="560"/>
        <v>3.0460696407448151E-6</v>
      </c>
      <c r="Y4333" s="160">
        <f t="shared" si="561"/>
        <v>3.0460696407448151E-6</v>
      </c>
      <c r="Z4333" s="160" t="str">
        <f t="shared" si="562"/>
        <v/>
      </c>
    </row>
    <row r="4334" spans="22:26" ht="20.100000000000001" customHeight="1" x14ac:dyDescent="0.25">
      <c r="V4334" s="156">
        <f t="shared" si="563"/>
        <v>23.92319999999841</v>
      </c>
      <c r="W4334" s="159">
        <f t="shared" si="559"/>
        <v>1.1753087607714869E-3</v>
      </c>
      <c r="X4334" s="160">
        <f t="shared" si="560"/>
        <v>3.0383692000341724E-6</v>
      </c>
      <c r="Y4334" s="160">
        <f t="shared" si="561"/>
        <v>3.0383692000341724E-6</v>
      </c>
      <c r="Z4334" s="160" t="str">
        <f t="shared" si="562"/>
        <v/>
      </c>
    </row>
    <row r="4335" spans="22:26" ht="20.100000000000001" customHeight="1" x14ac:dyDescent="0.25">
      <c r="V4335" s="156">
        <f t="shared" si="563"/>
        <v>23.929599999998409</v>
      </c>
      <c r="W4335" s="159">
        <f t="shared" si="559"/>
        <v>1.1722703915714528E-3</v>
      </c>
      <c r="X4335" s="160">
        <f t="shared" si="560"/>
        <v>3.0306876838699214E-6</v>
      </c>
      <c r="Y4335" s="160">
        <f t="shared" si="561"/>
        <v>3.0306876838699214E-6</v>
      </c>
      <c r="Z4335" s="160" t="str">
        <f t="shared" si="562"/>
        <v/>
      </c>
    </row>
    <row r="4336" spans="22:26" ht="20.100000000000001" customHeight="1" x14ac:dyDescent="0.25">
      <c r="V4336" s="156">
        <f t="shared" si="563"/>
        <v>23.935999999998408</v>
      </c>
      <c r="W4336" s="159">
        <f t="shared" si="559"/>
        <v>1.1692397038875829E-3</v>
      </c>
      <c r="X4336" s="160">
        <f t="shared" si="560"/>
        <v>3.0230250474376497E-6</v>
      </c>
      <c r="Y4336" s="160">
        <f t="shared" si="561"/>
        <v>3.0230250474376497E-6</v>
      </c>
      <c r="Z4336" s="160" t="str">
        <f t="shared" si="562"/>
        <v/>
      </c>
    </row>
    <row r="4337" spans="22:26" ht="20.100000000000001" customHeight="1" x14ac:dyDescent="0.25">
      <c r="V4337" s="156">
        <f t="shared" si="563"/>
        <v>23.942399999998408</v>
      </c>
      <c r="W4337" s="159">
        <f t="shared" si="559"/>
        <v>1.1662166788401452E-3</v>
      </c>
      <c r="X4337" s="160">
        <f t="shared" si="560"/>
        <v>3.0153812460367857E-6</v>
      </c>
      <c r="Y4337" s="160">
        <f t="shared" si="561"/>
        <v>3.0153812460367857E-6</v>
      </c>
      <c r="Z4337" s="160" t="str">
        <f t="shared" si="562"/>
        <v/>
      </c>
    </row>
    <row r="4338" spans="22:26" ht="20.100000000000001" customHeight="1" x14ac:dyDescent="0.25">
      <c r="V4338" s="156">
        <f t="shared" si="563"/>
        <v>23.948799999998407</v>
      </c>
      <c r="W4338" s="159">
        <f t="shared" si="559"/>
        <v>1.1632012975941084E-3</v>
      </c>
      <c r="X4338" s="160">
        <f t="shared" si="560"/>
        <v>3.0077562350461218E-6</v>
      </c>
      <c r="Y4338" s="160">
        <f t="shared" si="561"/>
        <v>3.0077562350461218E-6</v>
      </c>
      <c r="Z4338" s="160" t="str">
        <f t="shared" si="562"/>
        <v/>
      </c>
    </row>
    <row r="4339" spans="22:26" ht="20.100000000000001" customHeight="1" x14ac:dyDescent="0.25">
      <c r="V4339" s="156">
        <f t="shared" si="563"/>
        <v>23.955199999998406</v>
      </c>
      <c r="W4339" s="159">
        <f t="shared" si="559"/>
        <v>1.1601935413590623E-3</v>
      </c>
      <c r="X4339" s="160">
        <f t="shared" si="560"/>
        <v>3.0001499699645797E-6</v>
      </c>
      <c r="Y4339" s="160">
        <f t="shared" si="561"/>
        <v>3.0001499699645797E-6</v>
      </c>
      <c r="Z4339" s="160" t="str">
        <f t="shared" si="562"/>
        <v/>
      </c>
    </row>
    <row r="4340" spans="22:26" ht="20.100000000000001" customHeight="1" x14ac:dyDescent="0.25">
      <c r="V4340" s="156">
        <f t="shared" si="563"/>
        <v>23.961599999998406</v>
      </c>
      <c r="W4340" s="159">
        <f t="shared" si="559"/>
        <v>1.1571933913890977E-3</v>
      </c>
      <c r="X4340" s="160">
        <f t="shared" si="560"/>
        <v>2.9925624063793354E-6</v>
      </c>
      <c r="Y4340" s="160">
        <f t="shared" si="561"/>
        <v>2.9925624063793354E-6</v>
      </c>
      <c r="Z4340" s="160" t="str">
        <f t="shared" si="562"/>
        <v/>
      </c>
    </row>
    <row r="4341" spans="22:26" ht="20.100000000000001" customHeight="1" x14ac:dyDescent="0.25">
      <c r="V4341" s="156">
        <f t="shared" si="563"/>
        <v>23.967999999998405</v>
      </c>
      <c r="W4341" s="159">
        <f t="shared" si="559"/>
        <v>1.1542008289827184E-3</v>
      </c>
      <c r="X4341" s="160">
        <f t="shared" si="560"/>
        <v>2.9849934999868523E-6</v>
      </c>
      <c r="Y4341" s="160">
        <f t="shared" si="561"/>
        <v>2.9849934999868523E-6</v>
      </c>
      <c r="Z4341" s="160" t="str">
        <f t="shared" si="562"/>
        <v/>
      </c>
    </row>
    <row r="4342" spans="22:26" ht="20.100000000000001" customHeight="1" x14ac:dyDescent="0.25">
      <c r="V4342" s="156">
        <f t="shared" si="563"/>
        <v>23.974399999998404</v>
      </c>
      <c r="W4342" s="159">
        <f t="shared" si="559"/>
        <v>1.1512158354827315E-3</v>
      </c>
      <c r="X4342" s="160">
        <f t="shared" si="560"/>
        <v>2.9774432065716311E-6</v>
      </c>
      <c r="Y4342" s="160">
        <f t="shared" si="561"/>
        <v>2.9774432065716311E-6</v>
      </c>
      <c r="Z4342" s="160" t="str">
        <f t="shared" si="562"/>
        <v/>
      </c>
    </row>
    <row r="4343" spans="22:26" ht="20.100000000000001" customHeight="1" x14ac:dyDescent="0.25">
      <c r="V4343" s="156">
        <f t="shared" si="563"/>
        <v>23.980799999998403</v>
      </c>
      <c r="W4343" s="159">
        <f t="shared" si="559"/>
        <v>1.1482383922761599E-3</v>
      </c>
      <c r="X4343" s="160">
        <f t="shared" si="560"/>
        <v>2.9699114820235569E-6</v>
      </c>
      <c r="Y4343" s="160">
        <f t="shared" si="561"/>
        <v>2.9699114820235569E-6</v>
      </c>
      <c r="Z4343" s="160" t="str">
        <f t="shared" si="562"/>
        <v/>
      </c>
    </row>
    <row r="4344" spans="22:26" ht="20.100000000000001" customHeight="1" x14ac:dyDescent="0.25">
      <c r="V4344" s="156">
        <f t="shared" si="563"/>
        <v>23.987199999998403</v>
      </c>
      <c r="W4344" s="159">
        <f t="shared" si="559"/>
        <v>1.1452684807941363E-3</v>
      </c>
      <c r="X4344" s="160">
        <f t="shared" si="560"/>
        <v>2.9623982823374657E-6</v>
      </c>
      <c r="Y4344" s="160">
        <f t="shared" si="561"/>
        <v>2.9623982823374657E-6</v>
      </c>
      <c r="Z4344" s="160" t="str">
        <f t="shared" si="562"/>
        <v/>
      </c>
    </row>
    <row r="4345" spans="22:26" ht="20.100000000000001" customHeight="1" x14ac:dyDescent="0.25">
      <c r="V4345" s="156">
        <f t="shared" si="563"/>
        <v>23.993599999998402</v>
      </c>
      <c r="W4345" s="159">
        <f t="shared" si="559"/>
        <v>1.1423060825117989E-3</v>
      </c>
      <c r="X4345" s="160">
        <f t="shared" si="560"/>
        <v>2.9549035635962305E-6</v>
      </c>
      <c r="Y4345" s="160">
        <f t="shared" si="561"/>
        <v>2.9549035635962305E-6</v>
      </c>
      <c r="Z4345" s="160" t="str">
        <f t="shared" si="562"/>
        <v/>
      </c>
    </row>
    <row r="4346" spans="22:26" ht="20.100000000000001" customHeight="1" x14ac:dyDescent="0.25">
      <c r="V4346" s="156">
        <f t="shared" si="563"/>
        <v>23.999999999998401</v>
      </c>
      <c r="W4346" s="159">
        <f t="shared" si="559"/>
        <v>1.1393511789482026E-3</v>
      </c>
      <c r="X4346" s="160">
        <f t="shared" si="560"/>
        <v>2.9474272819913615E-6</v>
      </c>
      <c r="Y4346" s="160">
        <f t="shared" si="561"/>
        <v>2.9474272819913615E-6</v>
      </c>
      <c r="Z4346" s="160" t="str">
        <f t="shared" si="562"/>
        <v/>
      </c>
    </row>
    <row r="4347" spans="22:26" ht="20.100000000000001" customHeight="1" x14ac:dyDescent="0.25">
      <c r="V4347" s="156">
        <f t="shared" si="563"/>
        <v>24.006399999998401</v>
      </c>
      <c r="W4347" s="159">
        <f t="shared" si="559"/>
        <v>1.1364037516662113E-3</v>
      </c>
      <c r="X4347" s="160">
        <f t="shared" si="560"/>
        <v>2.9399693938073936E-6</v>
      </c>
      <c r="Y4347" s="160">
        <f t="shared" si="561"/>
        <v>2.9399693938073936E-6</v>
      </c>
      <c r="Z4347" s="160" t="str">
        <f t="shared" si="562"/>
        <v/>
      </c>
    </row>
    <row r="4348" spans="22:26" ht="20.100000000000001" customHeight="1" x14ac:dyDescent="0.25">
      <c r="V4348" s="156">
        <f t="shared" si="563"/>
        <v>24.0127999999984</v>
      </c>
      <c r="W4348" s="159">
        <f t="shared" si="559"/>
        <v>1.1334637822724039E-3</v>
      </c>
      <c r="X4348" s="160">
        <f t="shared" si="560"/>
        <v>2.9325298554275236E-6</v>
      </c>
      <c r="Y4348" s="160">
        <f t="shared" si="561"/>
        <v>2.9325298554275236E-6</v>
      </c>
      <c r="Z4348" s="160" t="str">
        <f t="shared" si="562"/>
        <v/>
      </c>
    </row>
    <row r="4349" spans="22:26" ht="20.100000000000001" customHeight="1" x14ac:dyDescent="0.25">
      <c r="V4349" s="156">
        <f t="shared" si="563"/>
        <v>24.019199999998399</v>
      </c>
      <c r="W4349" s="159">
        <f t="shared" si="559"/>
        <v>1.1305312524169764E-3</v>
      </c>
      <c r="X4349" s="160">
        <f t="shared" si="560"/>
        <v>2.9251086233377313E-6</v>
      </c>
      <c r="Y4349" s="160">
        <f t="shared" si="561"/>
        <v>2.9251086233377313E-6</v>
      </c>
      <c r="Z4349" s="160" t="str">
        <f t="shared" si="562"/>
        <v/>
      </c>
    </row>
    <row r="4350" spans="22:26" ht="20.100000000000001" customHeight="1" x14ac:dyDescent="0.25">
      <c r="V4350" s="156">
        <f t="shared" si="563"/>
        <v>24.025599999998398</v>
      </c>
      <c r="W4350" s="159">
        <f t="shared" si="559"/>
        <v>1.1276061437936386E-3</v>
      </c>
      <c r="X4350" s="160">
        <f t="shared" si="560"/>
        <v>2.9177056541144185E-6</v>
      </c>
      <c r="Y4350" s="160">
        <f t="shared" si="561"/>
        <v>2.9177056541144185E-6</v>
      </c>
      <c r="Z4350" s="160" t="str">
        <f t="shared" si="562"/>
        <v/>
      </c>
    </row>
    <row r="4351" spans="22:26" ht="20.100000000000001" customHeight="1" x14ac:dyDescent="0.25">
      <c r="V4351" s="156">
        <f t="shared" si="563"/>
        <v>24.031999999998398</v>
      </c>
      <c r="W4351" s="159">
        <f t="shared" si="559"/>
        <v>1.1246884381395242E-3</v>
      </c>
      <c r="X4351" s="160">
        <f t="shared" si="560"/>
        <v>2.9103209044387211E-6</v>
      </c>
      <c r="Y4351" s="160">
        <f t="shared" si="561"/>
        <v>2.9103209044387211E-6</v>
      </c>
      <c r="Z4351" s="160" t="str">
        <f t="shared" si="562"/>
        <v/>
      </c>
    </row>
    <row r="4352" spans="22:26" ht="20.100000000000001" customHeight="1" x14ac:dyDescent="0.25">
      <c r="V4352" s="156">
        <f t="shared" si="563"/>
        <v>24.038399999998397</v>
      </c>
      <c r="W4352" s="159">
        <f t="shared" si="559"/>
        <v>1.1217781172350855E-3</v>
      </c>
      <c r="X4352" s="160">
        <f t="shared" si="560"/>
        <v>2.9029543310882689E-6</v>
      </c>
      <c r="Y4352" s="160">
        <f t="shared" si="561"/>
        <v>2.9029543310882689E-6</v>
      </c>
      <c r="Z4352" s="160" t="str">
        <f t="shared" si="562"/>
        <v/>
      </c>
    </row>
    <row r="4353" spans="22:26" ht="20.100000000000001" customHeight="1" x14ac:dyDescent="0.25">
      <c r="V4353" s="156">
        <f t="shared" si="563"/>
        <v>24.044799999998396</v>
      </c>
      <c r="W4353" s="159">
        <f t="shared" si="559"/>
        <v>1.1188751629039972E-3</v>
      </c>
      <c r="X4353" s="160">
        <f t="shared" si="560"/>
        <v>2.895605890935668E-6</v>
      </c>
      <c r="Y4353" s="160">
        <f t="shared" si="561"/>
        <v>2.895605890935668E-6</v>
      </c>
      <c r="Z4353" s="160" t="str">
        <f t="shared" si="562"/>
        <v/>
      </c>
    </row>
    <row r="4354" spans="22:26" ht="20.100000000000001" customHeight="1" x14ac:dyDescent="0.25">
      <c r="V4354" s="156">
        <f t="shared" si="563"/>
        <v>24.051199999998396</v>
      </c>
      <c r="W4354" s="159">
        <f t="shared" si="559"/>
        <v>1.1159795570130616E-3</v>
      </c>
      <c r="X4354" s="160">
        <f t="shared" si="560"/>
        <v>2.8882755409508857E-6</v>
      </c>
      <c r="Y4354" s="160">
        <f t="shared" si="561"/>
        <v>2.8882755409508857E-6</v>
      </c>
      <c r="Z4354" s="160" t="str">
        <f t="shared" si="562"/>
        <v/>
      </c>
    </row>
    <row r="4355" spans="22:26" ht="20.100000000000001" customHeight="1" x14ac:dyDescent="0.25">
      <c r="V4355" s="156">
        <f t="shared" si="563"/>
        <v>24.057599999998395</v>
      </c>
      <c r="W4355" s="159">
        <f t="shared" si="559"/>
        <v>1.1130912814721107E-3</v>
      </c>
      <c r="X4355" s="160">
        <f t="shared" si="560"/>
        <v>2.8809632382025517E-6</v>
      </c>
      <c r="Y4355" s="160">
        <f t="shared" si="561"/>
        <v>2.8809632382025517E-6</v>
      </c>
      <c r="Z4355" s="160" t="str">
        <f t="shared" si="562"/>
        <v/>
      </c>
    </row>
    <row r="4356" spans="22:26" ht="20.100000000000001" customHeight="1" x14ac:dyDescent="0.25">
      <c r="V4356" s="156">
        <f t="shared" si="563"/>
        <v>24.063999999998394</v>
      </c>
      <c r="W4356" s="159">
        <f t="shared" si="559"/>
        <v>1.1102103182339081E-3</v>
      </c>
      <c r="X4356" s="160">
        <f t="shared" si="560"/>
        <v>2.8736689398553561E-6</v>
      </c>
      <c r="Y4356" s="160">
        <f t="shared" si="561"/>
        <v>2.8736689398553561E-6</v>
      </c>
      <c r="Z4356" s="160" t="str">
        <f t="shared" si="562"/>
        <v/>
      </c>
    </row>
    <row r="4357" spans="22:26" ht="20.100000000000001" customHeight="1" x14ac:dyDescent="0.25">
      <c r="V4357" s="156">
        <f t="shared" si="563"/>
        <v>24.070399999998394</v>
      </c>
      <c r="W4357" s="159">
        <f t="shared" si="559"/>
        <v>1.1073366492940528E-3</v>
      </c>
      <c r="X4357" s="160">
        <f t="shared" si="560"/>
        <v>2.866392603173085E-6</v>
      </c>
      <c r="Y4357" s="160">
        <f t="shared" si="561"/>
        <v>2.866392603173085E-6</v>
      </c>
      <c r="Z4357" s="160" t="str">
        <f t="shared" si="562"/>
        <v/>
      </c>
    </row>
    <row r="4358" spans="22:26" ht="20.100000000000001" customHeight="1" x14ac:dyDescent="0.25">
      <c r="V4358" s="156">
        <f t="shared" si="563"/>
        <v>24.076799999998393</v>
      </c>
      <c r="W4358" s="159">
        <f t="shared" si="559"/>
        <v>1.1044702566908797E-3</v>
      </c>
      <c r="X4358" s="160">
        <f t="shared" si="560"/>
        <v>2.8591341855079954E-6</v>
      </c>
      <c r="Y4358" s="160">
        <f t="shared" si="561"/>
        <v>2.8591341855079954E-6</v>
      </c>
      <c r="Z4358" s="160" t="str">
        <f t="shared" si="562"/>
        <v/>
      </c>
    </row>
    <row r="4359" spans="22:26" ht="20.100000000000001" customHeight="1" x14ac:dyDescent="0.25">
      <c r="V4359" s="156">
        <f t="shared" si="563"/>
        <v>24.083199999998392</v>
      </c>
      <c r="W4359" s="159">
        <f t="shared" si="559"/>
        <v>1.1016111225053717E-3</v>
      </c>
      <c r="X4359" s="160">
        <f t="shared" si="560"/>
        <v>2.8518936443227162E-6</v>
      </c>
      <c r="Y4359" s="160">
        <f t="shared" si="561"/>
        <v>2.8518936443227162E-6</v>
      </c>
      <c r="Z4359" s="160" t="str">
        <f t="shared" si="562"/>
        <v/>
      </c>
    </row>
    <row r="4360" spans="22:26" ht="20.100000000000001" customHeight="1" x14ac:dyDescent="0.25">
      <c r="V4360" s="156">
        <f t="shared" si="563"/>
        <v>24.089599999998391</v>
      </c>
      <c r="W4360" s="159">
        <f t="shared" si="559"/>
        <v>1.098759228861049E-3</v>
      </c>
      <c r="X4360" s="160">
        <f t="shared" si="560"/>
        <v>2.8446709371611912E-6</v>
      </c>
      <c r="Y4360" s="160">
        <f t="shared" si="561"/>
        <v>2.8446709371611912E-6</v>
      </c>
      <c r="Z4360" s="160" t="str">
        <f t="shared" si="562"/>
        <v/>
      </c>
    </row>
    <row r="4361" spans="22:26" ht="20.100000000000001" customHeight="1" x14ac:dyDescent="0.25">
      <c r="V4361" s="156">
        <f t="shared" si="563"/>
        <v>24.095999999998391</v>
      </c>
      <c r="W4361" s="159">
        <f t="shared" si="559"/>
        <v>1.0959145579238878E-3</v>
      </c>
      <c r="X4361" s="160">
        <f t="shared" si="560"/>
        <v>2.8374660216697132E-6</v>
      </c>
      <c r="Y4361" s="160">
        <f t="shared" si="561"/>
        <v>2.8374660216697132E-6</v>
      </c>
      <c r="Z4361" s="160" t="str">
        <f t="shared" si="562"/>
        <v/>
      </c>
    </row>
    <row r="4362" spans="22:26" ht="20.100000000000001" customHeight="1" x14ac:dyDescent="0.25">
      <c r="V4362" s="156">
        <f t="shared" si="563"/>
        <v>24.10239999999839</v>
      </c>
      <c r="W4362" s="159">
        <f t="shared" si="559"/>
        <v>1.0930770919022181E-3</v>
      </c>
      <c r="X4362" s="160">
        <f t="shared" si="560"/>
        <v>2.8302788555947551E-6</v>
      </c>
      <c r="Y4362" s="160">
        <f t="shared" si="561"/>
        <v>2.8302788555947551E-6</v>
      </c>
      <c r="Z4362" s="160" t="str">
        <f t="shared" si="562"/>
        <v/>
      </c>
    </row>
    <row r="4363" spans="22:26" ht="20.100000000000001" customHeight="1" x14ac:dyDescent="0.25">
      <c r="V4363" s="156">
        <f t="shared" si="563"/>
        <v>24.108799999998389</v>
      </c>
      <c r="W4363" s="159">
        <f t="shared" si="559"/>
        <v>1.0902468130466233E-3</v>
      </c>
      <c r="X4363" s="160">
        <f t="shared" si="560"/>
        <v>2.8231093967660565E-6</v>
      </c>
      <c r="Y4363" s="160">
        <f t="shared" si="561"/>
        <v>2.8231093967660565E-6</v>
      </c>
      <c r="Z4363" s="160" t="str">
        <f t="shared" si="562"/>
        <v/>
      </c>
    </row>
    <row r="4364" spans="22:26" ht="20.100000000000001" customHeight="1" x14ac:dyDescent="0.25">
      <c r="V4364" s="156">
        <f t="shared" si="563"/>
        <v>24.115199999998389</v>
      </c>
      <c r="W4364" s="159">
        <f t="shared" si="559"/>
        <v>1.0874237036498573E-3</v>
      </c>
      <c r="X4364" s="160">
        <f t="shared" si="560"/>
        <v>2.8159576031217774E-6</v>
      </c>
      <c r="Y4364" s="160">
        <f t="shared" si="561"/>
        <v>2.8159576031217774E-6</v>
      </c>
      <c r="Z4364" s="160" t="str">
        <f t="shared" si="562"/>
        <v/>
      </c>
    </row>
    <row r="4365" spans="22:26" ht="20.100000000000001" customHeight="1" x14ac:dyDescent="0.25">
      <c r="V4365" s="156">
        <f t="shared" si="563"/>
        <v>24.121599999998388</v>
      </c>
      <c r="W4365" s="159">
        <f t="shared" si="559"/>
        <v>1.0846077460467355E-3</v>
      </c>
      <c r="X4365" s="160">
        <f t="shared" si="560"/>
        <v>2.8088234326859463E-6</v>
      </c>
      <c r="Y4365" s="160">
        <f t="shared" si="561"/>
        <v>2.8088234326859463E-6</v>
      </c>
      <c r="Z4365" s="160" t="str">
        <f t="shared" si="562"/>
        <v/>
      </c>
    </row>
    <row r="4366" spans="22:26" ht="20.100000000000001" customHeight="1" x14ac:dyDescent="0.25">
      <c r="V4366" s="156">
        <f t="shared" si="563"/>
        <v>24.127999999998387</v>
      </c>
      <c r="W4366" s="159">
        <f t="shared" si="559"/>
        <v>1.0817989226140495E-3</v>
      </c>
      <c r="X4366" s="160">
        <f t="shared" si="560"/>
        <v>2.8017068435855913E-6</v>
      </c>
      <c r="Y4366" s="160">
        <f t="shared" si="561"/>
        <v>2.8017068435855913E-6</v>
      </c>
      <c r="Z4366" s="160" t="str">
        <f t="shared" si="562"/>
        <v/>
      </c>
    </row>
    <row r="4367" spans="22:26" ht="20.100000000000001" customHeight="1" x14ac:dyDescent="0.25">
      <c r="V4367" s="156">
        <f t="shared" si="563"/>
        <v>24.134399999998386</v>
      </c>
      <c r="W4367" s="159">
        <f t="shared" si="559"/>
        <v>1.0789972157704639E-3</v>
      </c>
      <c r="X4367" s="160">
        <f t="shared" si="560"/>
        <v>2.7946077940299227E-6</v>
      </c>
      <c r="Y4367" s="160">
        <f t="shared" si="561"/>
        <v>2.7946077940299227E-6</v>
      </c>
      <c r="Z4367" s="160" t="str">
        <f t="shared" si="562"/>
        <v/>
      </c>
    </row>
    <row r="4368" spans="22:26" ht="20.100000000000001" customHeight="1" x14ac:dyDescent="0.25">
      <c r="V4368" s="156">
        <f t="shared" si="563"/>
        <v>24.140799999998386</v>
      </c>
      <c r="W4368" s="159">
        <f t="shared" si="559"/>
        <v>1.076202607976434E-3</v>
      </c>
      <c r="X4368" s="160">
        <f t="shared" si="560"/>
        <v>2.7875262423385228E-6</v>
      </c>
      <c r="Y4368" s="160">
        <f t="shared" si="561"/>
        <v>2.7875262423385228E-6</v>
      </c>
      <c r="Z4368" s="160" t="str">
        <f t="shared" si="562"/>
        <v/>
      </c>
    </row>
    <row r="4369" spans="22:26" ht="20.100000000000001" customHeight="1" x14ac:dyDescent="0.25">
      <c r="V4369" s="156">
        <f t="shared" si="563"/>
        <v>24.147199999998385</v>
      </c>
      <c r="W4369" s="159">
        <f t="shared" si="559"/>
        <v>1.0734150817340955E-3</v>
      </c>
      <c r="X4369" s="160">
        <f t="shared" si="560"/>
        <v>2.7804621469088193E-6</v>
      </c>
      <c r="Y4369" s="160">
        <f t="shared" si="561"/>
        <v>2.7804621469088193E-6</v>
      </c>
      <c r="Z4369" s="160" t="str">
        <f t="shared" si="562"/>
        <v/>
      </c>
    </row>
    <row r="4370" spans="22:26" ht="20.100000000000001" customHeight="1" x14ac:dyDescent="0.25">
      <c r="V4370" s="156">
        <f t="shared" si="563"/>
        <v>24.153599999998384</v>
      </c>
      <c r="W4370" s="159">
        <f t="shared" si="559"/>
        <v>1.0706346195871867E-3</v>
      </c>
      <c r="X4370" s="160">
        <f t="shared" si="560"/>
        <v>2.7734154662460101E-6</v>
      </c>
      <c r="Y4370" s="160">
        <f t="shared" si="561"/>
        <v>2.7734154662460101E-6</v>
      </c>
      <c r="Z4370" s="160" t="str">
        <f t="shared" si="562"/>
        <v/>
      </c>
    </row>
    <row r="4371" spans="22:26" ht="20.100000000000001" customHeight="1" x14ac:dyDescent="0.25">
      <c r="V4371" s="156">
        <f t="shared" si="563"/>
        <v>24.159999999998384</v>
      </c>
      <c r="W4371" s="159">
        <f t="shared" si="559"/>
        <v>1.0678612041209407E-3</v>
      </c>
      <c r="X4371" s="160">
        <f t="shared" si="560"/>
        <v>2.766386158941812E-6</v>
      </c>
      <c r="Y4371" s="160">
        <f t="shared" si="561"/>
        <v>2.766386158941812E-6</v>
      </c>
      <c r="Z4371" s="160" t="str">
        <f t="shared" si="562"/>
        <v/>
      </c>
    </row>
    <row r="4372" spans="22:26" ht="20.100000000000001" customHeight="1" x14ac:dyDescent="0.25">
      <c r="V4372" s="156">
        <f t="shared" si="563"/>
        <v>24.166399999998383</v>
      </c>
      <c r="W4372" s="159">
        <f t="shared" ref="W4372:W4435" si="564">_xlfn.CHISQ.DIST.RT(V4372,$U$593)</f>
        <v>1.0650948179619989E-3</v>
      </c>
      <c r="X4372" s="160">
        <f t="shared" ref="X4372:X4435" si="565">W4372-W4373</f>
        <v>2.7593741836827012E-6</v>
      </c>
      <c r="Y4372" s="160">
        <f t="shared" ref="Y4372:Y4435" si="566">IF(W4372&lt;(1-$U$600),X4372,"")</f>
        <v>2.7593741836827012E-6</v>
      </c>
      <c r="Z4372" s="160" t="str">
        <f t="shared" ref="Z4372:Z4435" si="567">IF(X4372&lt;(1-$U$606),Y4372,"")</f>
        <v/>
      </c>
    </row>
    <row r="4373" spans="22:26" ht="20.100000000000001" customHeight="1" x14ac:dyDescent="0.25">
      <c r="V4373" s="156">
        <f t="shared" ref="V4373:V4436" si="568">V4372+$Y$593</f>
        <v>24.172799999998382</v>
      </c>
      <c r="W4373" s="159">
        <f t="shared" si="564"/>
        <v>1.0623354437783162E-3</v>
      </c>
      <c r="X4373" s="160">
        <f t="shared" si="565"/>
        <v>2.7523794992496964E-6</v>
      </c>
      <c r="Y4373" s="160">
        <f t="shared" si="566"/>
        <v>2.7523794992496964E-6</v>
      </c>
      <c r="Z4373" s="160" t="str">
        <f t="shared" si="567"/>
        <v/>
      </c>
    </row>
    <row r="4374" spans="22:26" ht="20.100000000000001" customHeight="1" x14ac:dyDescent="0.25">
      <c r="V4374" s="156">
        <f t="shared" si="568"/>
        <v>24.179199999998382</v>
      </c>
      <c r="W4374" s="159">
        <f t="shared" si="564"/>
        <v>1.0595830642790665E-3</v>
      </c>
      <c r="X4374" s="160">
        <f t="shared" si="565"/>
        <v>2.7454020645144555E-6</v>
      </c>
      <c r="Y4374" s="160">
        <f t="shared" si="566"/>
        <v>2.7454020645144555E-6</v>
      </c>
      <c r="Z4374" s="160" t="str">
        <f t="shared" si="567"/>
        <v/>
      </c>
    </row>
    <row r="4375" spans="22:26" ht="20.100000000000001" customHeight="1" x14ac:dyDescent="0.25">
      <c r="V4375" s="156">
        <f t="shared" si="568"/>
        <v>24.185599999998381</v>
      </c>
      <c r="W4375" s="159">
        <f t="shared" si="564"/>
        <v>1.056837662214552E-3</v>
      </c>
      <c r="X4375" s="160">
        <f t="shared" si="565"/>
        <v>2.7384418384479494E-6</v>
      </c>
      <c r="Y4375" s="160">
        <f t="shared" si="566"/>
        <v>2.7384418384479494E-6</v>
      </c>
      <c r="Z4375" s="160" t="str">
        <f t="shared" si="567"/>
        <v/>
      </c>
    </row>
    <row r="4376" spans="22:26" ht="20.100000000000001" customHeight="1" x14ac:dyDescent="0.25">
      <c r="V4376" s="156">
        <f t="shared" si="568"/>
        <v>24.19199999999838</v>
      </c>
      <c r="W4376" s="159">
        <f t="shared" si="564"/>
        <v>1.054099220376104E-3</v>
      </c>
      <c r="X4376" s="160">
        <f t="shared" si="565"/>
        <v>2.731498780108102E-6</v>
      </c>
      <c r="Y4376" s="160">
        <f t="shared" si="566"/>
        <v>2.731498780108102E-6</v>
      </c>
      <c r="Z4376" s="160" t="str">
        <f t="shared" si="567"/>
        <v/>
      </c>
    </row>
    <row r="4377" spans="22:26" ht="20.100000000000001" customHeight="1" x14ac:dyDescent="0.25">
      <c r="V4377" s="156">
        <f t="shared" si="568"/>
        <v>24.198399999998379</v>
      </c>
      <c r="W4377" s="159">
        <f t="shared" si="564"/>
        <v>1.0513677215959959E-3</v>
      </c>
      <c r="X4377" s="160">
        <f t="shared" si="565"/>
        <v>2.7245728486439101E-6</v>
      </c>
      <c r="Y4377" s="160">
        <f t="shared" si="566"/>
        <v>2.7245728486439101E-6</v>
      </c>
      <c r="Z4377" s="160" t="str">
        <f t="shared" si="567"/>
        <v/>
      </c>
    </row>
    <row r="4378" spans="22:26" ht="20.100000000000001" customHeight="1" x14ac:dyDescent="0.25">
      <c r="V4378" s="156">
        <f t="shared" si="568"/>
        <v>24.204799999998379</v>
      </c>
      <c r="W4378" s="159">
        <f t="shared" si="564"/>
        <v>1.048643148747352E-3</v>
      </c>
      <c r="X4378" s="160">
        <f t="shared" si="565"/>
        <v>2.717664003301732E-6</v>
      </c>
      <c r="Y4378" s="160">
        <f t="shared" si="566"/>
        <v>2.717664003301732E-6</v>
      </c>
      <c r="Z4378" s="160" t="str">
        <f t="shared" si="567"/>
        <v/>
      </c>
    </row>
    <row r="4379" spans="22:26" ht="20.100000000000001" customHeight="1" x14ac:dyDescent="0.25">
      <c r="V4379" s="156">
        <f t="shared" si="568"/>
        <v>24.211199999998378</v>
      </c>
      <c r="W4379" s="159">
        <f t="shared" si="564"/>
        <v>1.0459254847440503E-3</v>
      </c>
      <c r="X4379" s="160">
        <f t="shared" si="565"/>
        <v>2.7107722034244199E-6</v>
      </c>
      <c r="Y4379" s="160">
        <f t="shared" si="566"/>
        <v>2.7107722034244199E-6</v>
      </c>
      <c r="Z4379" s="160" t="str">
        <f t="shared" si="567"/>
        <v/>
      </c>
    </row>
    <row r="4380" spans="22:26" ht="20.100000000000001" customHeight="1" x14ac:dyDescent="0.25">
      <c r="V4380" s="156">
        <f t="shared" si="568"/>
        <v>24.217599999998377</v>
      </c>
      <c r="W4380" s="159">
        <f t="shared" si="564"/>
        <v>1.0432147125406259E-3</v>
      </c>
      <c r="X4380" s="160">
        <f t="shared" si="565"/>
        <v>2.7038974084320211E-6</v>
      </c>
      <c r="Y4380" s="160">
        <f t="shared" si="566"/>
        <v>2.7038974084320211E-6</v>
      </c>
      <c r="Z4380" s="160" t="str">
        <f t="shared" si="567"/>
        <v/>
      </c>
    </row>
    <row r="4381" spans="22:26" ht="20.100000000000001" customHeight="1" x14ac:dyDescent="0.25">
      <c r="V4381" s="156">
        <f t="shared" si="568"/>
        <v>24.223999999998377</v>
      </c>
      <c r="W4381" s="159">
        <f t="shared" si="564"/>
        <v>1.0405108151321939E-3</v>
      </c>
      <c r="X4381" s="160">
        <f t="shared" si="565"/>
        <v>2.6970395778499676E-6</v>
      </c>
      <c r="Y4381" s="160">
        <f t="shared" si="566"/>
        <v>2.6970395778499676E-6</v>
      </c>
      <c r="Z4381" s="160" t="str">
        <f t="shared" si="567"/>
        <v/>
      </c>
    </row>
    <row r="4382" spans="22:26" ht="20.100000000000001" customHeight="1" x14ac:dyDescent="0.25">
      <c r="V4382" s="156">
        <f t="shared" si="568"/>
        <v>24.230399999998376</v>
      </c>
      <c r="W4382" s="159">
        <f t="shared" si="564"/>
        <v>1.0378137755543439E-3</v>
      </c>
      <c r="X4382" s="160">
        <f t="shared" si="565"/>
        <v>2.6901986712910778E-6</v>
      </c>
      <c r="Y4382" s="160">
        <f t="shared" si="566"/>
        <v>2.6901986712910778E-6</v>
      </c>
      <c r="Z4382" s="160" t="str">
        <f t="shared" si="567"/>
        <v/>
      </c>
    </row>
    <row r="4383" spans="22:26" ht="20.100000000000001" customHeight="1" x14ac:dyDescent="0.25">
      <c r="V4383" s="156">
        <f t="shared" si="568"/>
        <v>24.236799999998375</v>
      </c>
      <c r="W4383" s="159">
        <f t="shared" si="564"/>
        <v>1.0351235768830528E-3</v>
      </c>
      <c r="X4383" s="160">
        <f t="shared" si="565"/>
        <v>2.6833746484598939E-6</v>
      </c>
      <c r="Y4383" s="160">
        <f t="shared" si="566"/>
        <v>2.6833746484598939E-6</v>
      </c>
      <c r="Z4383" s="160" t="str">
        <f t="shared" si="567"/>
        <v/>
      </c>
    </row>
    <row r="4384" spans="22:26" ht="20.100000000000001" customHeight="1" x14ac:dyDescent="0.25">
      <c r="V4384" s="156">
        <f t="shared" si="568"/>
        <v>24.243199999998374</v>
      </c>
      <c r="W4384" s="159">
        <f t="shared" si="564"/>
        <v>1.0324402022345929E-3</v>
      </c>
      <c r="X4384" s="160">
        <f t="shared" si="565"/>
        <v>2.6765674691513804E-6</v>
      </c>
      <c r="Y4384" s="160">
        <f t="shared" si="566"/>
        <v>2.6765674691513804E-6</v>
      </c>
      <c r="Z4384" s="160" t="str">
        <f t="shared" si="567"/>
        <v/>
      </c>
    </row>
    <row r="4385" spans="22:26" ht="20.100000000000001" customHeight="1" x14ac:dyDescent="0.25">
      <c r="V4385" s="156">
        <f t="shared" si="568"/>
        <v>24.249599999998374</v>
      </c>
      <c r="W4385" s="159">
        <f t="shared" si="564"/>
        <v>1.0297636347654415E-3</v>
      </c>
      <c r="X4385" s="160">
        <f t="shared" si="565"/>
        <v>2.6697770932494064E-6</v>
      </c>
      <c r="Y4385" s="160">
        <f t="shared" si="566"/>
        <v>2.6697770932494064E-6</v>
      </c>
      <c r="Z4385" s="160" t="str">
        <f t="shared" si="567"/>
        <v/>
      </c>
    </row>
    <row r="4386" spans="22:26" ht="20.100000000000001" customHeight="1" x14ac:dyDescent="0.25">
      <c r="V4386" s="156">
        <f t="shared" si="568"/>
        <v>24.255999999998373</v>
      </c>
      <c r="W4386" s="159">
        <f t="shared" si="564"/>
        <v>1.0270938576721921E-3</v>
      </c>
      <c r="X4386" s="160">
        <f t="shared" si="565"/>
        <v>2.6630034807356359E-6</v>
      </c>
      <c r="Y4386" s="160">
        <f t="shared" si="566"/>
        <v>2.6630034807356359E-6</v>
      </c>
      <c r="Z4386" s="160" t="str">
        <f t="shared" si="567"/>
        <v/>
      </c>
    </row>
    <row r="4387" spans="22:26" ht="20.100000000000001" customHeight="1" x14ac:dyDescent="0.25">
      <c r="V4387" s="156">
        <f t="shared" si="568"/>
        <v>24.262399999998372</v>
      </c>
      <c r="W4387" s="159">
        <f t="shared" si="564"/>
        <v>1.0244308541914565E-3</v>
      </c>
      <c r="X4387" s="160">
        <f t="shared" si="565"/>
        <v>2.6562465916784694E-6</v>
      </c>
      <c r="Y4387" s="160">
        <f t="shared" si="566"/>
        <v>2.6562465916784694E-6</v>
      </c>
      <c r="Z4387" s="160" t="str">
        <f t="shared" si="567"/>
        <v/>
      </c>
    </row>
    <row r="4388" spans="22:26" ht="20.100000000000001" customHeight="1" x14ac:dyDescent="0.25">
      <c r="V4388" s="156">
        <f t="shared" si="568"/>
        <v>24.268799999998372</v>
      </c>
      <c r="W4388" s="159">
        <f t="shared" si="564"/>
        <v>1.021774607599778E-3</v>
      </c>
      <c r="X4388" s="160">
        <f t="shared" si="565"/>
        <v>2.6495063862328264E-6</v>
      </c>
      <c r="Y4388" s="160">
        <f t="shared" si="566"/>
        <v>2.6495063862328264E-6</v>
      </c>
      <c r="Z4388" s="160" t="str">
        <f t="shared" si="567"/>
        <v/>
      </c>
    </row>
    <row r="4389" spans="22:26" ht="20.100000000000001" customHeight="1" x14ac:dyDescent="0.25">
      <c r="V4389" s="156">
        <f t="shared" si="568"/>
        <v>24.275199999998371</v>
      </c>
      <c r="W4389" s="159">
        <f t="shared" si="564"/>
        <v>1.0191251012135452E-3</v>
      </c>
      <c r="X4389" s="160">
        <f t="shared" si="565"/>
        <v>2.6427828246483858E-6</v>
      </c>
      <c r="Y4389" s="160">
        <f t="shared" si="566"/>
        <v>2.6427828246483858E-6</v>
      </c>
      <c r="Z4389" s="160" t="str">
        <f t="shared" si="567"/>
        <v/>
      </c>
    </row>
    <row r="4390" spans="22:26" ht="20.100000000000001" customHeight="1" x14ac:dyDescent="0.25">
      <c r="V4390" s="156">
        <f t="shared" si="568"/>
        <v>24.28159999999837</v>
      </c>
      <c r="W4390" s="159">
        <f t="shared" si="564"/>
        <v>1.0164823183888968E-3</v>
      </c>
      <c r="X4390" s="160">
        <f t="shared" si="565"/>
        <v>2.6360758672691522E-6</v>
      </c>
      <c r="Y4390" s="160">
        <f t="shared" si="566"/>
        <v>2.6360758672691522E-6</v>
      </c>
      <c r="Z4390" s="160" t="str">
        <f t="shared" si="567"/>
        <v/>
      </c>
    </row>
    <row r="4391" spans="22:26" ht="20.100000000000001" customHeight="1" x14ac:dyDescent="0.25">
      <c r="V4391" s="156">
        <f t="shared" si="568"/>
        <v>24.28799999999837</v>
      </c>
      <c r="W4391" s="159">
        <f t="shared" si="564"/>
        <v>1.0138462425216277E-3</v>
      </c>
      <c r="X4391" s="160">
        <f t="shared" si="565"/>
        <v>2.6293854745191442E-6</v>
      </c>
      <c r="Y4391" s="160">
        <f t="shared" si="566"/>
        <v>2.6293854745191442E-6</v>
      </c>
      <c r="Z4391" s="160" t="str">
        <f t="shared" si="567"/>
        <v/>
      </c>
    </row>
    <row r="4392" spans="22:26" ht="20.100000000000001" customHeight="1" x14ac:dyDescent="0.25">
      <c r="V4392" s="156">
        <f t="shared" si="568"/>
        <v>24.294399999998369</v>
      </c>
      <c r="W4392" s="159">
        <f t="shared" si="564"/>
        <v>1.0112168570471085E-3</v>
      </c>
      <c r="X4392" s="160">
        <f t="shared" si="565"/>
        <v>2.6227116069223438E-6</v>
      </c>
      <c r="Y4392" s="160">
        <f t="shared" si="566"/>
        <v>2.6227116069223438E-6</v>
      </c>
      <c r="Z4392" s="160" t="str">
        <f t="shared" si="567"/>
        <v/>
      </c>
    </row>
    <row r="4393" spans="22:26" ht="20.100000000000001" customHeight="1" x14ac:dyDescent="0.25">
      <c r="V4393" s="156">
        <f t="shared" si="568"/>
        <v>24.300799999998368</v>
      </c>
      <c r="W4393" s="159">
        <f t="shared" si="564"/>
        <v>1.0085941454401862E-3</v>
      </c>
      <c r="X4393" s="160">
        <f t="shared" si="565"/>
        <v>2.6160542250810125E-6</v>
      </c>
      <c r="Y4393" s="160">
        <f t="shared" si="566"/>
        <v>2.6160542250810125E-6</v>
      </c>
      <c r="Z4393" s="160" t="str">
        <f t="shared" si="567"/>
        <v/>
      </c>
    </row>
    <row r="4394" spans="22:26" ht="20.100000000000001" customHeight="1" x14ac:dyDescent="0.25">
      <c r="V4394" s="156">
        <f t="shared" si="568"/>
        <v>24.307199999998367</v>
      </c>
      <c r="W4394" s="159">
        <f t="shared" si="564"/>
        <v>1.0059780912151052E-3</v>
      </c>
      <c r="X4394" s="160">
        <f t="shared" si="565"/>
        <v>2.6094132896997604E-6</v>
      </c>
      <c r="Y4394" s="160">
        <f t="shared" si="566"/>
        <v>2.6094132896997604E-6</v>
      </c>
      <c r="Z4394" s="160" t="str">
        <f t="shared" si="567"/>
        <v/>
      </c>
    </row>
    <row r="4395" spans="22:26" ht="20.100000000000001" customHeight="1" x14ac:dyDescent="0.25">
      <c r="V4395" s="156">
        <f t="shared" si="568"/>
        <v>24.313599999998367</v>
      </c>
      <c r="W4395" s="159">
        <f t="shared" si="564"/>
        <v>1.0033686779254054E-3</v>
      </c>
      <c r="X4395" s="160">
        <f t="shared" si="565"/>
        <v>2.6027887615621276E-6</v>
      </c>
      <c r="Y4395" s="160">
        <f t="shared" si="566"/>
        <v>2.6027887615621276E-6</v>
      </c>
      <c r="Z4395" s="160" t="str">
        <f t="shared" si="567"/>
        <v/>
      </c>
    </row>
    <row r="4396" spans="22:26" ht="20.100000000000001" customHeight="1" x14ac:dyDescent="0.25">
      <c r="V4396" s="156">
        <f t="shared" si="568"/>
        <v>24.319999999998366</v>
      </c>
      <c r="W4396" s="159">
        <f t="shared" si="564"/>
        <v>1.0007658891638433E-3</v>
      </c>
      <c r="X4396" s="160">
        <f t="shared" si="565"/>
        <v>2.5961806015446787E-6</v>
      </c>
      <c r="Y4396" s="160">
        <f t="shared" si="566"/>
        <v>2.5961806015446787E-6</v>
      </c>
      <c r="Z4396" s="160" t="str">
        <f t="shared" si="567"/>
        <v/>
      </c>
    </row>
    <row r="4397" spans="22:26" ht="20.100000000000001" customHeight="1" x14ac:dyDescent="0.25">
      <c r="V4397" s="156">
        <f t="shared" si="568"/>
        <v>24.326399999998365</v>
      </c>
      <c r="W4397" s="159">
        <f t="shared" si="564"/>
        <v>9.981697085622986E-4</v>
      </c>
      <c r="X4397" s="160">
        <f t="shared" si="565"/>
        <v>2.5895887706144007E-6</v>
      </c>
      <c r="Y4397" s="160">
        <f t="shared" si="566"/>
        <v>2.5895887706144007E-6</v>
      </c>
      <c r="Z4397" s="160" t="str">
        <f t="shared" si="567"/>
        <v/>
      </c>
    </row>
    <row r="4398" spans="22:26" ht="20.100000000000001" customHeight="1" x14ac:dyDescent="0.25">
      <c r="V4398" s="156">
        <f t="shared" si="568"/>
        <v>24.332799999998365</v>
      </c>
      <c r="W4398" s="159">
        <f t="shared" si="564"/>
        <v>9.955801197916842E-4</v>
      </c>
      <c r="X4398" s="160">
        <f t="shared" si="565"/>
        <v>2.5830132298256675E-6</v>
      </c>
      <c r="Y4398" s="160">
        <f t="shared" si="566"/>
        <v>2.5830132298256675E-6</v>
      </c>
      <c r="Z4398" s="160" t="str">
        <f t="shared" si="567"/>
        <v/>
      </c>
    </row>
    <row r="4399" spans="22:26" ht="20.100000000000001" customHeight="1" x14ac:dyDescent="0.25">
      <c r="V4399" s="156">
        <f t="shared" si="568"/>
        <v>24.339199999998364</v>
      </c>
      <c r="W4399" s="159">
        <f t="shared" si="564"/>
        <v>9.9299710656185853E-4</v>
      </c>
      <c r="X4399" s="160">
        <f t="shared" si="565"/>
        <v>2.5764539403133006E-6</v>
      </c>
      <c r="Y4399" s="160">
        <f t="shared" si="566"/>
        <v>2.5764539403133006E-6</v>
      </c>
      <c r="Z4399" s="160" t="str">
        <f t="shared" si="567"/>
        <v/>
      </c>
    </row>
    <row r="4400" spans="22:26" ht="20.100000000000001" customHeight="1" x14ac:dyDescent="0.25">
      <c r="V4400" s="156">
        <f t="shared" si="568"/>
        <v>24.345599999998363</v>
      </c>
      <c r="W4400" s="159">
        <f t="shared" si="564"/>
        <v>9.9042065262154523E-4</v>
      </c>
      <c r="X4400" s="160">
        <f t="shared" si="565"/>
        <v>2.5699108633192407E-6</v>
      </c>
      <c r="Y4400" s="160">
        <f t="shared" si="566"/>
        <v>2.5699108633192407E-6</v>
      </c>
      <c r="Z4400" s="160" t="str">
        <f t="shared" si="567"/>
        <v/>
      </c>
    </row>
    <row r="4401" spans="22:26" ht="20.100000000000001" customHeight="1" x14ac:dyDescent="0.25">
      <c r="V4401" s="156">
        <f t="shared" si="568"/>
        <v>24.351999999998363</v>
      </c>
      <c r="W4401" s="159">
        <f t="shared" si="564"/>
        <v>9.8785074175822599E-4</v>
      </c>
      <c r="X4401" s="160">
        <f t="shared" si="565"/>
        <v>2.5633839601543838E-6</v>
      </c>
      <c r="Y4401" s="160">
        <f t="shared" si="566"/>
        <v>2.5633839601543838E-6</v>
      </c>
      <c r="Z4401" s="160" t="str">
        <f t="shared" si="567"/>
        <v/>
      </c>
    </row>
    <row r="4402" spans="22:26" ht="20.100000000000001" customHeight="1" x14ac:dyDescent="0.25">
      <c r="V4402" s="156">
        <f t="shared" si="568"/>
        <v>24.358399999998362</v>
      </c>
      <c r="W4402" s="159">
        <f t="shared" si="564"/>
        <v>9.8528735779807161E-4</v>
      </c>
      <c r="X4402" s="160">
        <f t="shared" si="565"/>
        <v>2.5568731922280714E-6</v>
      </c>
      <c r="Y4402" s="160">
        <f t="shared" si="566"/>
        <v>2.5568731922280714E-6</v>
      </c>
      <c r="Z4402" s="160" t="str">
        <f t="shared" si="567"/>
        <v/>
      </c>
    </row>
    <row r="4403" spans="22:26" ht="20.100000000000001" customHeight="1" x14ac:dyDescent="0.25">
      <c r="V4403" s="156">
        <f t="shared" si="568"/>
        <v>24.364799999998361</v>
      </c>
      <c r="W4403" s="159">
        <f t="shared" si="564"/>
        <v>9.8273048460584354E-4</v>
      </c>
      <c r="X4403" s="160">
        <f t="shared" si="565"/>
        <v>2.5503785210339962E-6</v>
      </c>
      <c r="Y4403" s="160">
        <f t="shared" si="566"/>
        <v>2.5503785210339962E-6</v>
      </c>
      <c r="Z4403" s="160" t="str">
        <f t="shared" si="567"/>
        <v/>
      </c>
    </row>
    <row r="4404" spans="22:26" ht="20.100000000000001" customHeight="1" x14ac:dyDescent="0.25">
      <c r="V4404" s="156">
        <f t="shared" si="568"/>
        <v>24.37119999999836</v>
      </c>
      <c r="W4404" s="159">
        <f t="shared" si="564"/>
        <v>9.8018010608480954E-4</v>
      </c>
      <c r="X4404" s="160">
        <f t="shared" si="565"/>
        <v>2.5438999081523698E-6</v>
      </c>
      <c r="Y4404" s="160">
        <f t="shared" si="566"/>
        <v>2.5438999081523698E-6</v>
      </c>
      <c r="Z4404" s="160" t="str">
        <f t="shared" si="567"/>
        <v/>
      </c>
    </row>
    <row r="4405" spans="22:26" ht="20.100000000000001" customHeight="1" x14ac:dyDescent="0.25">
      <c r="V4405" s="156">
        <f t="shared" si="568"/>
        <v>24.37759999999836</v>
      </c>
      <c r="W4405" s="159">
        <f t="shared" si="564"/>
        <v>9.7763620617665717E-4</v>
      </c>
      <c r="X4405" s="160">
        <f t="shared" si="565"/>
        <v>2.5374373152558865E-6</v>
      </c>
      <c r="Y4405" s="160">
        <f t="shared" si="566"/>
        <v>2.5374373152558865E-6</v>
      </c>
      <c r="Z4405" s="160" t="str">
        <f t="shared" si="567"/>
        <v/>
      </c>
    </row>
    <row r="4406" spans="22:26" ht="20.100000000000001" customHeight="1" x14ac:dyDescent="0.25">
      <c r="V4406" s="156">
        <f t="shared" si="568"/>
        <v>24.383999999998359</v>
      </c>
      <c r="W4406" s="159">
        <f t="shared" si="564"/>
        <v>9.7509876886140128E-4</v>
      </c>
      <c r="X4406" s="160">
        <f t="shared" si="565"/>
        <v>2.5309907040959537E-6</v>
      </c>
      <c r="Y4406" s="160">
        <f t="shared" si="566"/>
        <v>2.5309907040959537E-6</v>
      </c>
      <c r="Z4406" s="160" t="str">
        <f t="shared" si="567"/>
        <v/>
      </c>
    </row>
    <row r="4407" spans="22:26" ht="20.100000000000001" customHeight="1" x14ac:dyDescent="0.25">
      <c r="V4407" s="156">
        <f t="shared" si="568"/>
        <v>24.390399999998358</v>
      </c>
      <c r="W4407" s="159">
        <f t="shared" si="564"/>
        <v>9.7256777815730533E-4</v>
      </c>
      <c r="X4407" s="160">
        <f t="shared" si="565"/>
        <v>2.5245600365230748E-6</v>
      </c>
      <c r="Y4407" s="160">
        <f t="shared" si="566"/>
        <v>2.5245600365230748E-6</v>
      </c>
      <c r="Z4407" s="160" t="str">
        <f t="shared" si="567"/>
        <v/>
      </c>
    </row>
    <row r="4408" spans="22:26" ht="20.100000000000001" customHeight="1" x14ac:dyDescent="0.25">
      <c r="V4408" s="156">
        <f t="shared" si="568"/>
        <v>24.396799999998358</v>
      </c>
      <c r="W4408" s="159">
        <f t="shared" si="564"/>
        <v>9.7004321812078226E-4</v>
      </c>
      <c r="X4408" s="160">
        <f t="shared" si="565"/>
        <v>2.518145274459419E-6</v>
      </c>
      <c r="Y4408" s="160">
        <f t="shared" si="566"/>
        <v>2.518145274459419E-6</v>
      </c>
      <c r="Z4408" s="160" t="str">
        <f t="shared" si="567"/>
        <v/>
      </c>
    </row>
    <row r="4409" spans="22:26" ht="20.100000000000001" customHeight="1" x14ac:dyDescent="0.25">
      <c r="V4409" s="156">
        <f t="shared" si="568"/>
        <v>24.403199999998357</v>
      </c>
      <c r="W4409" s="159">
        <f t="shared" si="564"/>
        <v>9.6752507284632284E-4</v>
      </c>
      <c r="X4409" s="160">
        <f t="shared" si="565"/>
        <v>2.5117463799279862E-6</v>
      </c>
      <c r="Y4409" s="160">
        <f t="shared" si="566"/>
        <v>2.5117463799279862E-6</v>
      </c>
      <c r="Z4409" s="160" t="str">
        <f t="shared" si="567"/>
        <v/>
      </c>
    </row>
    <row r="4410" spans="22:26" ht="20.100000000000001" customHeight="1" x14ac:dyDescent="0.25">
      <c r="V4410" s="156">
        <f t="shared" si="568"/>
        <v>24.409599999998356</v>
      </c>
      <c r="W4410" s="159">
        <f t="shared" si="564"/>
        <v>9.6501332646639485E-4</v>
      </c>
      <c r="X4410" s="160">
        <f t="shared" si="565"/>
        <v>2.5053633150281043E-6</v>
      </c>
      <c r="Y4410" s="160">
        <f t="shared" si="566"/>
        <v>2.5053633150281043E-6</v>
      </c>
      <c r="Z4410" s="160" t="str">
        <f t="shared" si="567"/>
        <v/>
      </c>
    </row>
    <row r="4411" spans="22:26" ht="20.100000000000001" customHeight="1" x14ac:dyDescent="0.25">
      <c r="V4411" s="156">
        <f t="shared" si="568"/>
        <v>24.415999999998355</v>
      </c>
      <c r="W4411" s="159">
        <f t="shared" si="564"/>
        <v>9.6250796315136675E-4</v>
      </c>
      <c r="X4411" s="160">
        <f t="shared" si="565"/>
        <v>2.4989960419499573E-6</v>
      </c>
      <c r="Y4411" s="160">
        <f t="shared" si="566"/>
        <v>2.4989960419499573E-6</v>
      </c>
      <c r="Z4411" s="160" t="str">
        <f t="shared" si="567"/>
        <v/>
      </c>
    </row>
    <row r="4412" spans="22:26" ht="20.100000000000001" customHeight="1" x14ac:dyDescent="0.25">
      <c r="V4412" s="156">
        <f t="shared" si="568"/>
        <v>24.422399999998355</v>
      </c>
      <c r="W4412" s="159">
        <f t="shared" si="564"/>
        <v>9.6000896710941679E-4</v>
      </c>
      <c r="X4412" s="160">
        <f t="shared" si="565"/>
        <v>2.4926445229690557E-6</v>
      </c>
      <c r="Y4412" s="160">
        <f t="shared" si="566"/>
        <v>2.4926445229690557E-6</v>
      </c>
      <c r="Z4412" s="160" t="str">
        <f t="shared" si="567"/>
        <v/>
      </c>
    </row>
    <row r="4413" spans="22:26" ht="20.100000000000001" customHeight="1" x14ac:dyDescent="0.25">
      <c r="V4413" s="156">
        <f t="shared" si="568"/>
        <v>24.428799999998354</v>
      </c>
      <c r="W4413" s="159">
        <f t="shared" si="564"/>
        <v>9.5751632258644773E-4</v>
      </c>
      <c r="X4413" s="160">
        <f t="shared" si="565"/>
        <v>2.4863087204501401E-6</v>
      </c>
      <c r="Y4413" s="160">
        <f t="shared" si="566"/>
        <v>2.4863087204501401E-6</v>
      </c>
      <c r="Z4413" s="160" t="str">
        <f t="shared" si="567"/>
        <v/>
      </c>
    </row>
    <row r="4414" spans="22:26" ht="20.100000000000001" customHeight="1" x14ac:dyDescent="0.25">
      <c r="V4414" s="156">
        <f t="shared" si="568"/>
        <v>24.435199999998353</v>
      </c>
      <c r="W4414" s="159">
        <f t="shared" si="564"/>
        <v>9.5503001386599759E-4</v>
      </c>
      <c r="X4414" s="160">
        <f t="shared" si="565"/>
        <v>2.4799885968324357E-6</v>
      </c>
      <c r="Y4414" s="160">
        <f t="shared" si="566"/>
        <v>2.4799885968324357E-6</v>
      </c>
      <c r="Z4414" s="160" t="str">
        <f t="shared" si="567"/>
        <v/>
      </c>
    </row>
    <row r="4415" spans="22:26" ht="20.100000000000001" customHeight="1" x14ac:dyDescent="0.25">
      <c r="V4415" s="156">
        <f t="shared" si="568"/>
        <v>24.441599999998353</v>
      </c>
      <c r="W4415" s="159">
        <f t="shared" si="564"/>
        <v>9.5255002526916516E-4</v>
      </c>
      <c r="X4415" s="160">
        <f t="shared" si="565"/>
        <v>2.4736841146564322E-6</v>
      </c>
      <c r="Y4415" s="160">
        <f t="shared" si="566"/>
        <v>2.4736841146564322E-6</v>
      </c>
      <c r="Z4415" s="160" t="str">
        <f t="shared" si="567"/>
        <v/>
      </c>
    </row>
    <row r="4416" spans="22:26" ht="20.100000000000001" customHeight="1" x14ac:dyDescent="0.25">
      <c r="V4416" s="156">
        <f t="shared" si="568"/>
        <v>24.447999999998352</v>
      </c>
      <c r="W4416" s="159">
        <f t="shared" si="564"/>
        <v>9.5007634115450872E-4</v>
      </c>
      <c r="X4416" s="160">
        <f t="shared" si="565"/>
        <v>2.467395236537104E-6</v>
      </c>
      <c r="Y4416" s="160">
        <f t="shared" si="566"/>
        <v>2.467395236537104E-6</v>
      </c>
      <c r="Z4416" s="160" t="str">
        <f t="shared" si="567"/>
        <v/>
      </c>
    </row>
    <row r="4417" spans="22:26" ht="20.100000000000001" customHeight="1" x14ac:dyDescent="0.25">
      <c r="V4417" s="156">
        <f t="shared" si="568"/>
        <v>24.454399999998351</v>
      </c>
      <c r="W4417" s="159">
        <f t="shared" si="564"/>
        <v>9.4760894591797162E-4</v>
      </c>
      <c r="X4417" s="160">
        <f t="shared" si="565"/>
        <v>2.4611219251757278E-6</v>
      </c>
      <c r="Y4417" s="160">
        <f t="shared" si="566"/>
        <v>2.4611219251757278E-6</v>
      </c>
      <c r="Z4417" s="160" t="str">
        <f t="shared" si="567"/>
        <v/>
      </c>
    </row>
    <row r="4418" spans="22:26" ht="20.100000000000001" customHeight="1" x14ac:dyDescent="0.25">
      <c r="V4418" s="156">
        <f t="shared" si="568"/>
        <v>24.460799999998351</v>
      </c>
      <c r="W4418" s="159">
        <f t="shared" si="564"/>
        <v>9.4514782399279589E-4</v>
      </c>
      <c r="X4418" s="160">
        <f t="shared" si="565"/>
        <v>2.4548641433609674E-6</v>
      </c>
      <c r="Y4418" s="160">
        <f t="shared" si="566"/>
        <v>2.4548641433609674E-6</v>
      </c>
      <c r="Z4418" s="160" t="str">
        <f t="shared" si="567"/>
        <v/>
      </c>
    </row>
    <row r="4419" spans="22:26" ht="20.100000000000001" customHeight="1" x14ac:dyDescent="0.25">
      <c r="V4419" s="156">
        <f t="shared" si="568"/>
        <v>24.46719999999835</v>
      </c>
      <c r="W4419" s="159">
        <f t="shared" si="564"/>
        <v>9.4269295984943493E-4</v>
      </c>
      <c r="X4419" s="160">
        <f t="shared" si="565"/>
        <v>2.448621853969957E-6</v>
      </c>
      <c r="Y4419" s="160">
        <f t="shared" si="566"/>
        <v>2.448621853969957E-6</v>
      </c>
      <c r="Z4419" s="160" t="str">
        <f t="shared" si="567"/>
        <v/>
      </c>
    </row>
    <row r="4420" spans="22:26" ht="20.100000000000001" customHeight="1" x14ac:dyDescent="0.25">
      <c r="V4420" s="156">
        <f t="shared" si="568"/>
        <v>24.473599999998349</v>
      </c>
      <c r="W4420" s="159">
        <f t="shared" si="564"/>
        <v>9.4024433799546497E-4</v>
      </c>
      <c r="X4420" s="160">
        <f t="shared" si="565"/>
        <v>2.4423950199538823E-6</v>
      </c>
      <c r="Y4420" s="160">
        <f t="shared" si="566"/>
        <v>2.4423950199538823E-6</v>
      </c>
      <c r="Z4420" s="160" t="str">
        <f t="shared" si="567"/>
        <v/>
      </c>
    </row>
    <row r="4421" spans="22:26" ht="20.100000000000001" customHeight="1" x14ac:dyDescent="0.25">
      <c r="V4421" s="156">
        <f t="shared" si="568"/>
        <v>24.479999999998348</v>
      </c>
      <c r="W4421" s="159">
        <f t="shared" si="564"/>
        <v>9.3780194297551109E-4</v>
      </c>
      <c r="X4421" s="160">
        <f t="shared" si="565"/>
        <v>2.4361836043570615E-6</v>
      </c>
      <c r="Y4421" s="160">
        <f t="shared" si="566"/>
        <v>2.4361836043570615E-6</v>
      </c>
      <c r="Z4421" s="160" t="str">
        <f t="shared" si="567"/>
        <v/>
      </c>
    </row>
    <row r="4422" spans="22:26" ht="20.100000000000001" customHeight="1" x14ac:dyDescent="0.25">
      <c r="V4422" s="156">
        <f t="shared" si="568"/>
        <v>24.486399999998348</v>
      </c>
      <c r="W4422" s="159">
        <f t="shared" si="564"/>
        <v>9.3536575937115402E-4</v>
      </c>
      <c r="X4422" s="160">
        <f t="shared" si="565"/>
        <v>2.4299875703062126E-6</v>
      </c>
      <c r="Y4422" s="160">
        <f t="shared" si="566"/>
        <v>2.4299875703062126E-6</v>
      </c>
      <c r="Z4422" s="160" t="str">
        <f t="shared" si="567"/>
        <v/>
      </c>
    </row>
    <row r="4423" spans="22:26" ht="20.100000000000001" customHeight="1" x14ac:dyDescent="0.25">
      <c r="V4423" s="156">
        <f t="shared" si="568"/>
        <v>24.492799999998347</v>
      </c>
      <c r="W4423" s="159">
        <f t="shared" si="564"/>
        <v>9.3293577180084781E-4</v>
      </c>
      <c r="X4423" s="160">
        <f t="shared" si="565"/>
        <v>2.4238068810122958E-6</v>
      </c>
      <c r="Y4423" s="160">
        <f t="shared" si="566"/>
        <v>2.4238068810122958E-6</v>
      </c>
      <c r="Z4423" s="160" t="str">
        <f t="shared" si="567"/>
        <v/>
      </c>
    </row>
    <row r="4424" spans="22:26" ht="20.100000000000001" customHeight="1" x14ac:dyDescent="0.25">
      <c r="V4424" s="156">
        <f t="shared" si="568"/>
        <v>24.499199999998346</v>
      </c>
      <c r="W4424" s="159">
        <f t="shared" si="564"/>
        <v>9.3051196491983552E-4</v>
      </c>
      <c r="X4424" s="160">
        <f t="shared" si="565"/>
        <v>2.4176414997681287E-6</v>
      </c>
      <c r="Y4424" s="160">
        <f t="shared" si="566"/>
        <v>2.4176414997681287E-6</v>
      </c>
      <c r="Z4424" s="160" t="str">
        <f t="shared" si="567"/>
        <v/>
      </c>
    </row>
    <row r="4425" spans="22:26" ht="20.100000000000001" customHeight="1" x14ac:dyDescent="0.25">
      <c r="V4425" s="156">
        <f t="shared" si="568"/>
        <v>24.505599999998346</v>
      </c>
      <c r="W4425" s="159">
        <f t="shared" si="564"/>
        <v>9.2809432342006739E-4</v>
      </c>
      <c r="X4425" s="160">
        <f t="shared" si="565"/>
        <v>2.4114913899523976E-6</v>
      </c>
      <c r="Y4425" s="160">
        <f t="shared" si="566"/>
        <v>2.4114913899523976E-6</v>
      </c>
      <c r="Z4425" s="160" t="str">
        <f t="shared" si="567"/>
        <v/>
      </c>
    </row>
    <row r="4426" spans="22:26" ht="20.100000000000001" customHeight="1" x14ac:dyDescent="0.25">
      <c r="V4426" s="156">
        <f t="shared" si="568"/>
        <v>24.511999999998345</v>
      </c>
      <c r="W4426" s="159">
        <f t="shared" si="564"/>
        <v>9.2568283203011499E-4</v>
      </c>
      <c r="X4426" s="160">
        <f t="shared" si="565"/>
        <v>2.4053565150234778E-6</v>
      </c>
      <c r="Y4426" s="160">
        <f t="shared" si="566"/>
        <v>2.4053565150234778E-6</v>
      </c>
      <c r="Z4426" s="160" t="str">
        <f t="shared" si="567"/>
        <v/>
      </c>
    </row>
    <row r="4427" spans="22:26" ht="20.100000000000001" customHeight="1" x14ac:dyDescent="0.25">
      <c r="V4427" s="156">
        <f t="shared" si="568"/>
        <v>24.518399999998344</v>
      </c>
      <c r="W4427" s="159">
        <f t="shared" si="564"/>
        <v>9.2327747551509151E-4</v>
      </c>
      <c r="X4427" s="160">
        <f t="shared" si="565"/>
        <v>2.3992368385282155E-6</v>
      </c>
      <c r="Y4427" s="160">
        <f t="shared" si="566"/>
        <v>2.3992368385282155E-6</v>
      </c>
      <c r="Z4427" s="160" t="str">
        <f t="shared" si="567"/>
        <v/>
      </c>
    </row>
    <row r="4428" spans="22:26" ht="20.100000000000001" customHeight="1" x14ac:dyDescent="0.25">
      <c r="V4428" s="156">
        <f t="shared" si="568"/>
        <v>24.524799999998343</v>
      </c>
      <c r="W4428" s="159">
        <f t="shared" si="564"/>
        <v>9.208782386765633E-4</v>
      </c>
      <c r="X4428" s="160">
        <f t="shared" si="565"/>
        <v>2.393132324097374E-6</v>
      </c>
      <c r="Y4428" s="160">
        <f t="shared" si="566"/>
        <v>2.393132324097374E-6</v>
      </c>
      <c r="Z4428" s="160" t="str">
        <f t="shared" si="567"/>
        <v/>
      </c>
    </row>
    <row r="4429" spans="22:26" ht="20.100000000000001" customHeight="1" x14ac:dyDescent="0.25">
      <c r="V4429" s="156">
        <f t="shared" si="568"/>
        <v>24.531199999998343</v>
      </c>
      <c r="W4429" s="159">
        <f t="shared" si="564"/>
        <v>9.1848510635246592E-4</v>
      </c>
      <c r="X4429" s="160">
        <f t="shared" si="565"/>
        <v>2.3870429354364182E-6</v>
      </c>
      <c r="Y4429" s="160">
        <f t="shared" si="566"/>
        <v>2.3870429354364182E-6</v>
      </c>
      <c r="Z4429" s="160" t="str">
        <f t="shared" si="567"/>
        <v/>
      </c>
    </row>
    <row r="4430" spans="22:26" ht="20.100000000000001" customHeight="1" x14ac:dyDescent="0.25">
      <c r="V4430" s="156">
        <f t="shared" si="568"/>
        <v>24.537599999998342</v>
      </c>
      <c r="W4430" s="159">
        <f t="shared" si="564"/>
        <v>9.160980634170295E-4</v>
      </c>
      <c r="X4430" s="160">
        <f t="shared" si="565"/>
        <v>2.3809686363439461E-6</v>
      </c>
      <c r="Y4430" s="160">
        <f t="shared" si="566"/>
        <v>2.3809686363439461E-6</v>
      </c>
      <c r="Z4430" s="160" t="str">
        <f t="shared" si="567"/>
        <v/>
      </c>
    </row>
    <row r="4431" spans="22:26" ht="20.100000000000001" customHeight="1" x14ac:dyDescent="0.25">
      <c r="V4431" s="156">
        <f t="shared" si="568"/>
        <v>24.543999999998341</v>
      </c>
      <c r="W4431" s="159">
        <f t="shared" si="564"/>
        <v>9.1371709478068556E-4</v>
      </c>
      <c r="X4431" s="160">
        <f t="shared" si="565"/>
        <v>2.3749093906926064E-6</v>
      </c>
      <c r="Y4431" s="160">
        <f t="shared" si="566"/>
        <v>2.3749093906926064E-6</v>
      </c>
      <c r="Z4431" s="160" t="str">
        <f t="shared" si="567"/>
        <v/>
      </c>
    </row>
    <row r="4432" spans="22:26" ht="20.100000000000001" customHeight="1" x14ac:dyDescent="0.25">
      <c r="V4432" s="156">
        <f t="shared" si="568"/>
        <v>24.550399999998341</v>
      </c>
      <c r="W4432" s="159">
        <f t="shared" si="564"/>
        <v>9.1134218538999295E-4</v>
      </c>
      <c r="X4432" s="160">
        <f t="shared" si="565"/>
        <v>2.3688651624449285E-6</v>
      </c>
      <c r="Y4432" s="160">
        <f t="shared" si="566"/>
        <v>2.3688651624449285E-6</v>
      </c>
      <c r="Z4432" s="160" t="str">
        <f t="shared" si="567"/>
        <v/>
      </c>
    </row>
    <row r="4433" spans="22:26" ht="20.100000000000001" customHeight="1" x14ac:dyDescent="0.25">
      <c r="V4433" s="156">
        <f t="shared" si="568"/>
        <v>24.55679999999834</v>
      </c>
      <c r="W4433" s="159">
        <f t="shared" si="564"/>
        <v>9.0897332022754802E-4</v>
      </c>
      <c r="X4433" s="160">
        <f t="shared" si="565"/>
        <v>2.362835915637059E-6</v>
      </c>
      <c r="Y4433" s="160">
        <f t="shared" si="566"/>
        <v>2.362835915637059E-6</v>
      </c>
      <c r="Z4433" s="160" t="str">
        <f t="shared" si="567"/>
        <v/>
      </c>
    </row>
    <row r="4434" spans="22:26" ht="20.100000000000001" customHeight="1" x14ac:dyDescent="0.25">
      <c r="V4434" s="156">
        <f t="shared" si="568"/>
        <v>24.563199999998339</v>
      </c>
      <c r="W4434" s="159">
        <f t="shared" si="564"/>
        <v>9.0661048431191096E-4</v>
      </c>
      <c r="X4434" s="160">
        <f t="shared" si="565"/>
        <v>2.3568216143968678E-6</v>
      </c>
      <c r="Y4434" s="160">
        <f t="shared" si="566"/>
        <v>2.3568216143968678E-6</v>
      </c>
      <c r="Z4434" s="160" t="str">
        <f t="shared" si="567"/>
        <v/>
      </c>
    </row>
    <row r="4435" spans="22:26" ht="20.100000000000001" customHeight="1" x14ac:dyDescent="0.25">
      <c r="V4435" s="156">
        <f t="shared" si="568"/>
        <v>24.569599999998339</v>
      </c>
      <c r="W4435" s="159">
        <f t="shared" si="564"/>
        <v>9.042536626975141E-4</v>
      </c>
      <c r="X4435" s="160">
        <f t="shared" si="565"/>
        <v>2.3508222229279025E-6</v>
      </c>
      <c r="Y4435" s="160">
        <f t="shared" si="566"/>
        <v>2.3508222229279025E-6</v>
      </c>
      <c r="Z4435" s="160" t="str">
        <f t="shared" si="567"/>
        <v/>
      </c>
    </row>
    <row r="4436" spans="22:26" ht="20.100000000000001" customHeight="1" x14ac:dyDescent="0.25">
      <c r="V4436" s="156">
        <f t="shared" si="568"/>
        <v>24.575999999998338</v>
      </c>
      <c r="W4436" s="159">
        <f t="shared" ref="W4436:W4499" si="569">_xlfn.CHISQ.DIST.RT(V4436,$U$593)</f>
        <v>9.0190284047458619E-4</v>
      </c>
      <c r="X4436" s="160">
        <f t="shared" ref="X4436:X4499" si="570">W4436-W4437</f>
        <v>2.344837705517736E-6</v>
      </c>
      <c r="Y4436" s="160">
        <f t="shared" ref="Y4436:Y4499" si="571">IF(W4436&lt;(1-$U$600),X4436,"")</f>
        <v>2.344837705517736E-6</v>
      </c>
      <c r="Z4436" s="160" t="str">
        <f t="shared" ref="Z4436:Z4499" si="572">IF(X4436&lt;(1-$U$606),Y4436,"")</f>
        <v/>
      </c>
    </row>
    <row r="4437" spans="22:26" ht="20.100000000000001" customHeight="1" x14ac:dyDescent="0.25">
      <c r="V4437" s="156">
        <f t="shared" ref="V4437:V4500" si="573">V4436+$Y$593</f>
        <v>24.582399999998337</v>
      </c>
      <c r="W4437" s="159">
        <f t="shared" si="569"/>
        <v>8.9955800276906846E-4</v>
      </c>
      <c r="X4437" s="160">
        <f t="shared" si="570"/>
        <v>2.3388680265343893E-6</v>
      </c>
      <c r="Y4437" s="160">
        <f t="shared" si="571"/>
        <v>2.3388680265343893E-6</v>
      </c>
      <c r="Z4437" s="160" t="str">
        <f t="shared" si="572"/>
        <v/>
      </c>
    </row>
    <row r="4438" spans="22:26" ht="20.100000000000001" customHeight="1" x14ac:dyDescent="0.25">
      <c r="V4438" s="156">
        <f t="shared" si="573"/>
        <v>24.588799999998336</v>
      </c>
      <c r="W4438" s="159">
        <f t="shared" si="569"/>
        <v>8.9721913474253407E-4</v>
      </c>
      <c r="X4438" s="160">
        <f t="shared" si="570"/>
        <v>2.332913150428933E-6</v>
      </c>
      <c r="Y4438" s="160">
        <f t="shared" si="571"/>
        <v>2.332913150428933E-6</v>
      </c>
      <c r="Z4438" s="160" t="str">
        <f t="shared" si="572"/>
        <v/>
      </c>
    </row>
    <row r="4439" spans="22:26" ht="20.100000000000001" customHeight="1" x14ac:dyDescent="0.25">
      <c r="V4439" s="156">
        <f t="shared" si="573"/>
        <v>24.595199999998336</v>
      </c>
      <c r="W4439" s="159">
        <f t="shared" si="569"/>
        <v>8.9488622159210514E-4</v>
      </c>
      <c r="X4439" s="160">
        <f t="shared" si="570"/>
        <v>2.3269730417294163E-6</v>
      </c>
      <c r="Y4439" s="160">
        <f t="shared" si="571"/>
        <v>2.3269730417294163E-6</v>
      </c>
      <c r="Z4439" s="160" t="str">
        <f t="shared" si="572"/>
        <v/>
      </c>
    </row>
    <row r="4440" spans="22:26" ht="20.100000000000001" customHeight="1" x14ac:dyDescent="0.25">
      <c r="V4440" s="156">
        <f t="shared" si="573"/>
        <v>24.601599999998335</v>
      </c>
      <c r="W4440" s="159">
        <f t="shared" si="569"/>
        <v>8.9255924855037572E-4</v>
      </c>
      <c r="X4440" s="160">
        <f t="shared" si="570"/>
        <v>2.3210476650525761E-6</v>
      </c>
      <c r="Y4440" s="160">
        <f t="shared" si="571"/>
        <v>2.3210476650525761E-6</v>
      </c>
      <c r="Z4440" s="160" t="str">
        <f t="shared" si="572"/>
        <v/>
      </c>
    </row>
    <row r="4441" spans="22:26" ht="20.100000000000001" customHeight="1" x14ac:dyDescent="0.25">
      <c r="V4441" s="156">
        <f t="shared" si="573"/>
        <v>24.607999999998334</v>
      </c>
      <c r="W4441" s="159">
        <f t="shared" si="569"/>
        <v>8.9023820088532314E-4</v>
      </c>
      <c r="X4441" s="160">
        <f t="shared" si="570"/>
        <v>2.3151369850910432E-6</v>
      </c>
      <c r="Y4441" s="160">
        <f t="shared" si="571"/>
        <v>2.3151369850910432E-6</v>
      </c>
      <c r="Z4441" s="160" t="str">
        <f t="shared" si="572"/>
        <v/>
      </c>
    </row>
    <row r="4442" spans="22:26" ht="20.100000000000001" customHeight="1" x14ac:dyDescent="0.25">
      <c r="V4442" s="156">
        <f t="shared" si="573"/>
        <v>24.614399999998334</v>
      </c>
      <c r="W4442" s="159">
        <f t="shared" si="569"/>
        <v>8.879230639002321E-4</v>
      </c>
      <c r="X4442" s="160">
        <f t="shared" si="570"/>
        <v>2.3092409666161618E-6</v>
      </c>
      <c r="Y4442" s="160">
        <f t="shared" si="571"/>
        <v>2.3092409666161618E-6</v>
      </c>
      <c r="Z4442" s="160" t="str">
        <f t="shared" si="572"/>
        <v/>
      </c>
    </row>
    <row r="4443" spans="22:26" ht="20.100000000000001" customHeight="1" x14ac:dyDescent="0.25">
      <c r="V4443" s="156">
        <f t="shared" si="573"/>
        <v>24.620799999998333</v>
      </c>
      <c r="W4443" s="159">
        <f t="shared" si="569"/>
        <v>8.8561382293361594E-4</v>
      </c>
      <c r="X4443" s="160">
        <f t="shared" si="570"/>
        <v>2.3033595744859038E-6</v>
      </c>
      <c r="Y4443" s="160">
        <f t="shared" si="571"/>
        <v>2.3033595744859038E-6</v>
      </c>
      <c r="Z4443" s="160" t="str">
        <f t="shared" si="572"/>
        <v/>
      </c>
    </row>
    <row r="4444" spans="22:26" ht="20.100000000000001" customHeight="1" x14ac:dyDescent="0.25">
      <c r="V4444" s="156">
        <f t="shared" si="573"/>
        <v>24.627199999998332</v>
      </c>
      <c r="W4444" s="159">
        <f t="shared" si="569"/>
        <v>8.8331046335913003E-4</v>
      </c>
      <c r="X4444" s="160">
        <f t="shared" si="570"/>
        <v>2.2974927736315329E-6</v>
      </c>
      <c r="Y4444" s="160">
        <f t="shared" si="571"/>
        <v>2.2974927736315329E-6</v>
      </c>
      <c r="Z4444" s="160" t="str">
        <f t="shared" si="572"/>
        <v/>
      </c>
    </row>
    <row r="4445" spans="22:26" ht="20.100000000000001" customHeight="1" x14ac:dyDescent="0.25">
      <c r="V4445" s="156">
        <f t="shared" si="573"/>
        <v>24.633599999998331</v>
      </c>
      <c r="W4445" s="159">
        <f t="shared" si="569"/>
        <v>8.810129705854985E-4</v>
      </c>
      <c r="X4445" s="160">
        <f t="shared" si="570"/>
        <v>2.2916405290710493E-6</v>
      </c>
      <c r="Y4445" s="160">
        <f t="shared" si="571"/>
        <v>2.2916405290710493E-6</v>
      </c>
      <c r="Z4445" s="160" t="str">
        <f t="shared" si="572"/>
        <v/>
      </c>
    </row>
    <row r="4446" spans="22:26" ht="20.100000000000001" customHeight="1" x14ac:dyDescent="0.25">
      <c r="V4446" s="156">
        <f t="shared" si="573"/>
        <v>24.639999999998331</v>
      </c>
      <c r="W4446" s="159">
        <f t="shared" si="569"/>
        <v>8.7872133005642745E-4</v>
      </c>
      <c r="X4446" s="160">
        <f t="shared" si="570"/>
        <v>2.2858028059001903E-6</v>
      </c>
      <c r="Y4446" s="160">
        <f t="shared" si="571"/>
        <v>2.2858028059001903E-6</v>
      </c>
      <c r="Z4446" s="160" t="str">
        <f t="shared" si="572"/>
        <v/>
      </c>
    </row>
    <row r="4447" spans="22:26" ht="20.100000000000001" customHeight="1" x14ac:dyDescent="0.25">
      <c r="V4447" s="156">
        <f t="shared" si="573"/>
        <v>24.64639999999833</v>
      </c>
      <c r="W4447" s="159">
        <f t="shared" si="569"/>
        <v>8.7643552725052726E-4</v>
      </c>
      <c r="X4447" s="160">
        <f t="shared" si="570"/>
        <v>2.2799795692943822E-6</v>
      </c>
      <c r="Y4447" s="160">
        <f t="shared" si="571"/>
        <v>2.2799795692943822E-6</v>
      </c>
      <c r="Z4447" s="160" t="str">
        <f t="shared" si="572"/>
        <v/>
      </c>
    </row>
    <row r="4448" spans="22:26" ht="20.100000000000001" customHeight="1" x14ac:dyDescent="0.25">
      <c r="V4448" s="156">
        <f t="shared" si="573"/>
        <v>24.652799999998329</v>
      </c>
      <c r="W4448" s="159">
        <f t="shared" si="569"/>
        <v>8.7415554768123288E-4</v>
      </c>
      <c r="X4448" s="160">
        <f t="shared" si="570"/>
        <v>2.2741707845028852E-6</v>
      </c>
      <c r="Y4448" s="160">
        <f t="shared" si="571"/>
        <v>2.2741707845028852E-6</v>
      </c>
      <c r="Z4448" s="160" t="str">
        <f t="shared" si="572"/>
        <v/>
      </c>
    </row>
    <row r="4449" spans="22:26" ht="20.100000000000001" customHeight="1" x14ac:dyDescent="0.25">
      <c r="V4449" s="156">
        <f t="shared" si="573"/>
        <v>24.659199999998329</v>
      </c>
      <c r="W4449" s="159">
        <f t="shared" si="569"/>
        <v>8.7188137689672999E-4</v>
      </c>
      <c r="X4449" s="160">
        <f t="shared" si="570"/>
        <v>2.2683764168704781E-6</v>
      </c>
      <c r="Y4449" s="160">
        <f t="shared" si="571"/>
        <v>2.2683764168704781E-6</v>
      </c>
      <c r="Z4449" s="160" t="str">
        <f t="shared" si="572"/>
        <v/>
      </c>
    </row>
    <row r="4450" spans="22:26" ht="20.100000000000001" customHeight="1" x14ac:dyDescent="0.25">
      <c r="V4450" s="156">
        <f t="shared" si="573"/>
        <v>24.665599999998328</v>
      </c>
      <c r="W4450" s="159">
        <f t="shared" si="569"/>
        <v>8.6961300047985952E-4</v>
      </c>
      <c r="X4450" s="160">
        <f t="shared" si="570"/>
        <v>2.262596431800378E-6</v>
      </c>
      <c r="Y4450" s="160">
        <f t="shared" si="571"/>
        <v>2.262596431800378E-6</v>
      </c>
      <c r="Z4450" s="160" t="str">
        <f t="shared" si="572"/>
        <v/>
      </c>
    </row>
    <row r="4451" spans="22:26" ht="20.100000000000001" customHeight="1" x14ac:dyDescent="0.25">
      <c r="V4451" s="156">
        <f t="shared" si="573"/>
        <v>24.671999999998327</v>
      </c>
      <c r="W4451" s="159">
        <f t="shared" si="569"/>
        <v>8.6735040404805914E-4</v>
      </c>
      <c r="X4451" s="160">
        <f t="shared" si="570"/>
        <v>2.2568307947914285E-6</v>
      </c>
      <c r="Y4451" s="160">
        <f t="shared" si="571"/>
        <v>2.2568307947914285E-6</v>
      </c>
      <c r="Z4451" s="160" t="str">
        <f t="shared" si="572"/>
        <v/>
      </c>
    </row>
    <row r="4452" spans="22:26" ht="20.100000000000001" customHeight="1" x14ac:dyDescent="0.25">
      <c r="V4452" s="156">
        <f t="shared" si="573"/>
        <v>24.678399999998327</v>
      </c>
      <c r="W4452" s="159">
        <f t="shared" si="569"/>
        <v>8.6509357325326771E-4</v>
      </c>
      <c r="X4452" s="160">
        <f t="shared" si="570"/>
        <v>2.2510794714151149E-6</v>
      </c>
      <c r="Y4452" s="160">
        <f t="shared" si="571"/>
        <v>2.2510794714151149E-6</v>
      </c>
      <c r="Z4452" s="160" t="str">
        <f t="shared" si="572"/>
        <v/>
      </c>
    </row>
    <row r="4453" spans="22:26" ht="20.100000000000001" customHeight="1" x14ac:dyDescent="0.25">
      <c r="V4453" s="156">
        <f t="shared" si="573"/>
        <v>24.684799999998326</v>
      </c>
      <c r="W4453" s="159">
        <f t="shared" si="569"/>
        <v>8.628424937818526E-4</v>
      </c>
      <c r="X4453" s="160">
        <f t="shared" si="570"/>
        <v>2.2453424273234787E-6</v>
      </c>
      <c r="Y4453" s="160">
        <f t="shared" si="571"/>
        <v>2.2453424273234787E-6</v>
      </c>
      <c r="Z4453" s="160" t="str">
        <f t="shared" si="572"/>
        <v/>
      </c>
    </row>
    <row r="4454" spans="22:26" ht="20.100000000000001" customHeight="1" x14ac:dyDescent="0.25">
      <c r="V4454" s="156">
        <f t="shared" si="573"/>
        <v>24.691199999998325</v>
      </c>
      <c r="W4454" s="159">
        <f t="shared" si="569"/>
        <v>8.6059715135452912E-4</v>
      </c>
      <c r="X4454" s="160">
        <f t="shared" si="570"/>
        <v>2.2396196282409861E-6</v>
      </c>
      <c r="Y4454" s="160">
        <f t="shared" si="571"/>
        <v>2.2396196282409861E-6</v>
      </c>
      <c r="Z4454" s="160" t="str">
        <f t="shared" si="572"/>
        <v/>
      </c>
    </row>
    <row r="4455" spans="22:26" ht="20.100000000000001" customHeight="1" x14ac:dyDescent="0.25">
      <c r="V4455" s="156">
        <f t="shared" si="573"/>
        <v>24.697599999998324</v>
      </c>
      <c r="W4455" s="159">
        <f t="shared" si="569"/>
        <v>8.5835753172628813E-4</v>
      </c>
      <c r="X4455" s="160">
        <f t="shared" si="570"/>
        <v>2.2339110399826343E-6</v>
      </c>
      <c r="Y4455" s="160">
        <f t="shared" si="571"/>
        <v>2.2339110399826343E-6</v>
      </c>
      <c r="Z4455" s="160" t="str">
        <f t="shared" si="572"/>
        <v/>
      </c>
    </row>
    <row r="4456" spans="22:26" ht="20.100000000000001" customHeight="1" x14ac:dyDescent="0.25">
      <c r="V4456" s="156">
        <f t="shared" si="573"/>
        <v>24.703999999998324</v>
      </c>
      <c r="W4456" s="159">
        <f t="shared" si="569"/>
        <v>8.561236206863055E-4</v>
      </c>
      <c r="X4456" s="160">
        <f t="shared" si="570"/>
        <v>2.2282166284298818E-6</v>
      </c>
      <c r="Y4456" s="160">
        <f t="shared" si="571"/>
        <v>2.2282166284298818E-6</v>
      </c>
      <c r="Z4456" s="160" t="str">
        <f t="shared" si="572"/>
        <v/>
      </c>
    </row>
    <row r="4457" spans="22:26" ht="20.100000000000001" customHeight="1" x14ac:dyDescent="0.25">
      <c r="V4457" s="156">
        <f t="shared" si="573"/>
        <v>24.710399999998323</v>
      </c>
      <c r="W4457" s="159">
        <f t="shared" si="569"/>
        <v>8.5389540405787561E-4</v>
      </c>
      <c r="X4457" s="160">
        <f t="shared" si="570"/>
        <v>2.2225363595500562E-6</v>
      </c>
      <c r="Y4457" s="160">
        <f t="shared" si="571"/>
        <v>2.2225363595500562E-6</v>
      </c>
      <c r="Z4457" s="160" t="str">
        <f t="shared" si="572"/>
        <v/>
      </c>
    </row>
    <row r="4458" spans="22:26" ht="20.100000000000001" customHeight="1" x14ac:dyDescent="0.25">
      <c r="V4458" s="156">
        <f t="shared" si="573"/>
        <v>24.716799999998322</v>
      </c>
      <c r="W4458" s="159">
        <f t="shared" si="569"/>
        <v>8.5167286769832556E-4</v>
      </c>
      <c r="X4458" s="160">
        <f t="shared" si="570"/>
        <v>2.2168701993831265E-6</v>
      </c>
      <c r="Y4458" s="160">
        <f t="shared" si="571"/>
        <v>2.2168701993831265E-6</v>
      </c>
      <c r="Z4458" s="160" t="str">
        <f t="shared" si="572"/>
        <v/>
      </c>
    </row>
    <row r="4459" spans="22:26" ht="20.100000000000001" customHeight="1" x14ac:dyDescent="0.25">
      <c r="V4459" s="156">
        <f t="shared" si="573"/>
        <v>24.723199999998322</v>
      </c>
      <c r="W4459" s="159">
        <f t="shared" si="569"/>
        <v>8.4945599749894243E-4</v>
      </c>
      <c r="X4459" s="160">
        <f t="shared" si="570"/>
        <v>2.2112181140529789E-6</v>
      </c>
      <c r="Y4459" s="160">
        <f t="shared" si="571"/>
        <v>2.2112181140529789E-6</v>
      </c>
      <c r="Z4459" s="160" t="str">
        <f t="shared" si="572"/>
        <v/>
      </c>
    </row>
    <row r="4460" spans="22:26" ht="20.100000000000001" customHeight="1" x14ac:dyDescent="0.25">
      <c r="V4460" s="156">
        <f t="shared" si="573"/>
        <v>24.729599999998321</v>
      </c>
      <c r="W4460" s="159">
        <f t="shared" si="569"/>
        <v>8.4724477938488945E-4</v>
      </c>
      <c r="X4460" s="160">
        <f t="shared" si="570"/>
        <v>2.2055800697564666E-6</v>
      </c>
      <c r="Y4460" s="160">
        <f t="shared" si="571"/>
        <v>2.2055800697564666E-6</v>
      </c>
      <c r="Z4460" s="160" t="str">
        <f t="shared" si="572"/>
        <v/>
      </c>
    </row>
    <row r="4461" spans="22:26" ht="20.100000000000001" customHeight="1" x14ac:dyDescent="0.25">
      <c r="V4461" s="156">
        <f t="shared" si="573"/>
        <v>24.73599999999832</v>
      </c>
      <c r="W4461" s="159">
        <f t="shared" si="569"/>
        <v>8.4503919931513299E-4</v>
      </c>
      <c r="X4461" s="160">
        <f t="shared" si="570"/>
        <v>2.199956032767421E-6</v>
      </c>
      <c r="Y4461" s="160">
        <f t="shared" si="571"/>
        <v>2.199956032767421E-6</v>
      </c>
      <c r="Z4461" s="160" t="str">
        <f t="shared" si="572"/>
        <v/>
      </c>
    </row>
    <row r="4462" spans="22:26" ht="20.100000000000001" customHeight="1" x14ac:dyDescent="0.25">
      <c r="V4462" s="156">
        <f t="shared" si="573"/>
        <v>24.74239999999832</v>
      </c>
      <c r="W4462" s="159">
        <f t="shared" si="569"/>
        <v>8.4283924328236557E-4</v>
      </c>
      <c r="X4462" s="160">
        <f t="shared" si="570"/>
        <v>2.1943459694448919E-6</v>
      </c>
      <c r="Y4462" s="160">
        <f t="shared" si="571"/>
        <v>2.1943459694448919E-6</v>
      </c>
      <c r="Z4462" s="160" t="str">
        <f t="shared" si="572"/>
        <v/>
      </c>
    </row>
    <row r="4463" spans="22:26" ht="20.100000000000001" customHeight="1" x14ac:dyDescent="0.25">
      <c r="V4463" s="156">
        <f t="shared" si="573"/>
        <v>24.748799999998319</v>
      </c>
      <c r="W4463" s="159">
        <f t="shared" si="569"/>
        <v>8.4064489731292067E-4</v>
      </c>
      <c r="X4463" s="160">
        <f t="shared" si="570"/>
        <v>2.1887498462098368E-6</v>
      </c>
      <c r="Y4463" s="160">
        <f t="shared" si="571"/>
        <v>2.1887498462098368E-6</v>
      </c>
      <c r="Z4463" s="160" t="str">
        <f t="shared" si="572"/>
        <v/>
      </c>
    </row>
    <row r="4464" spans="22:26" ht="20.100000000000001" customHeight="1" x14ac:dyDescent="0.25">
      <c r="V4464" s="156">
        <f t="shared" si="573"/>
        <v>24.755199999998318</v>
      </c>
      <c r="W4464" s="159">
        <f t="shared" si="569"/>
        <v>8.3845614746671084E-4</v>
      </c>
      <c r="X4464" s="160">
        <f t="shared" si="570"/>
        <v>2.1831676295781897E-6</v>
      </c>
      <c r="Y4464" s="160">
        <f t="shared" si="571"/>
        <v>2.1831676295781897E-6</v>
      </c>
      <c r="Z4464" s="160" t="str">
        <f t="shared" si="572"/>
        <v/>
      </c>
    </row>
    <row r="4465" spans="22:26" ht="20.100000000000001" customHeight="1" x14ac:dyDescent="0.25">
      <c r="V4465" s="156">
        <f t="shared" si="573"/>
        <v>24.761599999998317</v>
      </c>
      <c r="W4465" s="159">
        <f t="shared" si="569"/>
        <v>8.3627297983713265E-4</v>
      </c>
      <c r="X4465" s="160">
        <f t="shared" si="570"/>
        <v>2.1775992861314784E-6</v>
      </c>
      <c r="Y4465" s="160">
        <f t="shared" si="571"/>
        <v>2.1775992861314784E-6</v>
      </c>
      <c r="Z4465" s="160" t="str">
        <f t="shared" si="572"/>
        <v/>
      </c>
    </row>
    <row r="4466" spans="22:26" ht="20.100000000000001" customHeight="1" x14ac:dyDescent="0.25">
      <c r="V4466" s="156">
        <f t="shared" si="573"/>
        <v>24.767999999998317</v>
      </c>
      <c r="W4466" s="159">
        <f t="shared" si="569"/>
        <v>8.3409538055100117E-4</v>
      </c>
      <c r="X4466" s="160">
        <f t="shared" si="570"/>
        <v>2.1720447825266916E-6</v>
      </c>
      <c r="Y4466" s="160">
        <f t="shared" si="571"/>
        <v>2.1720447825266916E-6</v>
      </c>
      <c r="Z4466" s="160" t="str">
        <f t="shared" si="572"/>
        <v/>
      </c>
    </row>
    <row r="4467" spans="22:26" ht="20.100000000000001" customHeight="1" x14ac:dyDescent="0.25">
      <c r="V4467" s="156">
        <f t="shared" si="573"/>
        <v>24.774399999998316</v>
      </c>
      <c r="W4467" s="159">
        <f t="shared" si="569"/>
        <v>8.3192333576847448E-4</v>
      </c>
      <c r="X4467" s="160">
        <f t="shared" si="570"/>
        <v>2.1665040855077707E-6</v>
      </c>
      <c r="Y4467" s="160">
        <f t="shared" si="571"/>
        <v>2.1665040855077707E-6</v>
      </c>
      <c r="Z4467" s="160" t="str">
        <f t="shared" si="572"/>
        <v/>
      </c>
    </row>
    <row r="4468" spans="22:26" ht="20.100000000000001" customHeight="1" x14ac:dyDescent="0.25">
      <c r="V4468" s="156">
        <f t="shared" si="573"/>
        <v>24.780799999998315</v>
      </c>
      <c r="W4468" s="159">
        <f t="shared" si="569"/>
        <v>8.2975683168296671E-4</v>
      </c>
      <c r="X4468" s="160">
        <f t="shared" si="570"/>
        <v>2.1609771618832756E-6</v>
      </c>
      <c r="Y4468" s="160">
        <f t="shared" si="571"/>
        <v>2.1609771618832756E-6</v>
      </c>
      <c r="Z4468" s="160" t="str">
        <f t="shared" si="572"/>
        <v/>
      </c>
    </row>
    <row r="4469" spans="22:26" ht="20.100000000000001" customHeight="1" x14ac:dyDescent="0.25">
      <c r="V4469" s="156">
        <f t="shared" si="573"/>
        <v>24.787199999998315</v>
      </c>
      <c r="W4469" s="159">
        <f t="shared" si="569"/>
        <v>8.2759585452108343E-4</v>
      </c>
      <c r="X4469" s="160">
        <f t="shared" si="570"/>
        <v>2.1554639785455751E-6</v>
      </c>
      <c r="Y4469" s="160">
        <f t="shared" si="571"/>
        <v>2.1554639785455751E-6</v>
      </c>
      <c r="Z4469" s="160" t="str">
        <f t="shared" si="572"/>
        <v/>
      </c>
    </row>
    <row r="4470" spans="22:26" ht="20.100000000000001" customHeight="1" x14ac:dyDescent="0.25">
      <c r="V4470" s="156">
        <f t="shared" si="573"/>
        <v>24.793599999998314</v>
      </c>
      <c r="W4470" s="159">
        <f t="shared" si="569"/>
        <v>8.2544039054253786E-4</v>
      </c>
      <c r="X4470" s="160">
        <f t="shared" si="570"/>
        <v>2.1499645024613059E-6</v>
      </c>
      <c r="Y4470" s="160">
        <f t="shared" si="571"/>
        <v>2.1499645024613059E-6</v>
      </c>
      <c r="Z4470" s="160" t="str">
        <f t="shared" si="572"/>
        <v/>
      </c>
    </row>
    <row r="4471" spans="22:26" ht="20.100000000000001" customHeight="1" x14ac:dyDescent="0.25">
      <c r="V4471" s="156">
        <f t="shared" si="573"/>
        <v>24.799999999998313</v>
      </c>
      <c r="W4471" s="159">
        <f t="shared" si="569"/>
        <v>8.2329042604007655E-4</v>
      </c>
      <c r="X4471" s="160">
        <f t="shared" si="570"/>
        <v>2.1444787006714809E-6</v>
      </c>
      <c r="Y4471" s="160">
        <f t="shared" si="571"/>
        <v>2.1444787006714809E-6</v>
      </c>
      <c r="Z4471" s="160" t="str">
        <f t="shared" si="572"/>
        <v/>
      </c>
    </row>
    <row r="4472" spans="22:26" ht="20.100000000000001" customHeight="1" x14ac:dyDescent="0.25">
      <c r="V4472" s="156">
        <f t="shared" si="573"/>
        <v>24.806399999998312</v>
      </c>
      <c r="W4472" s="159">
        <f t="shared" si="569"/>
        <v>8.2114594733940507E-4</v>
      </c>
      <c r="X4472" s="160">
        <f t="shared" si="570"/>
        <v>2.1390065402917061E-6</v>
      </c>
      <c r="Y4472" s="160">
        <f t="shared" si="571"/>
        <v>2.1390065402917061E-6</v>
      </c>
      <c r="Z4472" s="160" t="str">
        <f t="shared" si="572"/>
        <v/>
      </c>
    </row>
    <row r="4473" spans="22:26" ht="20.100000000000001" customHeight="1" x14ac:dyDescent="0.25">
      <c r="V4473" s="156">
        <f t="shared" si="573"/>
        <v>24.812799999998312</v>
      </c>
      <c r="W4473" s="159">
        <f t="shared" si="569"/>
        <v>8.1900694079911336E-4</v>
      </c>
      <c r="X4473" s="160">
        <f t="shared" si="570"/>
        <v>2.1335479885189025E-6</v>
      </c>
      <c r="Y4473" s="160">
        <f t="shared" si="571"/>
        <v>2.1335479885189025E-6</v>
      </c>
      <c r="Z4473" s="160" t="str">
        <f t="shared" si="572"/>
        <v/>
      </c>
    </row>
    <row r="4474" spans="22:26" ht="20.100000000000001" customHeight="1" x14ac:dyDescent="0.25">
      <c r="V4474" s="156">
        <f t="shared" si="573"/>
        <v>24.819199999998311</v>
      </c>
      <c r="W4474" s="159">
        <f t="shared" si="569"/>
        <v>8.1687339281059446E-4</v>
      </c>
      <c r="X4474" s="160">
        <f t="shared" si="570"/>
        <v>2.1281030126189468E-6</v>
      </c>
      <c r="Y4474" s="160">
        <f t="shared" si="571"/>
        <v>2.1281030126189468E-6</v>
      </c>
      <c r="Z4474" s="160" t="str">
        <f t="shared" si="572"/>
        <v/>
      </c>
    </row>
    <row r="4475" spans="22:26" ht="20.100000000000001" customHeight="1" x14ac:dyDescent="0.25">
      <c r="V4475" s="156">
        <f t="shared" si="573"/>
        <v>24.82559999999831</v>
      </c>
      <c r="W4475" s="159">
        <f t="shared" si="569"/>
        <v>8.1474528979797551E-4</v>
      </c>
      <c r="X4475" s="160">
        <f t="shared" si="570"/>
        <v>2.1226715799369704E-6</v>
      </c>
      <c r="Y4475" s="160">
        <f t="shared" si="571"/>
        <v>2.1226715799369704E-6</v>
      </c>
      <c r="Z4475" s="160" t="str">
        <f t="shared" si="572"/>
        <v/>
      </c>
    </row>
    <row r="4476" spans="22:26" ht="20.100000000000001" customHeight="1" x14ac:dyDescent="0.25">
      <c r="V4476" s="156">
        <f t="shared" si="573"/>
        <v>24.83199999999831</v>
      </c>
      <c r="W4476" s="159">
        <f t="shared" si="569"/>
        <v>8.1262261821803854E-4</v>
      </c>
      <c r="X4476" s="160">
        <f t="shared" si="570"/>
        <v>2.1172536578906382E-6</v>
      </c>
      <c r="Y4476" s="160">
        <f t="shared" si="571"/>
        <v>2.1172536578906382E-6</v>
      </c>
      <c r="Z4476" s="160" t="str">
        <f t="shared" si="572"/>
        <v/>
      </c>
    </row>
    <row r="4477" spans="22:26" ht="20.100000000000001" customHeight="1" x14ac:dyDescent="0.25">
      <c r="V4477" s="156">
        <f t="shared" si="573"/>
        <v>24.838399999998309</v>
      </c>
      <c r="W4477" s="159">
        <f t="shared" si="569"/>
        <v>8.105053645601479E-4</v>
      </c>
      <c r="X4477" s="160">
        <f t="shared" si="570"/>
        <v>2.1118492139757857E-6</v>
      </c>
      <c r="Y4477" s="160">
        <f t="shared" si="571"/>
        <v>2.1118492139757857E-6</v>
      </c>
      <c r="Z4477" s="160" t="str">
        <f t="shared" si="572"/>
        <v/>
      </c>
    </row>
    <row r="4478" spans="22:26" ht="20.100000000000001" customHeight="1" x14ac:dyDescent="0.25">
      <c r="V4478" s="156">
        <f t="shared" si="573"/>
        <v>24.844799999998308</v>
      </c>
      <c r="W4478" s="159">
        <f t="shared" si="569"/>
        <v>8.0839351534617212E-4</v>
      </c>
      <c r="X4478" s="160">
        <f t="shared" si="570"/>
        <v>2.1064582157586135E-6</v>
      </c>
      <c r="Y4478" s="160">
        <f t="shared" si="571"/>
        <v>2.1064582157586135E-6</v>
      </c>
      <c r="Z4478" s="160" t="str">
        <f t="shared" si="572"/>
        <v/>
      </c>
    </row>
    <row r="4479" spans="22:26" ht="20.100000000000001" customHeight="1" x14ac:dyDescent="0.25">
      <c r="V4479" s="156">
        <f t="shared" si="573"/>
        <v>24.851199999998308</v>
      </c>
      <c r="W4479" s="159">
        <f t="shared" si="569"/>
        <v>8.0628705713041351E-4</v>
      </c>
      <c r="X4479" s="160">
        <f t="shared" si="570"/>
        <v>2.101080630882734E-6</v>
      </c>
      <c r="Y4479" s="160">
        <f t="shared" si="571"/>
        <v>2.101080630882734E-6</v>
      </c>
      <c r="Z4479" s="160" t="str">
        <f t="shared" si="572"/>
        <v/>
      </c>
    </row>
    <row r="4480" spans="22:26" ht="20.100000000000001" customHeight="1" x14ac:dyDescent="0.25">
      <c r="V4480" s="156">
        <f t="shared" si="573"/>
        <v>24.857599999998307</v>
      </c>
      <c r="W4480" s="159">
        <f t="shared" si="569"/>
        <v>8.0418597649953077E-4</v>
      </c>
      <c r="X4480" s="160">
        <f t="shared" si="570"/>
        <v>2.0957164270653771E-6</v>
      </c>
      <c r="Y4480" s="160">
        <f t="shared" si="571"/>
        <v>2.0957164270653771E-6</v>
      </c>
      <c r="Z4480" s="160" t="str">
        <f t="shared" si="572"/>
        <v/>
      </c>
    </row>
    <row r="4481" spans="22:26" ht="20.100000000000001" customHeight="1" x14ac:dyDescent="0.25">
      <c r="V4481" s="156">
        <f t="shared" si="573"/>
        <v>24.863999999998306</v>
      </c>
      <c r="W4481" s="159">
        <f t="shared" si="569"/>
        <v>8.0209026007246539E-4</v>
      </c>
      <c r="X4481" s="160">
        <f t="shared" si="570"/>
        <v>2.0903655721011844E-6</v>
      </c>
      <c r="Y4481" s="160">
        <f t="shared" si="571"/>
        <v>2.0903655721011844E-6</v>
      </c>
      <c r="Z4481" s="160" t="str">
        <f t="shared" si="572"/>
        <v/>
      </c>
    </row>
    <row r="4482" spans="22:26" ht="20.100000000000001" customHeight="1" x14ac:dyDescent="0.25">
      <c r="V4482" s="156">
        <f t="shared" si="573"/>
        <v>24.870399999998305</v>
      </c>
      <c r="W4482" s="159">
        <f t="shared" si="569"/>
        <v>7.9999989450036421E-4</v>
      </c>
      <c r="X4482" s="160">
        <f t="shared" si="570"/>
        <v>2.085028033852669E-6</v>
      </c>
      <c r="Y4482" s="160">
        <f t="shared" si="571"/>
        <v>2.085028033852669E-6</v>
      </c>
      <c r="Z4482" s="160" t="str">
        <f t="shared" si="572"/>
        <v/>
      </c>
    </row>
    <row r="4483" spans="22:26" ht="20.100000000000001" customHeight="1" x14ac:dyDescent="0.25">
      <c r="V4483" s="156">
        <f t="shared" si="573"/>
        <v>24.876799999998305</v>
      </c>
      <c r="W4483" s="159">
        <f t="shared" si="569"/>
        <v>7.9791486646651154E-4</v>
      </c>
      <c r="X4483" s="160">
        <f t="shared" si="570"/>
        <v>2.0797037802596473E-6</v>
      </c>
      <c r="Y4483" s="160">
        <f t="shared" si="571"/>
        <v>2.0797037802596473E-6</v>
      </c>
      <c r="Z4483" s="160" t="str">
        <f t="shared" si="572"/>
        <v/>
      </c>
    </row>
    <row r="4484" spans="22:26" ht="20.100000000000001" customHeight="1" x14ac:dyDescent="0.25">
      <c r="V4484" s="156">
        <f t="shared" si="573"/>
        <v>24.883199999998304</v>
      </c>
      <c r="W4484" s="159">
        <f t="shared" si="569"/>
        <v>7.9583516268625189E-4</v>
      </c>
      <c r="X4484" s="160">
        <f t="shared" si="570"/>
        <v>2.0743927793366373E-6</v>
      </c>
      <c r="Y4484" s="160">
        <f t="shared" si="571"/>
        <v>2.0743927793366373E-6</v>
      </c>
      <c r="Z4484" s="160" t="str">
        <f t="shared" si="572"/>
        <v/>
      </c>
    </row>
    <row r="4485" spans="22:26" ht="20.100000000000001" customHeight="1" x14ac:dyDescent="0.25">
      <c r="V4485" s="156">
        <f t="shared" si="573"/>
        <v>24.889599999998303</v>
      </c>
      <c r="W4485" s="159">
        <f t="shared" si="569"/>
        <v>7.9376076990691526E-4</v>
      </c>
      <c r="X4485" s="160">
        <f t="shared" si="570"/>
        <v>2.0690949991728587E-6</v>
      </c>
      <c r="Y4485" s="160">
        <f t="shared" si="571"/>
        <v>2.0690949991728587E-6</v>
      </c>
      <c r="Z4485" s="160" t="str">
        <f t="shared" si="572"/>
        <v/>
      </c>
    </row>
    <row r="4486" spans="22:26" ht="20.100000000000001" customHeight="1" x14ac:dyDescent="0.25">
      <c r="V4486" s="156">
        <f t="shared" si="573"/>
        <v>24.895999999998303</v>
      </c>
      <c r="W4486" s="159">
        <f t="shared" si="569"/>
        <v>7.916916749077424E-4</v>
      </c>
      <c r="X4486" s="160">
        <f t="shared" si="570"/>
        <v>2.0638104079239925E-6</v>
      </c>
      <c r="Y4486" s="160">
        <f t="shared" si="571"/>
        <v>2.0638104079239925E-6</v>
      </c>
      <c r="Z4486" s="160" t="str">
        <f t="shared" si="572"/>
        <v/>
      </c>
    </row>
    <row r="4487" spans="22:26" ht="20.100000000000001" customHeight="1" x14ac:dyDescent="0.25">
      <c r="V4487" s="156">
        <f t="shared" si="573"/>
        <v>24.902399999998302</v>
      </c>
      <c r="W4487" s="159">
        <f t="shared" si="569"/>
        <v>7.8962786449981841E-4</v>
      </c>
      <c r="X4487" s="160">
        <f t="shared" si="570"/>
        <v>2.0585389738297455E-6</v>
      </c>
      <c r="Y4487" s="160">
        <f t="shared" si="571"/>
        <v>2.0585389738297455E-6</v>
      </c>
      <c r="Z4487" s="160" t="str">
        <f t="shared" si="572"/>
        <v/>
      </c>
    </row>
    <row r="4488" spans="22:26" ht="20.100000000000001" customHeight="1" x14ac:dyDescent="0.25">
      <c r="V4488" s="156">
        <f t="shared" si="573"/>
        <v>24.908799999998301</v>
      </c>
      <c r="W4488" s="159">
        <f t="shared" si="569"/>
        <v>7.8756932552598866E-4</v>
      </c>
      <c r="X4488" s="160">
        <f t="shared" si="570"/>
        <v>2.0532806651932505E-6</v>
      </c>
      <c r="Y4488" s="160">
        <f t="shared" si="571"/>
        <v>2.0532806651932505E-6</v>
      </c>
      <c r="Z4488" s="160" t="str">
        <f t="shared" si="572"/>
        <v/>
      </c>
    </row>
    <row r="4489" spans="22:26" ht="20.100000000000001" customHeight="1" x14ac:dyDescent="0.25">
      <c r="V4489" s="156">
        <f t="shared" si="573"/>
        <v>24.9151999999983</v>
      </c>
      <c r="W4489" s="159">
        <f t="shared" si="569"/>
        <v>7.8551604486079541E-4</v>
      </c>
      <c r="X4489" s="160">
        <f t="shared" si="570"/>
        <v>2.0480354503960279E-6</v>
      </c>
      <c r="Y4489" s="160">
        <f t="shared" si="571"/>
        <v>2.0480354503960279E-6</v>
      </c>
      <c r="Z4489" s="160" t="str">
        <f t="shared" si="572"/>
        <v/>
      </c>
    </row>
    <row r="4490" spans="22:26" ht="20.100000000000001" customHeight="1" x14ac:dyDescent="0.25">
      <c r="V4490" s="156">
        <f t="shared" si="573"/>
        <v>24.9215999999983</v>
      </c>
      <c r="W4490" s="159">
        <f t="shared" si="569"/>
        <v>7.8346800941039938E-4</v>
      </c>
      <c r="X4490" s="160">
        <f t="shared" si="570"/>
        <v>2.0428032978908302E-6</v>
      </c>
      <c r="Y4490" s="160">
        <f t="shared" si="571"/>
        <v>2.0428032978908302E-6</v>
      </c>
      <c r="Z4490" s="160" t="str">
        <f t="shared" si="572"/>
        <v/>
      </c>
    </row>
    <row r="4491" spans="22:26" ht="20.100000000000001" customHeight="1" x14ac:dyDescent="0.25">
      <c r="V4491" s="156">
        <f t="shared" si="573"/>
        <v>24.927999999998299</v>
      </c>
      <c r="W4491" s="159">
        <f t="shared" si="569"/>
        <v>7.8142520611250855E-4</v>
      </c>
      <c r="X4491" s="160">
        <f t="shared" si="570"/>
        <v>2.0375841762022926E-6</v>
      </c>
      <c r="Y4491" s="160">
        <f t="shared" si="571"/>
        <v>2.0375841762022926E-6</v>
      </c>
      <c r="Z4491" s="160" t="str">
        <f t="shared" si="572"/>
        <v/>
      </c>
    </row>
    <row r="4492" spans="22:26" ht="20.100000000000001" customHeight="1" x14ac:dyDescent="0.25">
      <c r="V4492" s="156">
        <f t="shared" si="573"/>
        <v>24.934399999998298</v>
      </c>
      <c r="W4492" s="159">
        <f t="shared" si="569"/>
        <v>7.7938762193630626E-4</v>
      </c>
      <c r="X4492" s="160">
        <f t="shared" si="570"/>
        <v>2.0323780539295349E-6</v>
      </c>
      <c r="Y4492" s="160">
        <f t="shared" si="571"/>
        <v>2.0323780539295349E-6</v>
      </c>
      <c r="Z4492" s="160" t="str">
        <f t="shared" si="572"/>
        <v/>
      </c>
    </row>
    <row r="4493" spans="22:26" ht="20.100000000000001" customHeight="1" x14ac:dyDescent="0.25">
      <c r="V4493" s="156">
        <f t="shared" si="573"/>
        <v>24.940799999998298</v>
      </c>
      <c r="W4493" s="159">
        <f t="shared" si="569"/>
        <v>7.7735524388237672E-4</v>
      </c>
      <c r="X4493" s="160">
        <f t="shared" si="570"/>
        <v>2.0271848997441017E-6</v>
      </c>
      <c r="Y4493" s="160">
        <f t="shared" si="571"/>
        <v>2.0271848997441017E-6</v>
      </c>
      <c r="Z4493" s="160" t="str">
        <f t="shared" si="572"/>
        <v/>
      </c>
    </row>
    <row r="4494" spans="22:26" ht="20.100000000000001" customHeight="1" x14ac:dyDescent="0.25">
      <c r="V4494" s="156">
        <f t="shared" si="573"/>
        <v>24.947199999998297</v>
      </c>
      <c r="W4494" s="159">
        <f t="shared" si="569"/>
        <v>7.7532805898263262E-4</v>
      </c>
      <c r="X4494" s="160">
        <f t="shared" si="570"/>
        <v>2.0220046823859507E-6</v>
      </c>
      <c r="Y4494" s="160">
        <f t="shared" si="571"/>
        <v>2.0220046823859507E-6</v>
      </c>
      <c r="Z4494" s="160" t="str">
        <f t="shared" si="572"/>
        <v/>
      </c>
    </row>
    <row r="4495" spans="22:26" ht="20.100000000000001" customHeight="1" x14ac:dyDescent="0.25">
      <c r="V4495" s="156">
        <f t="shared" si="573"/>
        <v>24.953599999998296</v>
      </c>
      <c r="W4495" s="159">
        <f t="shared" si="569"/>
        <v>7.7330605430024667E-4</v>
      </c>
      <c r="X4495" s="160">
        <f t="shared" si="570"/>
        <v>2.0168373706729937E-6</v>
      </c>
      <c r="Y4495" s="160">
        <f t="shared" si="571"/>
        <v>2.0168373706729937E-6</v>
      </c>
      <c r="Z4495" s="160" t="str">
        <f t="shared" si="572"/>
        <v/>
      </c>
    </row>
    <row r="4496" spans="22:26" ht="20.100000000000001" customHeight="1" x14ac:dyDescent="0.25">
      <c r="V4496" s="156">
        <f t="shared" si="573"/>
        <v>24.959999999998296</v>
      </c>
      <c r="W4496" s="159">
        <f t="shared" si="569"/>
        <v>7.7128921692957368E-4</v>
      </c>
      <c r="X4496" s="160">
        <f t="shared" si="570"/>
        <v>2.0116829334880862E-6</v>
      </c>
      <c r="Y4496" s="160">
        <f t="shared" si="571"/>
        <v>2.0116829334880862E-6</v>
      </c>
      <c r="Z4496" s="160" t="str">
        <f t="shared" si="572"/>
        <v/>
      </c>
    </row>
    <row r="4497" spans="22:26" ht="20.100000000000001" customHeight="1" x14ac:dyDescent="0.25">
      <c r="V4497" s="156">
        <f t="shared" si="573"/>
        <v>24.966399999998295</v>
      </c>
      <c r="W4497" s="159">
        <f t="shared" si="569"/>
        <v>7.6927753399608559E-4</v>
      </c>
      <c r="X4497" s="160">
        <f t="shared" si="570"/>
        <v>2.0065413397922548E-6</v>
      </c>
      <c r="Y4497" s="160">
        <f t="shared" si="571"/>
        <v>2.0065413397922548E-6</v>
      </c>
      <c r="Z4497" s="160" t="str">
        <f t="shared" si="572"/>
        <v/>
      </c>
    </row>
    <row r="4498" spans="22:26" ht="20.100000000000001" customHeight="1" x14ac:dyDescent="0.25">
      <c r="V4498" s="156">
        <f t="shared" si="573"/>
        <v>24.972799999998294</v>
      </c>
      <c r="W4498" s="159">
        <f t="shared" si="569"/>
        <v>7.6727099265629334E-4</v>
      </c>
      <c r="X4498" s="160">
        <f t="shared" si="570"/>
        <v>2.0014125586153729E-6</v>
      </c>
      <c r="Y4498" s="160">
        <f t="shared" si="571"/>
        <v>2.0014125586153729E-6</v>
      </c>
      <c r="Z4498" s="160" t="str">
        <f t="shared" si="572"/>
        <v/>
      </c>
    </row>
    <row r="4499" spans="22:26" ht="20.100000000000001" customHeight="1" x14ac:dyDescent="0.25">
      <c r="V4499" s="156">
        <f t="shared" si="573"/>
        <v>24.979199999998293</v>
      </c>
      <c r="W4499" s="159">
        <f t="shared" si="569"/>
        <v>7.6526958009767796E-4</v>
      </c>
      <c r="X4499" s="160">
        <f t="shared" si="570"/>
        <v>1.9962965590585458E-6</v>
      </c>
      <c r="Y4499" s="160">
        <f t="shared" si="571"/>
        <v>1.9962965590585458E-6</v>
      </c>
      <c r="Z4499" s="160" t="str">
        <f t="shared" si="572"/>
        <v/>
      </c>
    </row>
    <row r="4500" spans="22:26" ht="20.100000000000001" customHeight="1" x14ac:dyDescent="0.25">
      <c r="V4500" s="156">
        <f t="shared" si="573"/>
        <v>24.985599999998293</v>
      </c>
      <c r="W4500" s="159">
        <f t="shared" ref="W4500:W4563" si="574">_xlfn.CHISQ.DIST.RT(V4500,$U$593)</f>
        <v>7.6327328353861942E-4</v>
      </c>
      <c r="X4500" s="160">
        <f t="shared" ref="X4500:X4563" si="575">W4500-W4501</f>
        <v>1.9911933102920512E-6</v>
      </c>
      <c r="Y4500" s="160">
        <f t="shared" ref="Y4500:Y4563" si="576">IF(W4500&lt;(1-$U$600),X4500,"")</f>
        <v>1.9911933102920512E-6</v>
      </c>
      <c r="Z4500" s="160" t="str">
        <f t="shared" ref="Z4500:Z4563" si="577">IF(X4500&lt;(1-$U$606),Y4500,"")</f>
        <v/>
      </c>
    </row>
    <row r="4501" spans="22:26" ht="20.100000000000001" customHeight="1" x14ac:dyDescent="0.25">
      <c r="V4501" s="156">
        <f t="shared" ref="V4501:V4564" si="578">V4500+$Y$593</f>
        <v>24.991999999998292</v>
      </c>
      <c r="W4501" s="159">
        <f t="shared" si="574"/>
        <v>7.6128209022832737E-4</v>
      </c>
      <c r="X4501" s="160">
        <f t="shared" si="575"/>
        <v>1.986102781564446E-6</v>
      </c>
      <c r="Y4501" s="160">
        <f t="shared" si="576"/>
        <v>1.986102781564446E-6</v>
      </c>
      <c r="Z4501" s="160" t="str">
        <f t="shared" si="577"/>
        <v/>
      </c>
    </row>
    <row r="4502" spans="22:26" ht="20.100000000000001" customHeight="1" x14ac:dyDescent="0.25">
      <c r="V4502" s="156">
        <f t="shared" si="578"/>
        <v>24.998399999998291</v>
      </c>
      <c r="W4502" s="159">
        <f t="shared" si="574"/>
        <v>7.5929598744676292E-4</v>
      </c>
      <c r="X4502" s="160">
        <f t="shared" si="575"/>
        <v>1.9810249421851108E-6</v>
      </c>
      <c r="Y4502" s="160">
        <f t="shared" si="576"/>
        <v>1.9810249421851108E-6</v>
      </c>
      <c r="Z4502" s="160" t="str">
        <f t="shared" si="577"/>
        <v/>
      </c>
    </row>
    <row r="4503" spans="22:26" ht="20.100000000000001" customHeight="1" x14ac:dyDescent="0.25">
      <c r="V4503" s="156">
        <f t="shared" si="578"/>
        <v>25.004799999998291</v>
      </c>
      <c r="W4503" s="159">
        <f t="shared" si="574"/>
        <v>7.5731496250457781E-4</v>
      </c>
      <c r="X4503" s="160">
        <f t="shared" si="575"/>
        <v>1.9759597615450668E-6</v>
      </c>
      <c r="Y4503" s="160">
        <f t="shared" si="576"/>
        <v>1.9759597615450668E-6</v>
      </c>
      <c r="Z4503" s="160" t="str">
        <f t="shared" si="577"/>
        <v/>
      </c>
    </row>
    <row r="4504" spans="22:26" ht="20.100000000000001" customHeight="1" x14ac:dyDescent="0.25">
      <c r="V4504" s="156">
        <f t="shared" si="578"/>
        <v>25.01119999999829</v>
      </c>
      <c r="W4504" s="159">
        <f t="shared" si="574"/>
        <v>7.5533900274303274E-4</v>
      </c>
      <c r="X4504" s="160">
        <f t="shared" si="575"/>
        <v>1.9709072090937736E-6</v>
      </c>
      <c r="Y4504" s="160">
        <f t="shared" si="576"/>
        <v>1.9709072090937736E-6</v>
      </c>
      <c r="Z4504" s="160" t="str">
        <f t="shared" si="577"/>
        <v/>
      </c>
    </row>
    <row r="4505" spans="22:26" ht="20.100000000000001" customHeight="1" x14ac:dyDescent="0.25">
      <c r="V4505" s="156">
        <f t="shared" si="578"/>
        <v>25.017599999998289</v>
      </c>
      <c r="W4505" s="159">
        <f t="shared" si="574"/>
        <v>7.5336809553393897E-4</v>
      </c>
      <c r="X4505" s="160">
        <f t="shared" si="575"/>
        <v>1.9658672543653669E-6</v>
      </c>
      <c r="Y4505" s="160">
        <f t="shared" si="576"/>
        <v>1.9658672543653669E-6</v>
      </c>
      <c r="Z4505" s="160" t="str">
        <f t="shared" si="577"/>
        <v/>
      </c>
    </row>
    <row r="4506" spans="22:26" ht="20.100000000000001" customHeight="1" x14ac:dyDescent="0.25">
      <c r="V4506" s="156">
        <f t="shared" si="578"/>
        <v>25.023999999998289</v>
      </c>
      <c r="W4506" s="159">
        <f t="shared" si="574"/>
        <v>7.514022282795736E-4</v>
      </c>
      <c r="X4506" s="160">
        <f t="shared" si="575"/>
        <v>1.9608398669511201E-6</v>
      </c>
      <c r="Y4506" s="160">
        <f t="shared" si="576"/>
        <v>1.9608398669511201E-6</v>
      </c>
      <c r="Z4506" s="160" t="str">
        <f t="shared" si="577"/>
        <v/>
      </c>
    </row>
    <row r="4507" spans="22:26" ht="20.100000000000001" customHeight="1" x14ac:dyDescent="0.25">
      <c r="V4507" s="156">
        <f t="shared" si="578"/>
        <v>25.030399999998288</v>
      </c>
      <c r="W4507" s="159">
        <f t="shared" si="574"/>
        <v>7.4944138841262248E-4</v>
      </c>
      <c r="X4507" s="160">
        <f t="shared" si="575"/>
        <v>1.9558250165212362E-6</v>
      </c>
      <c r="Y4507" s="160">
        <f t="shared" si="576"/>
        <v>1.9558250165212362E-6</v>
      </c>
      <c r="Z4507" s="160" t="str">
        <f t="shared" si="577"/>
        <v/>
      </c>
    </row>
    <row r="4508" spans="22:26" ht="20.100000000000001" customHeight="1" x14ac:dyDescent="0.25">
      <c r="V4508" s="156">
        <f t="shared" si="578"/>
        <v>25.036799999998287</v>
      </c>
      <c r="W4508" s="159">
        <f t="shared" si="574"/>
        <v>7.4748556339610125E-4</v>
      </c>
      <c r="X4508" s="160">
        <f t="shared" si="575"/>
        <v>1.9508226728122717E-6</v>
      </c>
      <c r="Y4508" s="160">
        <f t="shared" si="576"/>
        <v>1.9508226728122717E-6</v>
      </c>
      <c r="Z4508" s="160" t="str">
        <f t="shared" si="577"/>
        <v/>
      </c>
    </row>
    <row r="4509" spans="22:26" ht="20.100000000000001" customHeight="1" x14ac:dyDescent="0.25">
      <c r="V4509" s="156">
        <f t="shared" si="578"/>
        <v>25.043199999998286</v>
      </c>
      <c r="W4509" s="159">
        <f t="shared" si="574"/>
        <v>7.4553474072328897E-4</v>
      </c>
      <c r="X4509" s="160">
        <f t="shared" si="575"/>
        <v>1.9458328056302801E-6</v>
      </c>
      <c r="Y4509" s="160">
        <f t="shared" si="576"/>
        <v>1.9458328056302801E-6</v>
      </c>
      <c r="Z4509" s="160" t="str">
        <f t="shared" si="577"/>
        <v/>
      </c>
    </row>
    <row r="4510" spans="22:26" ht="20.100000000000001" customHeight="1" x14ac:dyDescent="0.25">
      <c r="V4510" s="156">
        <f t="shared" si="578"/>
        <v>25.049599999998286</v>
      </c>
      <c r="W4510" s="159">
        <f t="shared" si="574"/>
        <v>7.4358890791765869E-4</v>
      </c>
      <c r="X4510" s="160">
        <f t="shared" si="575"/>
        <v>1.940855384854499E-6</v>
      </c>
      <c r="Y4510" s="160">
        <f t="shared" si="576"/>
        <v>1.940855384854499E-6</v>
      </c>
      <c r="Z4510" s="160" t="str">
        <f t="shared" si="577"/>
        <v/>
      </c>
    </row>
    <row r="4511" spans="22:26" ht="20.100000000000001" customHeight="1" x14ac:dyDescent="0.25">
      <c r="V4511" s="156">
        <f t="shared" si="578"/>
        <v>25.055999999998285</v>
      </c>
      <c r="W4511" s="159">
        <f t="shared" si="574"/>
        <v>7.416480525328042E-4</v>
      </c>
      <c r="X4511" s="160">
        <f t="shared" si="575"/>
        <v>1.9358903804297597E-6</v>
      </c>
      <c r="Y4511" s="160">
        <f t="shared" si="576"/>
        <v>1.9358903804297597E-6</v>
      </c>
      <c r="Z4511" s="160" t="str">
        <f t="shared" si="577"/>
        <v/>
      </c>
    </row>
    <row r="4512" spans="22:26" ht="20.100000000000001" customHeight="1" x14ac:dyDescent="0.25">
      <c r="V4512" s="156">
        <f t="shared" si="578"/>
        <v>25.062399999998284</v>
      </c>
      <c r="W4512" s="159">
        <f t="shared" si="574"/>
        <v>7.3971216215237444E-4</v>
      </c>
      <c r="X4512" s="160">
        <f t="shared" si="575"/>
        <v>1.9309377623729935E-6</v>
      </c>
      <c r="Y4512" s="160">
        <f t="shared" si="576"/>
        <v>1.9309377623729935E-6</v>
      </c>
      <c r="Z4512" s="160" t="str">
        <f t="shared" si="577"/>
        <v/>
      </c>
    </row>
    <row r="4513" spans="22:26" ht="20.100000000000001" customHeight="1" x14ac:dyDescent="0.25">
      <c r="V4513" s="156">
        <f t="shared" si="578"/>
        <v>25.068799999998284</v>
      </c>
      <c r="W4513" s="159">
        <f t="shared" si="574"/>
        <v>7.3778122439000144E-4</v>
      </c>
      <c r="X4513" s="160">
        <f t="shared" si="575"/>
        <v>1.9259975007690023E-6</v>
      </c>
      <c r="Y4513" s="160">
        <f t="shared" si="576"/>
        <v>1.9259975007690023E-6</v>
      </c>
      <c r="Z4513" s="160" t="str">
        <f t="shared" si="577"/>
        <v/>
      </c>
    </row>
    <row r="4514" spans="22:26" ht="20.100000000000001" customHeight="1" x14ac:dyDescent="0.25">
      <c r="V4514" s="156">
        <f t="shared" si="578"/>
        <v>25.075199999998283</v>
      </c>
      <c r="W4514" s="159">
        <f t="shared" si="574"/>
        <v>7.3585522688923244E-4</v>
      </c>
      <c r="X4514" s="160">
        <f t="shared" si="575"/>
        <v>1.9210695657703508E-6</v>
      </c>
      <c r="Y4514" s="160">
        <f t="shared" si="576"/>
        <v>1.9210695657703508E-6</v>
      </c>
      <c r="Z4514" s="160" t="str">
        <f t="shared" si="577"/>
        <v/>
      </c>
    </row>
    <row r="4515" spans="22:26" ht="20.100000000000001" customHeight="1" x14ac:dyDescent="0.25">
      <c r="V4515" s="156">
        <f t="shared" si="578"/>
        <v>25.081599999998282</v>
      </c>
      <c r="W4515" s="159">
        <f t="shared" si="574"/>
        <v>7.3393415732346209E-4</v>
      </c>
      <c r="X4515" s="160">
        <f t="shared" si="575"/>
        <v>1.9161539276043053E-6</v>
      </c>
      <c r="Y4515" s="160">
        <f t="shared" si="576"/>
        <v>1.9161539276043053E-6</v>
      </c>
      <c r="Z4515" s="160" t="str">
        <f t="shared" si="577"/>
        <v/>
      </c>
    </row>
    <row r="4516" spans="22:26" ht="20.100000000000001" customHeight="1" x14ac:dyDescent="0.25">
      <c r="V4516" s="156">
        <f t="shared" si="578"/>
        <v>25.087999999998281</v>
      </c>
      <c r="W4516" s="159">
        <f t="shared" si="574"/>
        <v>7.3201800339585778E-4</v>
      </c>
      <c r="X4516" s="160">
        <f t="shared" si="575"/>
        <v>1.9112505565616663E-6</v>
      </c>
      <c r="Y4516" s="160">
        <f t="shared" si="576"/>
        <v>1.9112505565616663E-6</v>
      </c>
      <c r="Z4516" s="160" t="str">
        <f t="shared" si="577"/>
        <v/>
      </c>
    </row>
    <row r="4517" spans="22:26" ht="20.100000000000001" customHeight="1" x14ac:dyDescent="0.25">
      <c r="V4517" s="156">
        <f t="shared" si="578"/>
        <v>25.094399999998281</v>
      </c>
      <c r="W4517" s="159">
        <f t="shared" si="574"/>
        <v>7.3010675283929612E-4</v>
      </c>
      <c r="X4517" s="160">
        <f t="shared" si="575"/>
        <v>1.9063594230006716E-6</v>
      </c>
      <c r="Y4517" s="160">
        <f t="shared" si="576"/>
        <v>1.9063594230006716E-6</v>
      </c>
      <c r="Z4517" s="160" t="str">
        <f t="shared" si="577"/>
        <v/>
      </c>
    </row>
    <row r="4518" spans="22:26" ht="20.100000000000001" customHeight="1" x14ac:dyDescent="0.25">
      <c r="V4518" s="156">
        <f t="shared" si="578"/>
        <v>25.10079999999828</v>
      </c>
      <c r="W4518" s="159">
        <f t="shared" si="574"/>
        <v>7.2820039341629545E-4</v>
      </c>
      <c r="X4518" s="160">
        <f t="shared" si="575"/>
        <v>1.9014804973542607E-6</v>
      </c>
      <c r="Y4518" s="160">
        <f t="shared" si="576"/>
        <v>1.9014804973542607E-6</v>
      </c>
      <c r="Z4518" s="160" t="str">
        <f t="shared" si="577"/>
        <v/>
      </c>
    </row>
    <row r="4519" spans="22:26" ht="20.100000000000001" customHeight="1" x14ac:dyDescent="0.25">
      <c r="V4519" s="156">
        <f t="shared" si="578"/>
        <v>25.107199999998279</v>
      </c>
      <c r="W4519" s="159">
        <f t="shared" si="574"/>
        <v>7.2629891291894118E-4</v>
      </c>
      <c r="X4519" s="160">
        <f t="shared" si="575"/>
        <v>1.8966137501187988E-6</v>
      </c>
      <c r="Y4519" s="160">
        <f t="shared" si="576"/>
        <v>1.8966137501187988E-6</v>
      </c>
      <c r="Z4519" s="160" t="str">
        <f t="shared" si="577"/>
        <v/>
      </c>
    </row>
    <row r="4520" spans="22:26" ht="20.100000000000001" customHeight="1" x14ac:dyDescent="0.25">
      <c r="V4520" s="156">
        <f t="shared" si="578"/>
        <v>25.113599999998279</v>
      </c>
      <c r="W4520" s="159">
        <f t="shared" si="574"/>
        <v>7.2440229916882239E-4</v>
      </c>
      <c r="X4520" s="160">
        <f t="shared" si="575"/>
        <v>1.8917591518617747E-6</v>
      </c>
      <c r="Y4520" s="160">
        <f t="shared" si="576"/>
        <v>1.8917591518617747E-6</v>
      </c>
      <c r="Z4520" s="160" t="str">
        <f t="shared" si="577"/>
        <v/>
      </c>
    </row>
    <row r="4521" spans="22:26" ht="20.100000000000001" customHeight="1" x14ac:dyDescent="0.25">
      <c r="V4521" s="156">
        <f t="shared" si="578"/>
        <v>25.119999999998278</v>
      </c>
      <c r="W4521" s="159">
        <f t="shared" si="574"/>
        <v>7.2251054001696061E-4</v>
      </c>
      <c r="X4521" s="160">
        <f t="shared" si="575"/>
        <v>1.8869166732150789E-6</v>
      </c>
      <c r="Y4521" s="160">
        <f t="shared" si="576"/>
        <v>1.8869166732150789E-6</v>
      </c>
      <c r="Z4521" s="160" t="str">
        <f t="shared" si="577"/>
        <v/>
      </c>
    </row>
    <row r="4522" spans="22:26" ht="20.100000000000001" customHeight="1" x14ac:dyDescent="0.25">
      <c r="V4522" s="156">
        <f t="shared" si="578"/>
        <v>25.126399999998277</v>
      </c>
      <c r="W4522" s="159">
        <f t="shared" si="574"/>
        <v>7.2062362334374553E-4</v>
      </c>
      <c r="X4522" s="160">
        <f t="shared" si="575"/>
        <v>1.8820862848816173E-6</v>
      </c>
      <c r="Y4522" s="160">
        <f t="shared" si="576"/>
        <v>1.8820862848816173E-6</v>
      </c>
      <c r="Z4522" s="160" t="str">
        <f t="shared" si="577"/>
        <v/>
      </c>
    </row>
    <row r="4523" spans="22:26" ht="20.100000000000001" customHeight="1" x14ac:dyDescent="0.25">
      <c r="V4523" s="156">
        <f t="shared" si="578"/>
        <v>25.132799999998277</v>
      </c>
      <c r="W4523" s="159">
        <f t="shared" si="574"/>
        <v>7.1874153705886392E-4</v>
      </c>
      <c r="X4523" s="160">
        <f t="shared" si="575"/>
        <v>1.8772679576343348E-6</v>
      </c>
      <c r="Y4523" s="160">
        <f t="shared" si="576"/>
        <v>1.8772679576343348E-6</v>
      </c>
      <c r="Z4523" s="160" t="str">
        <f t="shared" si="577"/>
        <v/>
      </c>
    </row>
    <row r="4524" spans="22:26" ht="20.100000000000001" customHeight="1" x14ac:dyDescent="0.25">
      <c r="V4524" s="156">
        <f t="shared" si="578"/>
        <v>25.139199999998276</v>
      </c>
      <c r="W4524" s="159">
        <f t="shared" si="574"/>
        <v>7.1686426910122958E-4</v>
      </c>
      <c r="X4524" s="160">
        <f t="shared" si="575"/>
        <v>1.8724616623051575E-6</v>
      </c>
      <c r="Y4524" s="160">
        <f t="shared" si="576"/>
        <v>1.8724616623051575E-6</v>
      </c>
      <c r="Z4524" s="160" t="str">
        <f t="shared" si="577"/>
        <v/>
      </c>
    </row>
    <row r="4525" spans="22:26" ht="20.100000000000001" customHeight="1" x14ac:dyDescent="0.25">
      <c r="V4525" s="156">
        <f t="shared" si="578"/>
        <v>25.145599999998275</v>
      </c>
      <c r="W4525" s="159">
        <f t="shared" si="574"/>
        <v>7.1499180743892442E-4</v>
      </c>
      <c r="X4525" s="160">
        <f t="shared" si="575"/>
        <v>1.8676673698052662E-6</v>
      </c>
      <c r="Y4525" s="160">
        <f t="shared" si="576"/>
        <v>1.8676673698052662E-6</v>
      </c>
      <c r="Z4525" s="160" t="str">
        <f t="shared" si="577"/>
        <v/>
      </c>
    </row>
    <row r="4526" spans="22:26" ht="20.100000000000001" customHeight="1" x14ac:dyDescent="0.25">
      <c r="V4526" s="156">
        <f t="shared" si="578"/>
        <v>25.151999999998274</v>
      </c>
      <c r="W4526" s="159">
        <f t="shared" si="574"/>
        <v>7.1312414006911916E-4</v>
      </c>
      <c r="X4526" s="160">
        <f t="shared" si="575"/>
        <v>1.8628850511042804E-6</v>
      </c>
      <c r="Y4526" s="160">
        <f t="shared" si="576"/>
        <v>1.8628850511042804E-6</v>
      </c>
      <c r="Z4526" s="160" t="str">
        <f t="shared" si="577"/>
        <v/>
      </c>
    </row>
    <row r="4527" spans="22:26" ht="20.100000000000001" customHeight="1" x14ac:dyDescent="0.25">
      <c r="V4527" s="156">
        <f t="shared" si="578"/>
        <v>25.158399999998274</v>
      </c>
      <c r="W4527" s="159">
        <f t="shared" si="574"/>
        <v>7.1126125501801488E-4</v>
      </c>
      <c r="X4527" s="160">
        <f t="shared" si="575"/>
        <v>1.8581146772409917E-6</v>
      </c>
      <c r="Y4527" s="160">
        <f t="shared" si="576"/>
        <v>1.8581146772409917E-6</v>
      </c>
      <c r="Z4527" s="160" t="str">
        <f t="shared" si="577"/>
        <v/>
      </c>
    </row>
    <row r="4528" spans="22:26" ht="20.100000000000001" customHeight="1" x14ac:dyDescent="0.25">
      <c r="V4528" s="156">
        <f t="shared" si="578"/>
        <v>25.164799999998273</v>
      </c>
      <c r="W4528" s="159">
        <f t="shared" si="574"/>
        <v>7.0940314034077388E-4</v>
      </c>
      <c r="X4528" s="160">
        <f t="shared" si="575"/>
        <v>1.8533562193234722E-6</v>
      </c>
      <c r="Y4528" s="160">
        <f t="shared" si="576"/>
        <v>1.8533562193234722E-6</v>
      </c>
      <c r="Z4528" s="160" t="str">
        <f t="shared" si="577"/>
        <v/>
      </c>
    </row>
    <row r="4529" spans="22:26" ht="20.100000000000001" customHeight="1" x14ac:dyDescent="0.25">
      <c r="V4529" s="156">
        <f t="shared" si="578"/>
        <v>25.171199999998272</v>
      </c>
      <c r="W4529" s="159">
        <f t="shared" si="574"/>
        <v>7.0754978412145041E-4</v>
      </c>
      <c r="X4529" s="160">
        <f t="shared" si="575"/>
        <v>1.8486096485267976E-6</v>
      </c>
      <c r="Y4529" s="160">
        <f t="shared" si="576"/>
        <v>1.8486096485267976E-6</v>
      </c>
      <c r="Z4529" s="160" t="str">
        <f t="shared" si="577"/>
        <v/>
      </c>
    </row>
    <row r="4530" spans="22:26" ht="20.100000000000001" customHeight="1" x14ac:dyDescent="0.25">
      <c r="V4530" s="156">
        <f t="shared" si="578"/>
        <v>25.177599999998272</v>
      </c>
      <c r="W4530" s="159">
        <f t="shared" si="574"/>
        <v>7.0570117447292361E-4</v>
      </c>
      <c r="X4530" s="160">
        <f t="shared" si="575"/>
        <v>1.8438749360891443E-6</v>
      </c>
      <c r="Y4530" s="160">
        <f t="shared" si="576"/>
        <v>1.8438749360891443E-6</v>
      </c>
      <c r="Z4530" s="160" t="str">
        <f t="shared" si="577"/>
        <v/>
      </c>
    </row>
    <row r="4531" spans="22:26" ht="20.100000000000001" customHeight="1" x14ac:dyDescent="0.25">
      <c r="V4531" s="156">
        <f t="shared" si="578"/>
        <v>25.183999999998271</v>
      </c>
      <c r="W4531" s="159">
        <f t="shared" si="574"/>
        <v>7.0385729953683447E-4</v>
      </c>
      <c r="X4531" s="160">
        <f t="shared" si="575"/>
        <v>1.839152053317427E-6</v>
      </c>
      <c r="Y4531" s="160">
        <f t="shared" si="576"/>
        <v>1.839152053317427E-6</v>
      </c>
      <c r="Z4531" s="160" t="str">
        <f t="shared" si="577"/>
        <v/>
      </c>
    </row>
    <row r="4532" spans="22:26" ht="20.100000000000001" customHeight="1" x14ac:dyDescent="0.25">
      <c r="V4532" s="156">
        <f t="shared" si="578"/>
        <v>25.19039999999827</v>
      </c>
      <c r="W4532" s="159">
        <f t="shared" si="574"/>
        <v>7.0201814748351704E-4</v>
      </c>
      <c r="X4532" s="160">
        <f t="shared" si="575"/>
        <v>1.834440971588058E-6</v>
      </c>
      <c r="Y4532" s="160">
        <f t="shared" si="576"/>
        <v>1.834440971588058E-6</v>
      </c>
      <c r="Z4532" s="160" t="str">
        <f t="shared" si="577"/>
        <v/>
      </c>
    </row>
    <row r="4533" spans="22:26" ht="20.100000000000001" customHeight="1" x14ac:dyDescent="0.25">
      <c r="V4533" s="156">
        <f t="shared" si="578"/>
        <v>25.196799999998269</v>
      </c>
      <c r="W4533" s="159">
        <f t="shared" si="574"/>
        <v>7.0018370651192899E-4</v>
      </c>
      <c r="X4533" s="160">
        <f t="shared" si="575"/>
        <v>1.8297416623389235E-6</v>
      </c>
      <c r="Y4533" s="160">
        <f t="shared" si="576"/>
        <v>1.8297416623389235E-6</v>
      </c>
      <c r="Z4533" s="160" t="str">
        <f t="shared" si="577"/>
        <v/>
      </c>
    </row>
    <row r="4534" spans="22:26" ht="20.100000000000001" customHeight="1" x14ac:dyDescent="0.25">
      <c r="V4534" s="156">
        <f t="shared" si="578"/>
        <v>25.203199999998269</v>
      </c>
      <c r="W4534" s="159">
        <f t="shared" si="574"/>
        <v>6.9835396484959006E-4</v>
      </c>
      <c r="X4534" s="160">
        <f t="shared" si="575"/>
        <v>1.825054097077082E-6</v>
      </c>
      <c r="Y4534" s="160">
        <f t="shared" si="576"/>
        <v>1.825054097077082E-6</v>
      </c>
      <c r="Z4534" s="160" t="str">
        <f t="shared" si="577"/>
        <v/>
      </c>
    </row>
    <row r="4535" spans="22:26" ht="20.100000000000001" customHeight="1" x14ac:dyDescent="0.25">
      <c r="V4535" s="156">
        <f t="shared" si="578"/>
        <v>25.209599999998268</v>
      </c>
      <c r="W4535" s="159">
        <f t="shared" si="574"/>
        <v>6.9652891075251298E-4</v>
      </c>
      <c r="X4535" s="160">
        <f t="shared" si="575"/>
        <v>1.8203782473746443E-6</v>
      </c>
      <c r="Y4535" s="160">
        <f t="shared" si="576"/>
        <v>1.8203782473746443E-6</v>
      </c>
      <c r="Z4535" s="160" t="str">
        <f t="shared" si="577"/>
        <v/>
      </c>
    </row>
    <row r="4536" spans="22:26" ht="20.100000000000001" customHeight="1" x14ac:dyDescent="0.25">
      <c r="V4536" s="156">
        <f t="shared" si="578"/>
        <v>25.215999999998267</v>
      </c>
      <c r="W4536" s="159">
        <f t="shared" si="574"/>
        <v>6.9470853250513834E-4</v>
      </c>
      <c r="X4536" s="160">
        <f t="shared" si="575"/>
        <v>1.8157140848675804E-6</v>
      </c>
      <c r="Y4536" s="160">
        <f t="shared" si="576"/>
        <v>1.8157140848675804E-6</v>
      </c>
      <c r="Z4536" s="160" t="str">
        <f t="shared" si="577"/>
        <v/>
      </c>
    </row>
    <row r="4537" spans="22:26" ht="20.100000000000001" customHeight="1" x14ac:dyDescent="0.25">
      <c r="V4537" s="156">
        <f t="shared" si="578"/>
        <v>25.222399999998267</v>
      </c>
      <c r="W4537" s="159">
        <f t="shared" si="574"/>
        <v>6.9289281842027076E-4</v>
      </c>
      <c r="X4537" s="160">
        <f t="shared" si="575"/>
        <v>1.8110615812635261E-6</v>
      </c>
      <c r="Y4537" s="160">
        <f t="shared" si="576"/>
        <v>1.8110615812635261E-6</v>
      </c>
      <c r="Z4537" s="160" t="str">
        <f t="shared" si="577"/>
        <v/>
      </c>
    </row>
    <row r="4538" spans="22:26" ht="20.100000000000001" customHeight="1" x14ac:dyDescent="0.25">
      <c r="V4538" s="156">
        <f t="shared" si="578"/>
        <v>25.228799999998266</v>
      </c>
      <c r="W4538" s="159">
        <f t="shared" si="574"/>
        <v>6.9108175683900723E-4</v>
      </c>
      <c r="X4538" s="160">
        <f t="shared" si="575"/>
        <v>1.8064207083310496E-6</v>
      </c>
      <c r="Y4538" s="160">
        <f t="shared" si="576"/>
        <v>1.8064207083310496E-6</v>
      </c>
      <c r="Z4538" s="160" t="str">
        <f t="shared" si="577"/>
        <v/>
      </c>
    </row>
    <row r="4539" spans="22:26" ht="20.100000000000001" customHeight="1" x14ac:dyDescent="0.25">
      <c r="V4539" s="156">
        <f t="shared" si="578"/>
        <v>25.235199999998265</v>
      </c>
      <c r="W4539" s="159">
        <f t="shared" si="574"/>
        <v>6.8927533613067618E-4</v>
      </c>
      <c r="X4539" s="160">
        <f t="shared" si="575"/>
        <v>1.8017914379019279E-6</v>
      </c>
      <c r="Y4539" s="160">
        <f t="shared" si="576"/>
        <v>1.8017914379019279E-6</v>
      </c>
      <c r="Z4539" s="160" t="str">
        <f t="shared" si="577"/>
        <v/>
      </c>
    </row>
    <row r="4540" spans="22:26" ht="20.100000000000001" customHeight="1" x14ac:dyDescent="0.25">
      <c r="V4540" s="156">
        <f t="shared" si="578"/>
        <v>25.241599999998265</v>
      </c>
      <c r="W4540" s="159">
        <f t="shared" si="574"/>
        <v>6.8747354469277425E-4</v>
      </c>
      <c r="X4540" s="160">
        <f t="shared" si="575"/>
        <v>1.7971737418797122E-6</v>
      </c>
      <c r="Y4540" s="160">
        <f t="shared" si="576"/>
        <v>1.7971737418797122E-6</v>
      </c>
      <c r="Z4540" s="160" t="str">
        <f t="shared" si="577"/>
        <v/>
      </c>
    </row>
    <row r="4541" spans="22:26" ht="20.100000000000001" customHeight="1" x14ac:dyDescent="0.25">
      <c r="V4541" s="156">
        <f t="shared" si="578"/>
        <v>25.247999999998264</v>
      </c>
      <c r="W4541" s="159">
        <f t="shared" si="574"/>
        <v>6.8567637095089454E-4</v>
      </c>
      <c r="X4541" s="160">
        <f t="shared" si="575"/>
        <v>1.7925675922308374E-6</v>
      </c>
      <c r="Y4541" s="160">
        <f t="shared" si="576"/>
        <v>1.7925675922308374E-6</v>
      </c>
      <c r="Z4541" s="160" t="str">
        <f t="shared" si="577"/>
        <v/>
      </c>
    </row>
    <row r="4542" spans="22:26" ht="20.100000000000001" customHeight="1" x14ac:dyDescent="0.25">
      <c r="V4542" s="156">
        <f t="shared" si="578"/>
        <v>25.254399999998263</v>
      </c>
      <c r="W4542" s="159">
        <f t="shared" si="574"/>
        <v>6.838838033586637E-4</v>
      </c>
      <c r="X4542" s="160">
        <f t="shared" si="575"/>
        <v>1.7879729609821286E-6</v>
      </c>
      <c r="Y4542" s="160">
        <f t="shared" si="576"/>
        <v>1.7879729609821286E-6</v>
      </c>
      <c r="Z4542" s="160" t="str">
        <f t="shared" si="577"/>
        <v/>
      </c>
    </row>
    <row r="4543" spans="22:26" ht="20.100000000000001" customHeight="1" x14ac:dyDescent="0.25">
      <c r="V4543" s="156">
        <f t="shared" si="578"/>
        <v>25.260799999998262</v>
      </c>
      <c r="W4543" s="159">
        <f t="shared" si="574"/>
        <v>6.8209583039768157E-4</v>
      </c>
      <c r="X4543" s="160">
        <f t="shared" si="575"/>
        <v>1.783389820233486E-6</v>
      </c>
      <c r="Y4543" s="160">
        <f t="shared" si="576"/>
        <v>1.783389820233486E-6</v>
      </c>
      <c r="Z4543" s="160" t="str">
        <f t="shared" si="577"/>
        <v/>
      </c>
    </row>
    <row r="4544" spans="22:26" ht="20.100000000000001" customHeight="1" x14ac:dyDescent="0.25">
      <c r="V4544" s="156">
        <f t="shared" si="578"/>
        <v>25.267199999998262</v>
      </c>
      <c r="W4544" s="159">
        <f t="shared" si="574"/>
        <v>6.8031244057744809E-4</v>
      </c>
      <c r="X4544" s="160">
        <f t="shared" si="575"/>
        <v>1.7788181421414051E-6</v>
      </c>
      <c r="Y4544" s="160">
        <f t="shared" si="576"/>
        <v>1.7788181421414051E-6</v>
      </c>
      <c r="Z4544" s="160" t="str">
        <f t="shared" si="577"/>
        <v/>
      </c>
    </row>
    <row r="4545" spans="22:26" ht="20.100000000000001" customHeight="1" x14ac:dyDescent="0.25">
      <c r="V4545" s="156">
        <f t="shared" si="578"/>
        <v>25.273599999998261</v>
      </c>
      <c r="W4545" s="159">
        <f t="shared" si="574"/>
        <v>6.7853362243530668E-4</v>
      </c>
      <c r="X4545" s="160">
        <f t="shared" si="575"/>
        <v>1.7742578989331801E-6</v>
      </c>
      <c r="Y4545" s="160">
        <f t="shared" si="576"/>
        <v>1.7742578989331801E-6</v>
      </c>
      <c r="Z4545" s="160" t="str">
        <f t="shared" si="577"/>
        <v/>
      </c>
    </row>
    <row r="4546" spans="22:26" ht="20.100000000000001" customHeight="1" x14ac:dyDescent="0.25">
      <c r="V4546" s="156">
        <f t="shared" si="578"/>
        <v>25.27999999999826</v>
      </c>
      <c r="W4546" s="159">
        <f t="shared" si="574"/>
        <v>6.767593645363735E-4</v>
      </c>
      <c r="X4546" s="160">
        <f t="shared" si="575"/>
        <v>1.7697090628963864E-6</v>
      </c>
      <c r="Y4546" s="160">
        <f t="shared" si="576"/>
        <v>1.7697090628963864E-6</v>
      </c>
      <c r="Z4546" s="160" t="str">
        <f t="shared" si="577"/>
        <v/>
      </c>
    </row>
    <row r="4547" spans="22:26" ht="20.100000000000001" customHeight="1" x14ac:dyDescent="0.25">
      <c r="V4547" s="156">
        <f t="shared" si="578"/>
        <v>25.28639999999826</v>
      </c>
      <c r="W4547" s="159">
        <f t="shared" si="574"/>
        <v>6.7498965547347712E-4</v>
      </c>
      <c r="X4547" s="160">
        <f t="shared" si="575"/>
        <v>1.7651716063880971E-6</v>
      </c>
      <c r="Y4547" s="160">
        <f t="shared" si="576"/>
        <v>1.7651716063880971E-6</v>
      </c>
      <c r="Z4547" s="160" t="str">
        <f t="shared" si="577"/>
        <v/>
      </c>
    </row>
    <row r="4548" spans="22:26" ht="20.100000000000001" customHeight="1" x14ac:dyDescent="0.25">
      <c r="V4548" s="156">
        <f t="shared" si="578"/>
        <v>25.292799999998259</v>
      </c>
      <c r="W4548" s="159">
        <f t="shared" si="574"/>
        <v>6.7322448386708902E-4</v>
      </c>
      <c r="X4548" s="160">
        <f t="shared" si="575"/>
        <v>1.760645501822089E-6</v>
      </c>
      <c r="Y4548" s="160">
        <f t="shared" si="576"/>
        <v>1.760645501822089E-6</v>
      </c>
      <c r="Z4548" s="160" t="str">
        <f t="shared" si="577"/>
        <v/>
      </c>
    </row>
    <row r="4549" spans="22:26" ht="20.100000000000001" customHeight="1" x14ac:dyDescent="0.25">
      <c r="V4549" s="156">
        <f t="shared" si="578"/>
        <v>25.299199999998258</v>
      </c>
      <c r="W4549" s="159">
        <f t="shared" si="574"/>
        <v>6.7146383836526693E-4</v>
      </c>
      <c r="X4549" s="160">
        <f t="shared" si="575"/>
        <v>1.7561307216822867E-6</v>
      </c>
      <c r="Y4549" s="160">
        <f t="shared" si="576"/>
        <v>1.7561307216822867E-6</v>
      </c>
      <c r="Z4549" s="160" t="str">
        <f t="shared" si="577"/>
        <v/>
      </c>
    </row>
    <row r="4550" spans="22:26" ht="20.100000000000001" customHeight="1" x14ac:dyDescent="0.25">
      <c r="V4550" s="156">
        <f t="shared" si="578"/>
        <v>25.305599999998257</v>
      </c>
      <c r="W4550" s="159">
        <f t="shared" si="574"/>
        <v>6.6970770764358464E-4</v>
      </c>
      <c r="X4550" s="160">
        <f t="shared" si="575"/>
        <v>1.7516272385170164E-6</v>
      </c>
      <c r="Y4550" s="160">
        <f t="shared" si="576"/>
        <v>1.7516272385170164E-6</v>
      </c>
      <c r="Z4550" s="160" t="str">
        <f t="shared" si="577"/>
        <v/>
      </c>
    </row>
    <row r="4551" spans="22:26" ht="20.100000000000001" customHeight="1" x14ac:dyDescent="0.25">
      <c r="V4551" s="156">
        <f t="shared" si="578"/>
        <v>25.311999999998257</v>
      </c>
      <c r="W4551" s="159">
        <f t="shared" si="574"/>
        <v>6.6795608040506763E-4</v>
      </c>
      <c r="X4551" s="160">
        <f t="shared" si="575"/>
        <v>1.7471350249307661E-6</v>
      </c>
      <c r="Y4551" s="160">
        <f t="shared" si="576"/>
        <v>1.7471350249307661E-6</v>
      </c>
      <c r="Z4551" s="160" t="str">
        <f t="shared" si="577"/>
        <v/>
      </c>
    </row>
    <row r="4552" spans="22:26" ht="20.100000000000001" customHeight="1" x14ac:dyDescent="0.25">
      <c r="V4552" s="156">
        <f t="shared" si="578"/>
        <v>25.318399999998256</v>
      </c>
      <c r="W4552" s="159">
        <f t="shared" si="574"/>
        <v>6.6620894538013686E-4</v>
      </c>
      <c r="X4552" s="160">
        <f t="shared" si="575"/>
        <v>1.7426540536020748E-6</v>
      </c>
      <c r="Y4552" s="160">
        <f t="shared" si="576"/>
        <v>1.7426540536020748E-6</v>
      </c>
      <c r="Z4552" s="160" t="str">
        <f t="shared" si="577"/>
        <v/>
      </c>
    </row>
    <row r="4553" spans="22:26" ht="20.100000000000001" customHeight="1" x14ac:dyDescent="0.25">
      <c r="V4553" s="156">
        <f t="shared" si="578"/>
        <v>25.324799999998255</v>
      </c>
      <c r="W4553" s="159">
        <f t="shared" si="574"/>
        <v>6.6446629132653479E-4</v>
      </c>
      <c r="X4553" s="160">
        <f t="shared" si="575"/>
        <v>1.7381842972658598E-6</v>
      </c>
      <c r="Y4553" s="160">
        <f t="shared" si="576"/>
        <v>1.7381842972658598E-6</v>
      </c>
      <c r="Z4553" s="160" t="str">
        <f t="shared" si="577"/>
        <v/>
      </c>
    </row>
    <row r="4554" spans="22:26" ht="20.100000000000001" customHeight="1" x14ac:dyDescent="0.25">
      <c r="V4554" s="156">
        <f t="shared" si="578"/>
        <v>25.331199999998255</v>
      </c>
      <c r="W4554" s="159">
        <f t="shared" si="574"/>
        <v>6.6272810702926893E-4</v>
      </c>
      <c r="X4554" s="160">
        <f t="shared" si="575"/>
        <v>1.7337257287206812E-6</v>
      </c>
      <c r="Y4554" s="160">
        <f t="shared" si="576"/>
        <v>1.7337257287206812E-6</v>
      </c>
      <c r="Z4554" s="160" t="str">
        <f t="shared" si="577"/>
        <v/>
      </c>
    </row>
    <row r="4555" spans="22:26" ht="20.100000000000001" customHeight="1" x14ac:dyDescent="0.25">
      <c r="V4555" s="156">
        <f t="shared" si="578"/>
        <v>25.337599999998254</v>
      </c>
      <c r="W4555" s="159">
        <f t="shared" si="574"/>
        <v>6.6099438130054824E-4</v>
      </c>
      <c r="X4555" s="160">
        <f t="shared" si="575"/>
        <v>1.7292783208329703E-6</v>
      </c>
      <c r="Y4555" s="160">
        <f t="shared" si="576"/>
        <v>1.7292783208329703E-6</v>
      </c>
      <c r="Z4555" s="160" t="str">
        <f t="shared" si="577"/>
        <v/>
      </c>
    </row>
    <row r="4556" spans="22:26" ht="20.100000000000001" customHeight="1" x14ac:dyDescent="0.25">
      <c r="V4556" s="156">
        <f t="shared" si="578"/>
        <v>25.343999999998253</v>
      </c>
      <c r="W4556" s="159">
        <f t="shared" si="574"/>
        <v>6.5926510297971527E-4</v>
      </c>
      <c r="X4556" s="160">
        <f t="shared" si="575"/>
        <v>1.7248420465264041E-6</v>
      </c>
      <c r="Y4556" s="160">
        <f t="shared" si="576"/>
        <v>1.7248420465264041E-6</v>
      </c>
      <c r="Z4556" s="160" t="str">
        <f t="shared" si="577"/>
        <v/>
      </c>
    </row>
    <row r="4557" spans="22:26" ht="20.100000000000001" customHeight="1" x14ac:dyDescent="0.25">
      <c r="V4557" s="156">
        <f t="shared" si="578"/>
        <v>25.350399999998253</v>
      </c>
      <c r="W4557" s="159">
        <f t="shared" si="574"/>
        <v>6.5754026093318887E-4</v>
      </c>
      <c r="X4557" s="160">
        <f t="shared" si="575"/>
        <v>1.7204168787945907E-6</v>
      </c>
      <c r="Y4557" s="160">
        <f t="shared" si="576"/>
        <v>1.7204168787945907E-6</v>
      </c>
      <c r="Z4557" s="160" t="str">
        <f t="shared" si="577"/>
        <v/>
      </c>
    </row>
    <row r="4558" spans="22:26" ht="20.100000000000001" customHeight="1" x14ac:dyDescent="0.25">
      <c r="V4558" s="156">
        <f t="shared" si="578"/>
        <v>25.356799999998252</v>
      </c>
      <c r="W4558" s="159">
        <f t="shared" si="574"/>
        <v>6.5581984405439428E-4</v>
      </c>
      <c r="X4558" s="160">
        <f t="shared" si="575"/>
        <v>1.7160027906855651E-6</v>
      </c>
      <c r="Y4558" s="160">
        <f t="shared" si="576"/>
        <v>1.7160027906855651E-6</v>
      </c>
      <c r="Z4558" s="160" t="str">
        <f t="shared" si="577"/>
        <v/>
      </c>
    </row>
    <row r="4559" spans="22:26" ht="20.100000000000001" customHeight="1" x14ac:dyDescent="0.25">
      <c r="V4559" s="156">
        <f t="shared" si="578"/>
        <v>25.363199999998251</v>
      </c>
      <c r="W4559" s="159">
        <f t="shared" si="574"/>
        <v>6.5410384126370871E-4</v>
      </c>
      <c r="X4559" s="160">
        <f t="shared" si="575"/>
        <v>1.7115997553169681E-6</v>
      </c>
      <c r="Y4559" s="160">
        <f t="shared" si="576"/>
        <v>1.7115997553169681E-6</v>
      </c>
      <c r="Z4559" s="160" t="str">
        <f t="shared" si="577"/>
        <v/>
      </c>
    </row>
    <row r="4560" spans="22:26" ht="20.100000000000001" customHeight="1" x14ac:dyDescent="0.25">
      <c r="V4560" s="156">
        <f t="shared" si="578"/>
        <v>25.36959999999825</v>
      </c>
      <c r="W4560" s="159">
        <f t="shared" si="574"/>
        <v>6.5239224150839175E-4</v>
      </c>
      <c r="X4560" s="160">
        <f t="shared" si="575"/>
        <v>1.7072077458652043E-6</v>
      </c>
      <c r="Y4560" s="160">
        <f t="shared" si="576"/>
        <v>1.7072077458652043E-6</v>
      </c>
      <c r="Z4560" s="160" t="str">
        <f t="shared" si="577"/>
        <v/>
      </c>
    </row>
    <row r="4561" spans="22:26" ht="20.100000000000001" customHeight="1" x14ac:dyDescent="0.25">
      <c r="V4561" s="156">
        <f t="shared" si="578"/>
        <v>25.37599999999825</v>
      </c>
      <c r="W4561" s="159">
        <f t="shared" si="574"/>
        <v>6.5068503376252654E-4</v>
      </c>
      <c r="X4561" s="160">
        <f t="shared" si="575"/>
        <v>1.7028267355714052E-6</v>
      </c>
      <c r="Y4561" s="160">
        <f t="shared" si="576"/>
        <v>1.7028267355714052E-6</v>
      </c>
      <c r="Z4561" s="160" t="str">
        <f t="shared" si="577"/>
        <v/>
      </c>
    </row>
    <row r="4562" spans="22:26" ht="20.100000000000001" customHeight="1" x14ac:dyDescent="0.25">
      <c r="V4562" s="156">
        <f t="shared" si="578"/>
        <v>25.382399999998249</v>
      </c>
      <c r="W4562" s="159">
        <f t="shared" si="574"/>
        <v>6.4898220702695514E-4</v>
      </c>
      <c r="X4562" s="160">
        <f t="shared" si="575"/>
        <v>1.6984566977362248E-6</v>
      </c>
      <c r="Y4562" s="160">
        <f t="shared" si="576"/>
        <v>1.6984566977362248E-6</v>
      </c>
      <c r="Z4562" s="160" t="str">
        <f t="shared" si="577"/>
        <v/>
      </c>
    </row>
    <row r="4563" spans="22:26" ht="20.100000000000001" customHeight="1" x14ac:dyDescent="0.25">
      <c r="V4563" s="156">
        <f t="shared" si="578"/>
        <v>25.388799999998248</v>
      </c>
      <c r="W4563" s="159">
        <f t="shared" si="574"/>
        <v>6.4728375032921891E-4</v>
      </c>
      <c r="X4563" s="160">
        <f t="shared" si="575"/>
        <v>1.6940976057269958E-6</v>
      </c>
      <c r="Y4563" s="160">
        <f t="shared" si="576"/>
        <v>1.6940976057269958E-6</v>
      </c>
      <c r="Z4563" s="160" t="str">
        <f t="shared" si="577"/>
        <v/>
      </c>
    </row>
    <row r="4564" spans="22:26" ht="20.100000000000001" customHeight="1" x14ac:dyDescent="0.25">
      <c r="V4564" s="156">
        <f t="shared" si="578"/>
        <v>25.395199999998248</v>
      </c>
      <c r="W4564" s="159">
        <f t="shared" ref="W4564:W4627" si="579">_xlfn.CHISQ.DIST.RT(V4564,$U$593)</f>
        <v>6.4558965272349192E-4</v>
      </c>
      <c r="X4564" s="160">
        <f t="shared" ref="X4564:X4627" si="580">W4564-W4565</f>
        <v>1.6897494329665618E-6</v>
      </c>
      <c r="Y4564" s="160">
        <f t="shared" ref="Y4564:Y4627" si="581">IF(W4564&lt;(1-$U$600),X4564,"")</f>
        <v>1.6897494329665618E-6</v>
      </c>
      <c r="Z4564" s="160" t="str">
        <f t="shared" ref="Z4564:Z4627" si="582">IF(X4564&lt;(1-$U$606),Y4564,"")</f>
        <v/>
      </c>
    </row>
    <row r="4565" spans="22:26" ht="20.100000000000001" customHeight="1" x14ac:dyDescent="0.25">
      <c r="V4565" s="156">
        <f t="shared" ref="V4565:V4628" si="583">V4564+$Y$593</f>
        <v>25.401599999998247</v>
      </c>
      <c r="W4565" s="159">
        <f t="shared" si="579"/>
        <v>6.4389990329052535E-4</v>
      </c>
      <c r="X4565" s="160">
        <f t="shared" si="580"/>
        <v>1.6854121529445536E-6</v>
      </c>
      <c r="Y4565" s="160">
        <f t="shared" si="581"/>
        <v>1.6854121529445536E-6</v>
      </c>
      <c r="Z4565" s="160" t="str">
        <f t="shared" si="582"/>
        <v/>
      </c>
    </row>
    <row r="4566" spans="22:26" ht="20.100000000000001" customHeight="1" x14ac:dyDescent="0.25">
      <c r="V4566" s="156">
        <f t="shared" si="583"/>
        <v>25.407999999998246</v>
      </c>
      <c r="W4566" s="159">
        <f t="shared" si="579"/>
        <v>6.422144911375808E-4</v>
      </c>
      <c r="X4566" s="160">
        <f t="shared" si="580"/>
        <v>1.68108573921316E-6</v>
      </c>
      <c r="Y4566" s="160">
        <f t="shared" si="581"/>
        <v>1.68108573921316E-6</v>
      </c>
      <c r="Z4566" s="160" t="str">
        <f t="shared" si="582"/>
        <v/>
      </c>
    </row>
    <row r="4567" spans="22:26" ht="20.100000000000001" customHeight="1" x14ac:dyDescent="0.25">
      <c r="V4567" s="156">
        <f t="shared" si="583"/>
        <v>25.414399999998246</v>
      </c>
      <c r="W4567" s="159">
        <f t="shared" si="579"/>
        <v>6.4053340539836764E-4</v>
      </c>
      <c r="X4567" s="160">
        <f t="shared" si="580"/>
        <v>1.6767701653802982E-6</v>
      </c>
      <c r="Y4567" s="160">
        <f t="shared" si="581"/>
        <v>1.6767701653802982E-6</v>
      </c>
      <c r="Z4567" s="160" t="str">
        <f t="shared" si="582"/>
        <v/>
      </c>
    </row>
    <row r="4568" spans="22:26" ht="20.100000000000001" customHeight="1" x14ac:dyDescent="0.25">
      <c r="V4568" s="156">
        <f t="shared" si="583"/>
        <v>25.420799999998245</v>
      </c>
      <c r="W4568" s="159">
        <f t="shared" si="579"/>
        <v>6.3885663523298734E-4</v>
      </c>
      <c r="X4568" s="160">
        <f t="shared" si="580"/>
        <v>1.6724654051207804E-6</v>
      </c>
      <c r="Y4568" s="160">
        <f t="shared" si="581"/>
        <v>1.6724654051207804E-6</v>
      </c>
      <c r="Z4568" s="160" t="str">
        <f t="shared" si="582"/>
        <v/>
      </c>
    </row>
    <row r="4569" spans="22:26" ht="20.100000000000001" customHeight="1" x14ac:dyDescent="0.25">
      <c r="V4569" s="156">
        <f t="shared" si="583"/>
        <v>25.427199999998244</v>
      </c>
      <c r="W4569" s="159">
        <f t="shared" si="579"/>
        <v>6.3718416982786656E-4</v>
      </c>
      <c r="X4569" s="160">
        <f t="shared" si="580"/>
        <v>1.6681714321699175E-6</v>
      </c>
      <c r="Y4569" s="160">
        <f t="shared" si="581"/>
        <v>1.6681714321699175E-6</v>
      </c>
      <c r="Z4569" s="160" t="str">
        <f t="shared" si="582"/>
        <v/>
      </c>
    </row>
    <row r="4570" spans="22:26" ht="20.100000000000001" customHeight="1" x14ac:dyDescent="0.25">
      <c r="V4570" s="156">
        <f t="shared" si="583"/>
        <v>25.433599999998243</v>
      </c>
      <c r="W4570" s="159">
        <f t="shared" si="579"/>
        <v>6.3551599839569665E-4</v>
      </c>
      <c r="X4570" s="160">
        <f t="shared" si="580"/>
        <v>1.6638882203221092E-6</v>
      </c>
      <c r="Y4570" s="160">
        <f t="shared" si="581"/>
        <v>1.6638882203221092E-6</v>
      </c>
      <c r="Z4570" s="160" t="str">
        <f t="shared" si="582"/>
        <v/>
      </c>
    </row>
    <row r="4571" spans="22:26" ht="20.100000000000001" customHeight="1" x14ac:dyDescent="0.25">
      <c r="V4571" s="156">
        <f t="shared" si="583"/>
        <v>25.439999999998243</v>
      </c>
      <c r="W4571" s="159">
        <f t="shared" si="579"/>
        <v>6.3385211017537454E-4</v>
      </c>
      <c r="X4571" s="160">
        <f t="shared" si="580"/>
        <v>1.6596157434322538E-6</v>
      </c>
      <c r="Y4571" s="160">
        <f t="shared" si="581"/>
        <v>1.6596157434322538E-6</v>
      </c>
      <c r="Z4571" s="160" t="str">
        <f t="shared" si="582"/>
        <v/>
      </c>
    </row>
    <row r="4572" spans="22:26" ht="20.100000000000001" customHeight="1" x14ac:dyDescent="0.25">
      <c r="V4572" s="156">
        <f t="shared" si="583"/>
        <v>25.446399999998242</v>
      </c>
      <c r="W4572" s="159">
        <f t="shared" si="579"/>
        <v>6.3219249443194228E-4</v>
      </c>
      <c r="X4572" s="160">
        <f t="shared" si="580"/>
        <v>1.655353975422145E-6</v>
      </c>
      <c r="Y4572" s="160">
        <f t="shared" si="581"/>
        <v>1.655353975422145E-6</v>
      </c>
      <c r="Z4572" s="160" t="str">
        <f t="shared" si="582"/>
        <v/>
      </c>
    </row>
    <row r="4573" spans="22:26" ht="20.100000000000001" customHeight="1" x14ac:dyDescent="0.25">
      <c r="V4573" s="156">
        <f t="shared" si="583"/>
        <v>25.452799999998241</v>
      </c>
      <c r="W4573" s="159">
        <f t="shared" si="579"/>
        <v>6.3053714045652014E-4</v>
      </c>
      <c r="X4573" s="160">
        <f t="shared" si="580"/>
        <v>1.6511028902660516E-6</v>
      </c>
      <c r="Y4573" s="160">
        <f t="shared" si="581"/>
        <v>1.6511028902660516E-6</v>
      </c>
      <c r="Z4573" s="160" t="str">
        <f t="shared" si="582"/>
        <v/>
      </c>
    </row>
    <row r="4574" spans="22:26" ht="20.100000000000001" customHeight="1" x14ac:dyDescent="0.25">
      <c r="V4574" s="156">
        <f t="shared" si="583"/>
        <v>25.459199999998241</v>
      </c>
      <c r="W4574" s="159">
        <f t="shared" si="579"/>
        <v>6.2888603756625409E-4</v>
      </c>
      <c r="X4574" s="160">
        <f t="shared" si="580"/>
        <v>1.64686246200568E-6</v>
      </c>
      <c r="Y4574" s="160">
        <f t="shared" si="581"/>
        <v>1.64686246200568E-6</v>
      </c>
      <c r="Z4574" s="160" t="str">
        <f t="shared" si="582"/>
        <v/>
      </c>
    </row>
    <row r="4575" spans="22:26" ht="20.100000000000001" customHeight="1" x14ac:dyDescent="0.25">
      <c r="V4575" s="156">
        <f t="shared" si="583"/>
        <v>25.46559999999824</v>
      </c>
      <c r="W4575" s="159">
        <f t="shared" si="579"/>
        <v>6.2723917510424841E-4</v>
      </c>
      <c r="X4575" s="160">
        <f t="shared" si="580"/>
        <v>1.6426326647380309E-6</v>
      </c>
      <c r="Y4575" s="160">
        <f t="shared" si="581"/>
        <v>1.6426326647380309E-6</v>
      </c>
      <c r="Z4575" s="160" t="str">
        <f t="shared" si="582"/>
        <v/>
      </c>
    </row>
    <row r="4576" spans="22:26" ht="20.100000000000001" customHeight="1" x14ac:dyDescent="0.25">
      <c r="V4576" s="156">
        <f t="shared" si="583"/>
        <v>25.471999999998239</v>
      </c>
      <c r="W4576" s="159">
        <f t="shared" si="579"/>
        <v>6.2559654243951037E-4</v>
      </c>
      <c r="X4576" s="160">
        <f t="shared" si="580"/>
        <v>1.6384134726245064E-6</v>
      </c>
      <c r="Y4576" s="160">
        <f t="shared" si="581"/>
        <v>1.6384134726245064E-6</v>
      </c>
      <c r="Z4576" s="160" t="str">
        <f t="shared" si="582"/>
        <v/>
      </c>
    </row>
    <row r="4577" spans="22:26" ht="20.100000000000001" customHeight="1" x14ac:dyDescent="0.25">
      <c r="V4577" s="156">
        <f t="shared" si="583"/>
        <v>25.478399999998238</v>
      </c>
      <c r="W4577" s="159">
        <f t="shared" si="579"/>
        <v>6.2395812896688587E-4</v>
      </c>
      <c r="X4577" s="160">
        <f t="shared" si="580"/>
        <v>1.6342048598857063E-6</v>
      </c>
      <c r="Y4577" s="160">
        <f t="shared" si="581"/>
        <v>1.6342048598857063E-6</v>
      </c>
      <c r="Z4577" s="160" t="str">
        <f t="shared" si="582"/>
        <v/>
      </c>
    </row>
    <row r="4578" spans="22:26" ht="20.100000000000001" customHeight="1" x14ac:dyDescent="0.25">
      <c r="V4578" s="156">
        <f t="shared" si="583"/>
        <v>25.484799999998238</v>
      </c>
      <c r="W4578" s="159">
        <f t="shared" si="579"/>
        <v>6.2232392410700016E-4</v>
      </c>
      <c r="X4578" s="160">
        <f t="shared" si="580"/>
        <v>1.6300068008001265E-6</v>
      </c>
      <c r="Y4578" s="160">
        <f t="shared" si="581"/>
        <v>1.6300068008001265E-6</v>
      </c>
      <c r="Z4578" s="160" t="str">
        <f t="shared" si="582"/>
        <v/>
      </c>
    </row>
    <row r="4579" spans="22:26" ht="20.100000000000001" customHeight="1" x14ac:dyDescent="0.25">
      <c r="V4579" s="156">
        <f t="shared" si="583"/>
        <v>25.491199999998237</v>
      </c>
      <c r="W4579" s="159">
        <f t="shared" si="579"/>
        <v>6.2069391730620004E-4</v>
      </c>
      <c r="X4579" s="160">
        <f t="shared" si="580"/>
        <v>1.6258192697087134E-6</v>
      </c>
      <c r="Y4579" s="160">
        <f t="shared" si="581"/>
        <v>1.6258192697087134E-6</v>
      </c>
      <c r="Z4579" s="160" t="str">
        <f t="shared" si="582"/>
        <v/>
      </c>
    </row>
    <row r="4580" spans="22:26" ht="20.100000000000001" customHeight="1" x14ac:dyDescent="0.25">
      <c r="V4580" s="156">
        <f t="shared" si="583"/>
        <v>25.497599999998236</v>
      </c>
      <c r="W4580" s="159">
        <f t="shared" si="579"/>
        <v>6.1906809803649132E-4</v>
      </c>
      <c r="X4580" s="160">
        <f t="shared" si="580"/>
        <v>1.6216422410123693E-6</v>
      </c>
      <c r="Y4580" s="160">
        <f t="shared" si="581"/>
        <v>1.6216422410123693E-6</v>
      </c>
      <c r="Z4580" s="160" t="str">
        <f t="shared" si="582"/>
        <v/>
      </c>
    </row>
    <row r="4581" spans="22:26" ht="20.100000000000001" customHeight="1" x14ac:dyDescent="0.25">
      <c r="V4581" s="156">
        <f t="shared" si="583"/>
        <v>25.503999999998236</v>
      </c>
      <c r="W4581" s="159">
        <f t="shared" si="579"/>
        <v>6.1744645579547895E-4</v>
      </c>
      <c r="X4581" s="160">
        <f t="shared" si="580"/>
        <v>1.617475689170869E-6</v>
      </c>
      <c r="Y4581" s="160">
        <f t="shared" si="581"/>
        <v>1.617475689170869E-6</v>
      </c>
      <c r="Z4581" s="160" t="str">
        <f t="shared" si="582"/>
        <v/>
      </c>
    </row>
    <row r="4582" spans="22:26" ht="20.100000000000001" customHeight="1" x14ac:dyDescent="0.25">
      <c r="V4582" s="156">
        <f t="shared" si="583"/>
        <v>25.510399999998235</v>
      </c>
      <c r="W4582" s="159">
        <f t="shared" si="579"/>
        <v>6.1582898010630808E-4</v>
      </c>
      <c r="X4582" s="160">
        <f t="shared" si="580"/>
        <v>1.6133195887001487E-6</v>
      </c>
      <c r="Y4582" s="160">
        <f t="shared" si="581"/>
        <v>1.6133195887001487E-6</v>
      </c>
      <c r="Z4582" s="160" t="str">
        <f t="shared" si="582"/>
        <v/>
      </c>
    </row>
    <row r="4583" spans="22:26" ht="20.100000000000001" customHeight="1" x14ac:dyDescent="0.25">
      <c r="V4583" s="156">
        <f t="shared" si="583"/>
        <v>25.516799999998234</v>
      </c>
      <c r="W4583" s="159">
        <f t="shared" si="579"/>
        <v>6.1421566051760793E-4</v>
      </c>
      <c r="X4583" s="160">
        <f t="shared" si="580"/>
        <v>1.6091739141856423E-6</v>
      </c>
      <c r="Y4583" s="160">
        <f t="shared" si="581"/>
        <v>1.6091739141856423E-6</v>
      </c>
      <c r="Z4583" s="160" t="str">
        <f t="shared" si="582"/>
        <v/>
      </c>
    </row>
    <row r="4584" spans="22:26" ht="20.100000000000001" customHeight="1" x14ac:dyDescent="0.25">
      <c r="V4584" s="156">
        <f t="shared" si="583"/>
        <v>25.523199999998234</v>
      </c>
      <c r="W4584" s="159">
        <f t="shared" si="579"/>
        <v>6.1260648660342229E-4</v>
      </c>
      <c r="X4584" s="160">
        <f t="shared" si="580"/>
        <v>1.6050386402578862E-6</v>
      </c>
      <c r="Y4584" s="160">
        <f t="shared" si="581"/>
        <v>1.6050386402578862E-6</v>
      </c>
      <c r="Z4584" s="160" t="str">
        <f t="shared" si="582"/>
        <v/>
      </c>
    </row>
    <row r="4585" spans="22:26" ht="20.100000000000001" customHeight="1" x14ac:dyDescent="0.25">
      <c r="V4585" s="156">
        <f t="shared" si="583"/>
        <v>25.529599999998233</v>
      </c>
      <c r="W4585" s="159">
        <f t="shared" si="579"/>
        <v>6.1100144796316441E-4</v>
      </c>
      <c r="X4585" s="160">
        <f t="shared" si="580"/>
        <v>1.6009137416211428E-6</v>
      </c>
      <c r="Y4585" s="160">
        <f t="shared" si="581"/>
        <v>1.6009137416211428E-6</v>
      </c>
      <c r="Z4585" s="160" t="str">
        <f t="shared" si="582"/>
        <v/>
      </c>
    </row>
    <row r="4586" spans="22:26" ht="20.100000000000001" customHeight="1" x14ac:dyDescent="0.25">
      <c r="V4586" s="156">
        <f t="shared" si="583"/>
        <v>25.535999999998232</v>
      </c>
      <c r="W4586" s="159">
        <f t="shared" si="579"/>
        <v>6.0940053422154326E-4</v>
      </c>
      <c r="X4586" s="160">
        <f t="shared" si="580"/>
        <v>1.596799193025536E-6</v>
      </c>
      <c r="Y4586" s="160">
        <f t="shared" si="581"/>
        <v>1.596799193025536E-6</v>
      </c>
      <c r="Z4586" s="160" t="str">
        <f t="shared" si="582"/>
        <v/>
      </c>
    </row>
    <row r="4587" spans="22:26" ht="20.100000000000001" customHeight="1" x14ac:dyDescent="0.25">
      <c r="V4587" s="156">
        <f t="shared" si="583"/>
        <v>25.542399999998231</v>
      </c>
      <c r="W4587" s="159">
        <f t="shared" si="579"/>
        <v>6.0780373502851773E-4</v>
      </c>
      <c r="X4587" s="160">
        <f t="shared" si="580"/>
        <v>1.592694969292964E-6</v>
      </c>
      <c r="Y4587" s="160">
        <f t="shared" si="581"/>
        <v>1.592694969292964E-6</v>
      </c>
      <c r="Z4587" s="160" t="str">
        <f t="shared" si="582"/>
        <v/>
      </c>
    </row>
    <row r="4588" spans="22:26" ht="20.100000000000001" customHeight="1" x14ac:dyDescent="0.25">
      <c r="V4588" s="156">
        <f t="shared" si="583"/>
        <v>25.548799999998231</v>
      </c>
      <c r="W4588" s="159">
        <f t="shared" si="579"/>
        <v>6.0621104005922476E-4</v>
      </c>
      <c r="X4588" s="160">
        <f t="shared" si="580"/>
        <v>1.5886010452915121E-6</v>
      </c>
      <c r="Y4588" s="160">
        <f t="shared" si="581"/>
        <v>1.5886010452915121E-6</v>
      </c>
      <c r="Z4588" s="160" t="str">
        <f t="shared" si="582"/>
        <v/>
      </c>
    </row>
    <row r="4589" spans="22:26" ht="20.100000000000001" customHeight="1" x14ac:dyDescent="0.25">
      <c r="V4589" s="156">
        <f t="shared" si="583"/>
        <v>25.55519999999823</v>
      </c>
      <c r="W4589" s="159">
        <f t="shared" si="579"/>
        <v>6.0462243901393325E-4</v>
      </c>
      <c r="X4589" s="160">
        <f t="shared" si="580"/>
        <v>1.5845173959581123E-6</v>
      </c>
      <c r="Y4589" s="160">
        <f t="shared" si="581"/>
        <v>1.5845173959581123E-6</v>
      </c>
      <c r="Z4589" s="160" t="str">
        <f t="shared" si="582"/>
        <v/>
      </c>
    </row>
    <row r="4590" spans="22:26" ht="20.100000000000001" customHeight="1" x14ac:dyDescent="0.25">
      <c r="V4590" s="156">
        <f t="shared" si="583"/>
        <v>25.561599999998229</v>
      </c>
      <c r="W4590" s="159">
        <f t="shared" si="579"/>
        <v>6.0303792161797514E-4</v>
      </c>
      <c r="X4590" s="160">
        <f t="shared" si="580"/>
        <v>1.5804439962827143E-6</v>
      </c>
      <c r="Y4590" s="160">
        <f t="shared" si="581"/>
        <v>1.5804439962827143E-6</v>
      </c>
      <c r="Z4590" s="160" t="str">
        <f t="shared" si="582"/>
        <v/>
      </c>
    </row>
    <row r="4591" spans="22:26" ht="20.100000000000001" customHeight="1" x14ac:dyDescent="0.25">
      <c r="V4591" s="156">
        <f t="shared" si="583"/>
        <v>25.567999999998229</v>
      </c>
      <c r="W4591" s="159">
        <f t="shared" si="579"/>
        <v>6.0145747762169242E-4</v>
      </c>
      <c r="X4591" s="160">
        <f t="shared" si="580"/>
        <v>1.5763808213161996E-6</v>
      </c>
      <c r="Y4591" s="160">
        <f t="shared" si="581"/>
        <v>1.5763808213161996E-6</v>
      </c>
      <c r="Z4591" s="160" t="str">
        <f t="shared" si="582"/>
        <v/>
      </c>
    </row>
    <row r="4592" spans="22:26" ht="20.100000000000001" customHeight="1" x14ac:dyDescent="0.25">
      <c r="V4592" s="156">
        <f t="shared" si="583"/>
        <v>25.574399999998228</v>
      </c>
      <c r="W4592" s="159">
        <f t="shared" si="579"/>
        <v>5.9988109680037623E-4</v>
      </c>
      <c r="X4592" s="160">
        <f t="shared" si="580"/>
        <v>1.5723278461632264E-6</v>
      </c>
      <c r="Y4592" s="160">
        <f t="shared" si="581"/>
        <v>1.5723278461632264E-6</v>
      </c>
      <c r="Z4592" s="160" t="str">
        <f t="shared" si="582"/>
        <v/>
      </c>
    </row>
    <row r="4593" spans="22:26" ht="20.100000000000001" customHeight="1" x14ac:dyDescent="0.25">
      <c r="V4593" s="156">
        <f t="shared" si="583"/>
        <v>25.580799999998227</v>
      </c>
      <c r="W4593" s="159">
        <f t="shared" si="579"/>
        <v>5.98308768954213E-4</v>
      </c>
      <c r="X4593" s="160">
        <f t="shared" si="580"/>
        <v>1.5682850459949145E-6</v>
      </c>
      <c r="Y4593" s="160">
        <f t="shared" si="581"/>
        <v>1.5682850459949145E-6</v>
      </c>
      <c r="Z4593" s="160" t="str">
        <f t="shared" si="582"/>
        <v/>
      </c>
    </row>
    <row r="4594" spans="22:26" ht="20.100000000000001" customHeight="1" x14ac:dyDescent="0.25">
      <c r="V4594" s="156">
        <f t="shared" si="583"/>
        <v>25.587199999998226</v>
      </c>
      <c r="W4594" s="159">
        <f t="shared" si="579"/>
        <v>5.9674048390821808E-4</v>
      </c>
      <c r="X4594" s="160">
        <f t="shared" si="580"/>
        <v>1.5642523960327989E-6</v>
      </c>
      <c r="Y4594" s="160">
        <f t="shared" si="581"/>
        <v>1.5642523960327989E-6</v>
      </c>
      <c r="Z4594" s="160" t="str">
        <f t="shared" si="582"/>
        <v/>
      </c>
    </row>
    <row r="4595" spans="22:26" ht="20.100000000000001" customHeight="1" x14ac:dyDescent="0.25">
      <c r="V4595" s="156">
        <f t="shared" si="583"/>
        <v>25.593599999998226</v>
      </c>
      <c r="W4595" s="159">
        <f t="shared" si="579"/>
        <v>5.9517623151218529E-4</v>
      </c>
      <c r="X4595" s="160">
        <f t="shared" si="580"/>
        <v>1.560229871559347E-6</v>
      </c>
      <c r="Y4595" s="160">
        <f t="shared" si="581"/>
        <v>1.560229871559347E-6</v>
      </c>
      <c r="Z4595" s="160" t="str">
        <f t="shared" si="582"/>
        <v/>
      </c>
    </row>
    <row r="4596" spans="22:26" ht="20.100000000000001" customHeight="1" x14ac:dyDescent="0.25">
      <c r="V4596" s="156">
        <f t="shared" si="583"/>
        <v>25.599999999998225</v>
      </c>
      <c r="W4596" s="159">
        <f t="shared" si="579"/>
        <v>5.9361600164062594E-4</v>
      </c>
      <c r="X4596" s="160">
        <f t="shared" si="580"/>
        <v>1.5562174479144888E-6</v>
      </c>
      <c r="Y4596" s="160">
        <f t="shared" si="581"/>
        <v>1.5562174479144888E-6</v>
      </c>
      <c r="Z4596" s="160" t="str">
        <f t="shared" si="582"/>
        <v/>
      </c>
    </row>
    <row r="4597" spans="22:26" ht="20.100000000000001" customHeight="1" x14ac:dyDescent="0.25">
      <c r="V4597" s="156">
        <f t="shared" si="583"/>
        <v>25.606399999998224</v>
      </c>
      <c r="W4597" s="159">
        <f t="shared" si="579"/>
        <v>5.9205978419271145E-4</v>
      </c>
      <c r="X4597" s="160">
        <f t="shared" si="580"/>
        <v>1.5522151004975686E-6</v>
      </c>
      <c r="Y4597" s="160">
        <f t="shared" si="581"/>
        <v>1.5522151004975686E-6</v>
      </c>
      <c r="Z4597" s="160" t="str">
        <f t="shared" si="582"/>
        <v/>
      </c>
    </row>
    <row r="4598" spans="22:26" ht="20.100000000000001" customHeight="1" x14ac:dyDescent="0.25">
      <c r="V4598" s="156">
        <f t="shared" si="583"/>
        <v>25.612799999998224</v>
      </c>
      <c r="W4598" s="159">
        <f t="shared" si="579"/>
        <v>5.9050756909221388E-4</v>
      </c>
      <c r="X4598" s="160">
        <f t="shared" si="580"/>
        <v>1.5482228047614902E-6</v>
      </c>
      <c r="Y4598" s="160">
        <f t="shared" si="581"/>
        <v>1.5482228047614902E-6</v>
      </c>
      <c r="Z4598" s="160" t="str">
        <f t="shared" si="582"/>
        <v/>
      </c>
    </row>
    <row r="4599" spans="22:26" ht="20.100000000000001" customHeight="1" x14ac:dyDescent="0.25">
      <c r="V4599" s="156">
        <f t="shared" si="583"/>
        <v>25.619199999998223</v>
      </c>
      <c r="W4599" s="159">
        <f t="shared" si="579"/>
        <v>5.8895934628745239E-4</v>
      </c>
      <c r="X4599" s="160">
        <f t="shared" si="580"/>
        <v>1.5442405362197644E-6</v>
      </c>
      <c r="Y4599" s="160">
        <f t="shared" si="581"/>
        <v>1.5442405362197644E-6</v>
      </c>
      <c r="Z4599" s="160" t="str">
        <f t="shared" si="582"/>
        <v/>
      </c>
    </row>
    <row r="4600" spans="22:26" ht="20.100000000000001" customHeight="1" x14ac:dyDescent="0.25">
      <c r="V4600" s="156">
        <f t="shared" si="583"/>
        <v>25.625599999998222</v>
      </c>
      <c r="W4600" s="159">
        <f t="shared" si="579"/>
        <v>5.8741510575123263E-4</v>
      </c>
      <c r="X4600" s="160">
        <f t="shared" si="580"/>
        <v>1.5402682704430395E-6</v>
      </c>
      <c r="Y4600" s="160">
        <f t="shared" si="581"/>
        <v>1.5402682704430395E-6</v>
      </c>
      <c r="Z4600" s="160" t="str">
        <f t="shared" si="582"/>
        <v/>
      </c>
    </row>
    <row r="4601" spans="22:26" ht="20.100000000000001" customHeight="1" x14ac:dyDescent="0.25">
      <c r="V4601" s="156">
        <f t="shared" si="583"/>
        <v>25.631999999998222</v>
      </c>
      <c r="W4601" s="159">
        <f t="shared" si="579"/>
        <v>5.8587483748078959E-4</v>
      </c>
      <c r="X4601" s="160">
        <f t="shared" si="580"/>
        <v>1.5363059830574748E-6</v>
      </c>
      <c r="Y4601" s="160">
        <f t="shared" si="581"/>
        <v>1.5363059830574748E-6</v>
      </c>
      <c r="Z4601" s="160" t="str">
        <f t="shared" si="582"/>
        <v/>
      </c>
    </row>
    <row r="4602" spans="22:26" ht="20.100000000000001" customHeight="1" x14ac:dyDescent="0.25">
      <c r="V4602" s="156">
        <f t="shared" si="583"/>
        <v>25.638399999998221</v>
      </c>
      <c r="W4602" s="159">
        <f t="shared" si="579"/>
        <v>5.8433853149773211E-4</v>
      </c>
      <c r="X4602" s="160">
        <f t="shared" si="580"/>
        <v>1.5323536497466924E-6</v>
      </c>
      <c r="Y4602" s="160">
        <f t="shared" si="581"/>
        <v>1.5323536497466924E-6</v>
      </c>
      <c r="Z4602" s="160" t="str">
        <f t="shared" si="582"/>
        <v/>
      </c>
    </row>
    <row r="4603" spans="22:26" ht="20.100000000000001" customHeight="1" x14ac:dyDescent="0.25">
      <c r="V4603" s="156">
        <f t="shared" si="583"/>
        <v>25.64479999999822</v>
      </c>
      <c r="W4603" s="159">
        <f t="shared" si="579"/>
        <v>5.8280617784798542E-4</v>
      </c>
      <c r="X4603" s="160">
        <f t="shared" si="580"/>
        <v>1.5284112462531866E-6</v>
      </c>
      <c r="Y4603" s="160">
        <f t="shared" si="581"/>
        <v>1.5284112462531866E-6</v>
      </c>
      <c r="Z4603" s="160" t="str">
        <f t="shared" si="582"/>
        <v/>
      </c>
    </row>
    <row r="4604" spans="22:26" ht="20.100000000000001" customHeight="1" x14ac:dyDescent="0.25">
      <c r="V4604" s="156">
        <f t="shared" si="583"/>
        <v>25.651199999998219</v>
      </c>
      <c r="W4604" s="159">
        <f t="shared" si="579"/>
        <v>5.8127776660173223E-4</v>
      </c>
      <c r="X4604" s="160">
        <f t="shared" si="580"/>
        <v>1.5244787483724691E-6</v>
      </c>
      <c r="Y4604" s="160">
        <f t="shared" si="581"/>
        <v>1.5244787483724691E-6</v>
      </c>
      <c r="Z4604" s="160" t="str">
        <f t="shared" si="582"/>
        <v/>
      </c>
    </row>
    <row r="4605" spans="22:26" ht="20.100000000000001" customHeight="1" x14ac:dyDescent="0.25">
      <c r="V4605" s="156">
        <f t="shared" si="583"/>
        <v>25.657599999998219</v>
      </c>
      <c r="W4605" s="159">
        <f t="shared" si="579"/>
        <v>5.7975328785335976E-4</v>
      </c>
      <c r="X4605" s="160">
        <f t="shared" si="580"/>
        <v>1.5205561319620682E-6</v>
      </c>
      <c r="Y4605" s="160">
        <f t="shared" si="581"/>
        <v>1.5205561319620682E-6</v>
      </c>
      <c r="Z4605" s="160" t="str">
        <f t="shared" si="582"/>
        <v/>
      </c>
    </row>
    <row r="4606" spans="22:26" ht="20.100000000000001" customHeight="1" x14ac:dyDescent="0.25">
      <c r="V4606" s="156">
        <f t="shared" si="583"/>
        <v>25.663999999998218</v>
      </c>
      <c r="W4606" s="159">
        <f t="shared" si="579"/>
        <v>5.782327317213977E-4</v>
      </c>
      <c r="X4606" s="160">
        <f t="shared" si="580"/>
        <v>1.5166433729291683E-6</v>
      </c>
      <c r="Y4606" s="160">
        <f t="shared" si="581"/>
        <v>1.5166433729291683E-6</v>
      </c>
      <c r="Z4606" s="160" t="str">
        <f t="shared" si="582"/>
        <v/>
      </c>
    </row>
    <row r="4607" spans="22:26" ht="20.100000000000001" customHeight="1" x14ac:dyDescent="0.25">
      <c r="V4607" s="156">
        <f t="shared" si="583"/>
        <v>25.670399999998217</v>
      </c>
      <c r="W4607" s="159">
        <f t="shared" si="579"/>
        <v>5.7671608834846853E-4</v>
      </c>
      <c r="X4607" s="160">
        <f t="shared" si="580"/>
        <v>1.5127404472425367E-6</v>
      </c>
      <c r="Y4607" s="160">
        <f t="shared" si="581"/>
        <v>1.5127404472425367E-6</v>
      </c>
      <c r="Z4607" s="160" t="str">
        <f t="shared" si="582"/>
        <v/>
      </c>
    </row>
    <row r="4608" spans="22:26" ht="20.100000000000001" customHeight="1" x14ac:dyDescent="0.25">
      <c r="V4608" s="156">
        <f t="shared" si="583"/>
        <v>25.676799999998217</v>
      </c>
      <c r="W4608" s="159">
        <f t="shared" si="579"/>
        <v>5.7520334790122599E-4</v>
      </c>
      <c r="X4608" s="160">
        <f t="shared" si="580"/>
        <v>1.5088473309286202E-6</v>
      </c>
      <c r="Y4608" s="160">
        <f t="shared" si="581"/>
        <v>1.5088473309286202E-6</v>
      </c>
      <c r="Z4608" s="160" t="str">
        <f t="shared" si="582"/>
        <v/>
      </c>
    </row>
    <row r="4609" spans="22:26" ht="20.100000000000001" customHeight="1" x14ac:dyDescent="0.25">
      <c r="V4609" s="156">
        <f t="shared" si="583"/>
        <v>25.683199999998216</v>
      </c>
      <c r="W4609" s="159">
        <f t="shared" si="579"/>
        <v>5.7369450057029737E-4</v>
      </c>
      <c r="X4609" s="160">
        <f t="shared" si="580"/>
        <v>1.5049640000609201E-6</v>
      </c>
      <c r="Y4609" s="160">
        <f t="shared" si="581"/>
        <v>1.5049640000609201E-6</v>
      </c>
      <c r="Z4609" s="160" t="str">
        <f t="shared" si="582"/>
        <v/>
      </c>
    </row>
    <row r="4610" spans="22:26" ht="20.100000000000001" customHeight="1" x14ac:dyDescent="0.25">
      <c r="V4610" s="156">
        <f t="shared" si="583"/>
        <v>25.689599999998215</v>
      </c>
      <c r="W4610" s="159">
        <f t="shared" si="579"/>
        <v>5.7218953657023645E-4</v>
      </c>
      <c r="X4610" s="160">
        <f t="shared" si="580"/>
        <v>1.5010904307812423E-6</v>
      </c>
      <c r="Y4610" s="160">
        <f t="shared" si="581"/>
        <v>1.5010904307812423E-6</v>
      </c>
      <c r="Z4610" s="160" t="str">
        <f t="shared" si="582"/>
        <v/>
      </c>
    </row>
    <row r="4611" spans="22:26" ht="20.100000000000001" customHeight="1" x14ac:dyDescent="0.25">
      <c r="V4611" s="156">
        <f t="shared" si="583"/>
        <v>25.695999999998214</v>
      </c>
      <c r="W4611" s="159">
        <f t="shared" si="579"/>
        <v>5.7068844613945521E-4</v>
      </c>
      <c r="X4611" s="160">
        <f t="shared" si="580"/>
        <v>1.497226599277905E-6</v>
      </c>
      <c r="Y4611" s="160">
        <f t="shared" si="581"/>
        <v>1.497226599277905E-6</v>
      </c>
      <c r="Z4611" s="160" t="str">
        <f t="shared" si="582"/>
        <v/>
      </c>
    </row>
    <row r="4612" spans="22:26" ht="20.100000000000001" customHeight="1" x14ac:dyDescent="0.25">
      <c r="V4612" s="156">
        <f t="shared" si="583"/>
        <v>25.702399999998214</v>
      </c>
      <c r="W4612" s="159">
        <f t="shared" si="579"/>
        <v>5.691912195401773E-4</v>
      </c>
      <c r="X4612" s="160">
        <f t="shared" si="580"/>
        <v>1.4933724817980986E-6</v>
      </c>
      <c r="Y4612" s="160">
        <f t="shared" si="581"/>
        <v>1.4933724817980986E-6</v>
      </c>
      <c r="Z4612" s="160" t="str">
        <f t="shared" si="582"/>
        <v/>
      </c>
    </row>
    <row r="4613" spans="22:26" ht="20.100000000000001" customHeight="1" x14ac:dyDescent="0.25">
      <c r="V4613" s="156">
        <f t="shared" si="583"/>
        <v>25.708799999998213</v>
      </c>
      <c r="W4613" s="159">
        <f t="shared" si="579"/>
        <v>5.676978470583792E-4</v>
      </c>
      <c r="X4613" s="160">
        <f t="shared" si="580"/>
        <v>1.4895280546463677E-6</v>
      </c>
      <c r="Y4613" s="160">
        <f t="shared" si="581"/>
        <v>1.4895280546463677E-6</v>
      </c>
      <c r="Z4613" s="160" t="str">
        <f t="shared" si="582"/>
        <v/>
      </c>
    </row>
    <row r="4614" spans="22:26" ht="20.100000000000001" customHeight="1" x14ac:dyDescent="0.25">
      <c r="V4614" s="156">
        <f t="shared" si="583"/>
        <v>25.715199999998212</v>
      </c>
      <c r="W4614" s="159">
        <f t="shared" si="579"/>
        <v>5.6620831900373284E-4</v>
      </c>
      <c r="X4614" s="160">
        <f t="shared" si="580"/>
        <v>1.4856932941804913E-6</v>
      </c>
      <c r="Y4614" s="160">
        <f t="shared" si="581"/>
        <v>1.4856932941804913E-6</v>
      </c>
      <c r="Z4614" s="160" t="str">
        <f t="shared" si="582"/>
        <v/>
      </c>
    </row>
    <row r="4615" spans="22:26" ht="20.100000000000001" customHeight="1" x14ac:dyDescent="0.25">
      <c r="V4615" s="156">
        <f t="shared" si="583"/>
        <v>25.721599999998212</v>
      </c>
      <c r="W4615" s="159">
        <f t="shared" si="579"/>
        <v>5.6472262570955235E-4</v>
      </c>
      <c r="X4615" s="160">
        <f t="shared" si="580"/>
        <v>1.4818681768145187E-6</v>
      </c>
      <c r="Y4615" s="160">
        <f t="shared" si="581"/>
        <v>1.4818681768145187E-6</v>
      </c>
      <c r="Z4615" s="160" t="str">
        <f t="shared" si="582"/>
        <v/>
      </c>
    </row>
    <row r="4616" spans="22:26" ht="20.100000000000001" customHeight="1" x14ac:dyDescent="0.25">
      <c r="V4616" s="156">
        <f t="shared" si="583"/>
        <v>25.727999999998211</v>
      </c>
      <c r="W4616" s="159">
        <f t="shared" si="579"/>
        <v>5.6324075753273783E-4</v>
      </c>
      <c r="X4616" s="160">
        <f t="shared" si="580"/>
        <v>1.4780526790183351E-6</v>
      </c>
      <c r="Y4616" s="160">
        <f t="shared" si="581"/>
        <v>1.4780526790183351E-6</v>
      </c>
      <c r="Z4616" s="160" t="str">
        <f t="shared" si="582"/>
        <v/>
      </c>
    </row>
    <row r="4617" spans="22:26" ht="20.100000000000001" customHeight="1" x14ac:dyDescent="0.25">
      <c r="V4617" s="156">
        <f t="shared" si="583"/>
        <v>25.73439999999821</v>
      </c>
      <c r="W4617" s="159">
        <f t="shared" si="579"/>
        <v>5.6176270485371949E-4</v>
      </c>
      <c r="X4617" s="160">
        <f t="shared" si="580"/>
        <v>1.4742467773139764E-6</v>
      </c>
      <c r="Y4617" s="160">
        <f t="shared" si="581"/>
        <v>1.4742467773139764E-6</v>
      </c>
      <c r="Z4617" s="160" t="str">
        <f t="shared" si="582"/>
        <v/>
      </c>
    </row>
    <row r="4618" spans="22:26" ht="20.100000000000001" customHeight="1" x14ac:dyDescent="0.25">
      <c r="V4618" s="156">
        <f t="shared" si="583"/>
        <v>25.74079999999821</v>
      </c>
      <c r="W4618" s="159">
        <f t="shared" si="579"/>
        <v>5.6028845807640552E-4</v>
      </c>
      <c r="X4618" s="160">
        <f t="shared" si="580"/>
        <v>1.4704504482841935E-6</v>
      </c>
      <c r="Y4618" s="160">
        <f t="shared" si="581"/>
        <v>1.4704504482841935E-6</v>
      </c>
      <c r="Z4618" s="160" t="str">
        <f t="shared" si="582"/>
        <v/>
      </c>
    </row>
    <row r="4619" spans="22:26" ht="20.100000000000001" customHeight="1" x14ac:dyDescent="0.25">
      <c r="V4619" s="156">
        <f t="shared" si="583"/>
        <v>25.747199999998209</v>
      </c>
      <c r="W4619" s="159">
        <f t="shared" si="579"/>
        <v>5.5881800762812132E-4</v>
      </c>
      <c r="X4619" s="160">
        <f t="shared" si="580"/>
        <v>1.4666636685608516E-6</v>
      </c>
      <c r="Y4619" s="160">
        <f t="shared" si="581"/>
        <v>1.4666636685608516E-6</v>
      </c>
      <c r="Z4619" s="160" t="str">
        <f t="shared" si="582"/>
        <v/>
      </c>
    </row>
    <row r="4620" spans="22:26" ht="20.100000000000001" customHeight="1" x14ac:dyDescent="0.25">
      <c r="V4620" s="156">
        <f t="shared" si="583"/>
        <v>25.753599999998208</v>
      </c>
      <c r="W4620" s="159">
        <f t="shared" si="579"/>
        <v>5.5735134395956047E-4</v>
      </c>
      <c r="X4620" s="160">
        <f t="shared" si="580"/>
        <v>1.4628864148345799E-6</v>
      </c>
      <c r="Y4620" s="160">
        <f t="shared" si="581"/>
        <v>1.4628864148345799E-6</v>
      </c>
      <c r="Z4620" s="160" t="str">
        <f t="shared" si="582"/>
        <v/>
      </c>
    </row>
    <row r="4621" spans="22:26" ht="20.100000000000001" customHeight="1" x14ac:dyDescent="0.25">
      <c r="V4621" s="156">
        <f t="shared" si="583"/>
        <v>25.759999999998207</v>
      </c>
      <c r="W4621" s="159">
        <f t="shared" si="579"/>
        <v>5.5588845754472589E-4</v>
      </c>
      <c r="X4621" s="160">
        <f t="shared" si="580"/>
        <v>1.459118663847507E-6</v>
      </c>
      <c r="Y4621" s="160">
        <f t="shared" si="581"/>
        <v>1.459118663847507E-6</v>
      </c>
      <c r="Z4621" s="160" t="str">
        <f t="shared" si="582"/>
        <v/>
      </c>
    </row>
    <row r="4622" spans="22:26" ht="20.100000000000001" customHeight="1" x14ac:dyDescent="0.25">
      <c r="V4622" s="156">
        <f t="shared" si="583"/>
        <v>25.766399999998207</v>
      </c>
      <c r="W4622" s="159">
        <f t="shared" si="579"/>
        <v>5.5442933888087838E-4</v>
      </c>
      <c r="X4622" s="160">
        <f t="shared" si="580"/>
        <v>1.4553603923993328E-6</v>
      </c>
      <c r="Y4622" s="160">
        <f t="shared" si="581"/>
        <v>1.4553603923993328E-6</v>
      </c>
      <c r="Z4622" s="160" t="str">
        <f t="shared" si="582"/>
        <v/>
      </c>
    </row>
    <row r="4623" spans="22:26" ht="20.100000000000001" customHeight="1" x14ac:dyDescent="0.25">
      <c r="V4623" s="156">
        <f t="shared" si="583"/>
        <v>25.772799999998206</v>
      </c>
      <c r="W4623" s="159">
        <f t="shared" si="579"/>
        <v>5.5297397848847905E-4</v>
      </c>
      <c r="X4623" s="160">
        <f t="shared" si="580"/>
        <v>1.4516115773430998E-6</v>
      </c>
      <c r="Y4623" s="160">
        <f t="shared" si="581"/>
        <v>1.4516115773430998E-6</v>
      </c>
      <c r="Z4623" s="160" t="str">
        <f t="shared" si="582"/>
        <v/>
      </c>
    </row>
    <row r="4624" spans="22:26" ht="20.100000000000001" customHeight="1" x14ac:dyDescent="0.25">
      <c r="V4624" s="156">
        <f t="shared" si="583"/>
        <v>25.779199999998205</v>
      </c>
      <c r="W4624" s="159">
        <f t="shared" si="579"/>
        <v>5.5152236691113595E-4</v>
      </c>
      <c r="X4624" s="160">
        <f t="shared" si="580"/>
        <v>1.447872195584868E-6</v>
      </c>
      <c r="Y4624" s="160">
        <f t="shared" si="581"/>
        <v>1.447872195584868E-6</v>
      </c>
      <c r="Z4624" s="160" t="str">
        <f t="shared" si="582"/>
        <v/>
      </c>
    </row>
    <row r="4625" spans="22:26" ht="20.100000000000001" customHeight="1" x14ac:dyDescent="0.25">
      <c r="V4625" s="156">
        <f t="shared" si="583"/>
        <v>25.785599999998205</v>
      </c>
      <c r="W4625" s="159">
        <f t="shared" si="579"/>
        <v>5.5007449471555108E-4</v>
      </c>
      <c r="X4625" s="160">
        <f t="shared" si="580"/>
        <v>1.4441422240857749E-6</v>
      </c>
      <c r="Y4625" s="160">
        <f t="shared" si="581"/>
        <v>1.4441422240857749E-6</v>
      </c>
      <c r="Z4625" s="160" t="str">
        <f t="shared" si="582"/>
        <v/>
      </c>
    </row>
    <row r="4626" spans="22:26" ht="20.100000000000001" customHeight="1" x14ac:dyDescent="0.25">
      <c r="V4626" s="156">
        <f t="shared" si="583"/>
        <v>25.791999999998204</v>
      </c>
      <c r="W4626" s="159">
        <f t="shared" si="579"/>
        <v>5.4863035249146531E-4</v>
      </c>
      <c r="X4626" s="160">
        <f t="shared" si="580"/>
        <v>1.4404216398621441E-6</v>
      </c>
      <c r="Y4626" s="160">
        <f t="shared" si="581"/>
        <v>1.4404216398621441E-6</v>
      </c>
      <c r="Z4626" s="160" t="str">
        <f t="shared" si="582"/>
        <v/>
      </c>
    </row>
    <row r="4627" spans="22:26" ht="20.100000000000001" customHeight="1" x14ac:dyDescent="0.25">
      <c r="V4627" s="156">
        <f t="shared" si="583"/>
        <v>25.798399999998203</v>
      </c>
      <c r="W4627" s="159">
        <f t="shared" si="579"/>
        <v>5.4718993085160316E-4</v>
      </c>
      <c r="X4627" s="160">
        <f t="shared" si="580"/>
        <v>1.4367104199844005E-6</v>
      </c>
      <c r="Y4627" s="160">
        <f t="shared" si="581"/>
        <v>1.4367104199844005E-6</v>
      </c>
      <c r="Z4627" s="160" t="str">
        <f t="shared" si="582"/>
        <v/>
      </c>
    </row>
    <row r="4628" spans="22:26" ht="20.100000000000001" customHeight="1" x14ac:dyDescent="0.25">
      <c r="V4628" s="156">
        <f t="shared" si="583"/>
        <v>25.804799999998203</v>
      </c>
      <c r="W4628" s="159">
        <f t="shared" ref="W4628:W4691" si="584">_xlfn.CHISQ.DIST.RT(V4628,$U$593)</f>
        <v>5.4575322043161876E-4</v>
      </c>
      <c r="X4628" s="160">
        <f t="shared" ref="X4628:X4691" si="585">W4628-W4629</f>
        <v>1.4330085415715415E-6</v>
      </c>
      <c r="Y4628" s="160">
        <f t="shared" ref="Y4628:Y4691" si="586">IF(W4628&lt;(1-$U$600),X4628,"")</f>
        <v>1.4330085415715415E-6</v>
      </c>
      <c r="Z4628" s="160" t="str">
        <f t="shared" ref="Z4628:Z4691" si="587">IF(X4628&lt;(1-$U$606),Y4628,"")</f>
        <v/>
      </c>
    </row>
    <row r="4629" spans="22:26" ht="20.100000000000001" customHeight="1" x14ac:dyDescent="0.25">
      <c r="V4629" s="156">
        <f t="shared" ref="V4629:V4692" si="588">V4628+$Y$593</f>
        <v>25.811199999998202</v>
      </c>
      <c r="W4629" s="159">
        <f t="shared" si="584"/>
        <v>5.4432021189004722E-4</v>
      </c>
      <c r="X4629" s="160">
        <f t="shared" si="585"/>
        <v>1.4293159818044724E-6</v>
      </c>
      <c r="Y4629" s="160">
        <f t="shared" si="586"/>
        <v>1.4293159818044724E-6</v>
      </c>
      <c r="Z4629" s="160" t="str">
        <f t="shared" si="587"/>
        <v/>
      </c>
    </row>
    <row r="4630" spans="22:26" ht="20.100000000000001" customHeight="1" x14ac:dyDescent="0.25">
      <c r="V4630" s="156">
        <f t="shared" si="588"/>
        <v>25.817599999998201</v>
      </c>
      <c r="W4630" s="159">
        <f t="shared" si="584"/>
        <v>5.4289089590824275E-4</v>
      </c>
      <c r="X4630" s="160">
        <f t="shared" si="585"/>
        <v>1.4256327179128876E-6</v>
      </c>
      <c r="Y4630" s="160">
        <f t="shared" si="586"/>
        <v>1.4256327179128876E-6</v>
      </c>
      <c r="Z4630" s="160" t="str">
        <f t="shared" si="587"/>
        <v/>
      </c>
    </row>
    <row r="4631" spans="22:26" ht="20.100000000000001" customHeight="1" x14ac:dyDescent="0.25">
      <c r="V4631" s="156">
        <f t="shared" si="588"/>
        <v>25.8239999999982</v>
      </c>
      <c r="W4631" s="159">
        <f t="shared" si="584"/>
        <v>5.4146526319032986E-4</v>
      </c>
      <c r="X4631" s="160">
        <f t="shared" si="585"/>
        <v>1.4219587271784148E-6</v>
      </c>
      <c r="Y4631" s="160">
        <f t="shared" si="586"/>
        <v>1.4219587271784148E-6</v>
      </c>
      <c r="Z4631" s="160" t="str">
        <f t="shared" si="587"/>
        <v/>
      </c>
    </row>
    <row r="4632" spans="22:26" ht="20.100000000000001" customHeight="1" x14ac:dyDescent="0.25">
      <c r="V4632" s="156">
        <f t="shared" si="588"/>
        <v>25.8303999999982</v>
      </c>
      <c r="W4632" s="159">
        <f t="shared" si="584"/>
        <v>5.4004330446315145E-4</v>
      </c>
      <c r="X4632" s="160">
        <f t="shared" si="585"/>
        <v>1.4182939869397107E-6</v>
      </c>
      <c r="Y4632" s="160">
        <f t="shared" si="586"/>
        <v>1.4182939869397107E-6</v>
      </c>
      <c r="Z4632" s="160" t="str">
        <f t="shared" si="587"/>
        <v/>
      </c>
    </row>
    <row r="4633" spans="22:26" ht="20.100000000000001" customHeight="1" x14ac:dyDescent="0.25">
      <c r="V4633" s="156">
        <f t="shared" si="588"/>
        <v>25.836799999998199</v>
      </c>
      <c r="W4633" s="159">
        <f t="shared" si="584"/>
        <v>5.3862501047621174E-4</v>
      </c>
      <c r="X4633" s="160">
        <f t="shared" si="585"/>
        <v>1.4146384745889915E-6</v>
      </c>
      <c r="Y4633" s="160">
        <f t="shared" si="586"/>
        <v>1.4146384745889915E-6</v>
      </c>
      <c r="Z4633" s="160" t="str">
        <f t="shared" si="587"/>
        <v/>
      </c>
    </row>
    <row r="4634" spans="22:26" ht="20.100000000000001" customHeight="1" x14ac:dyDescent="0.25">
      <c r="V4634" s="156">
        <f t="shared" si="588"/>
        <v>25.843199999998198</v>
      </c>
      <c r="W4634" s="159">
        <f t="shared" si="584"/>
        <v>5.3721037200162274E-4</v>
      </c>
      <c r="X4634" s="160">
        <f t="shared" si="585"/>
        <v>1.4109921675669376E-6</v>
      </c>
      <c r="Y4634" s="160">
        <f t="shared" si="586"/>
        <v>1.4109921675669376E-6</v>
      </c>
      <c r="Z4634" s="160" t="str">
        <f t="shared" si="587"/>
        <v/>
      </c>
    </row>
    <row r="4635" spans="22:26" ht="20.100000000000001" customHeight="1" x14ac:dyDescent="0.25">
      <c r="V4635" s="156">
        <f t="shared" si="588"/>
        <v>25.849599999998198</v>
      </c>
      <c r="W4635" s="159">
        <f t="shared" si="584"/>
        <v>5.3579937983405581E-4</v>
      </c>
      <c r="X4635" s="160">
        <f t="shared" si="585"/>
        <v>1.4073550433725589E-6</v>
      </c>
      <c r="Y4635" s="160">
        <f t="shared" si="586"/>
        <v>1.4073550433725589E-6</v>
      </c>
      <c r="Z4635" s="160" t="str">
        <f t="shared" si="587"/>
        <v/>
      </c>
    </row>
    <row r="4636" spans="22:26" ht="20.100000000000001" customHeight="1" x14ac:dyDescent="0.25">
      <c r="V4636" s="156">
        <f t="shared" si="588"/>
        <v>25.855999999998197</v>
      </c>
      <c r="W4636" s="159">
        <f t="shared" si="584"/>
        <v>5.3439202479068325E-4</v>
      </c>
      <c r="X4636" s="160">
        <f t="shared" si="585"/>
        <v>1.403727079552896E-6</v>
      </c>
      <c r="Y4636" s="160">
        <f t="shared" si="586"/>
        <v>1.403727079552896E-6</v>
      </c>
      <c r="Z4636" s="160" t="str">
        <f t="shared" si="587"/>
        <v/>
      </c>
    </row>
    <row r="4637" spans="22:26" ht="20.100000000000001" customHeight="1" x14ac:dyDescent="0.25">
      <c r="V4637" s="156">
        <f t="shared" si="588"/>
        <v>25.862399999998196</v>
      </c>
      <c r="W4637" s="159">
        <f t="shared" si="584"/>
        <v>5.3298829771113035E-4</v>
      </c>
      <c r="X4637" s="160">
        <f t="shared" si="585"/>
        <v>1.4001082537127771E-6</v>
      </c>
      <c r="Y4637" s="160">
        <f t="shared" si="586"/>
        <v>1.4001082537127771E-6</v>
      </c>
      <c r="Z4637" s="160" t="str">
        <f t="shared" si="587"/>
        <v/>
      </c>
    </row>
    <row r="4638" spans="22:26" ht="20.100000000000001" customHeight="1" x14ac:dyDescent="0.25">
      <c r="V4638" s="156">
        <f t="shared" si="588"/>
        <v>25.868799999998195</v>
      </c>
      <c r="W4638" s="159">
        <f t="shared" si="584"/>
        <v>5.3158818945741758E-4</v>
      </c>
      <c r="X4638" s="160">
        <f t="shared" si="585"/>
        <v>1.3964985435056029E-6</v>
      </c>
      <c r="Y4638" s="160">
        <f t="shared" si="586"/>
        <v>1.3964985435056029E-6</v>
      </c>
      <c r="Z4638" s="160" t="str">
        <f t="shared" si="587"/>
        <v/>
      </c>
    </row>
    <row r="4639" spans="22:26" ht="20.100000000000001" customHeight="1" x14ac:dyDescent="0.25">
      <c r="V4639" s="156">
        <f t="shared" si="588"/>
        <v>25.875199999998195</v>
      </c>
      <c r="W4639" s="159">
        <f t="shared" si="584"/>
        <v>5.3019169091391197E-4</v>
      </c>
      <c r="X4639" s="160">
        <f t="shared" si="585"/>
        <v>1.3928979266390924E-6</v>
      </c>
      <c r="Y4639" s="160">
        <f t="shared" si="586"/>
        <v>1.3928979266390924E-6</v>
      </c>
      <c r="Z4639" s="160" t="str">
        <f t="shared" si="587"/>
        <v/>
      </c>
    </row>
    <row r="4640" spans="22:26" ht="20.100000000000001" customHeight="1" x14ac:dyDescent="0.25">
      <c r="V4640" s="156">
        <f t="shared" si="588"/>
        <v>25.881599999998194</v>
      </c>
      <c r="W4640" s="159">
        <f t="shared" si="584"/>
        <v>5.2879879298727288E-4</v>
      </c>
      <c r="X4640" s="160">
        <f t="shared" si="585"/>
        <v>1.3893063808728982E-6</v>
      </c>
      <c r="Y4640" s="160">
        <f t="shared" si="586"/>
        <v>1.3893063808728982E-6</v>
      </c>
      <c r="Z4640" s="160" t="str">
        <f t="shared" si="587"/>
        <v/>
      </c>
    </row>
    <row r="4641" spans="22:26" ht="20.100000000000001" customHeight="1" x14ac:dyDescent="0.25">
      <c r="V4641" s="156">
        <f t="shared" si="588"/>
        <v>25.887999999998193</v>
      </c>
      <c r="W4641" s="159">
        <f t="shared" si="584"/>
        <v>5.2740948660639998E-4</v>
      </c>
      <c r="X4641" s="160">
        <f t="shared" si="585"/>
        <v>1.3857238840184975E-6</v>
      </c>
      <c r="Y4641" s="160">
        <f t="shared" si="586"/>
        <v>1.3857238840184975E-6</v>
      </c>
      <c r="Z4641" s="160" t="str">
        <f t="shared" si="587"/>
        <v/>
      </c>
    </row>
    <row r="4642" spans="22:26" ht="20.100000000000001" customHeight="1" x14ac:dyDescent="0.25">
      <c r="V4642" s="156">
        <f t="shared" si="588"/>
        <v>25.894399999998193</v>
      </c>
      <c r="W4642" s="159">
        <f t="shared" si="584"/>
        <v>5.2602376272238148E-4</v>
      </c>
      <c r="X4642" s="160">
        <f t="shared" si="585"/>
        <v>1.3821504139419028E-6</v>
      </c>
      <c r="Y4642" s="160">
        <f t="shared" si="586"/>
        <v>1.3821504139419028E-6</v>
      </c>
      <c r="Z4642" s="160" t="str">
        <f t="shared" si="587"/>
        <v/>
      </c>
    </row>
    <row r="4643" spans="22:26" ht="20.100000000000001" customHeight="1" x14ac:dyDescent="0.25">
      <c r="V4643" s="156">
        <f t="shared" si="588"/>
        <v>25.900799999998192</v>
      </c>
      <c r="W4643" s="159">
        <f t="shared" si="584"/>
        <v>5.2464161230843958E-4</v>
      </c>
      <c r="X4643" s="160">
        <f t="shared" si="585"/>
        <v>1.3785859485588919E-6</v>
      </c>
      <c r="Y4643" s="160">
        <f t="shared" si="586"/>
        <v>1.3785859485588919E-6</v>
      </c>
      <c r="Z4643" s="160" t="str">
        <f t="shared" si="587"/>
        <v/>
      </c>
    </row>
    <row r="4644" spans="22:26" ht="20.100000000000001" customHeight="1" x14ac:dyDescent="0.25">
      <c r="V4644" s="156">
        <f t="shared" si="588"/>
        <v>25.907199999998191</v>
      </c>
      <c r="W4644" s="159">
        <f t="shared" si="584"/>
        <v>5.2326302635988069E-4</v>
      </c>
      <c r="X4644" s="160">
        <f t="shared" si="585"/>
        <v>1.3750304658369586E-6</v>
      </c>
      <c r="Y4644" s="160">
        <f t="shared" si="586"/>
        <v>1.3750304658369586E-6</v>
      </c>
      <c r="Z4644" s="160" t="str">
        <f t="shared" si="587"/>
        <v/>
      </c>
    </row>
    <row r="4645" spans="22:26" ht="20.100000000000001" customHeight="1" x14ac:dyDescent="0.25">
      <c r="V4645" s="156">
        <f t="shared" si="588"/>
        <v>25.913599999998191</v>
      </c>
      <c r="W4645" s="159">
        <f t="shared" si="584"/>
        <v>5.2188799589404373E-4</v>
      </c>
      <c r="X4645" s="160">
        <f t="shared" si="585"/>
        <v>1.3714839437972649E-6</v>
      </c>
      <c r="Y4645" s="160">
        <f t="shared" si="586"/>
        <v>1.3714839437972649E-6</v>
      </c>
      <c r="Z4645" s="160" t="str">
        <f t="shared" si="587"/>
        <v/>
      </c>
    </row>
    <row r="4646" spans="22:26" ht="20.100000000000001" customHeight="1" x14ac:dyDescent="0.25">
      <c r="V4646" s="156">
        <f t="shared" si="588"/>
        <v>25.91999999999819</v>
      </c>
      <c r="W4646" s="159">
        <f t="shared" si="584"/>
        <v>5.2051651195024647E-4</v>
      </c>
      <c r="X4646" s="160">
        <f t="shared" si="585"/>
        <v>1.3679463605096535E-6</v>
      </c>
      <c r="Y4646" s="160">
        <f t="shared" si="586"/>
        <v>1.3679463605096535E-6</v>
      </c>
      <c r="Z4646" s="160" t="str">
        <f t="shared" si="587"/>
        <v/>
      </c>
    </row>
    <row r="4647" spans="22:26" ht="20.100000000000001" customHeight="1" x14ac:dyDescent="0.25">
      <c r="V4647" s="156">
        <f t="shared" si="588"/>
        <v>25.926399999998189</v>
      </c>
      <c r="W4647" s="159">
        <f t="shared" si="584"/>
        <v>5.1914856558973681E-4</v>
      </c>
      <c r="X4647" s="160">
        <f t="shared" si="585"/>
        <v>1.3644176941005623E-6</v>
      </c>
      <c r="Y4647" s="160">
        <f t="shared" si="586"/>
        <v>1.3644176941005623E-6</v>
      </c>
      <c r="Z4647" s="160" t="str">
        <f t="shared" si="587"/>
        <v/>
      </c>
    </row>
    <row r="4648" spans="22:26" ht="20.100000000000001" customHeight="1" x14ac:dyDescent="0.25">
      <c r="V4648" s="156">
        <f t="shared" si="588"/>
        <v>25.932799999998188</v>
      </c>
      <c r="W4648" s="159">
        <f t="shared" si="584"/>
        <v>5.1778414789563625E-4</v>
      </c>
      <c r="X4648" s="160">
        <f t="shared" si="585"/>
        <v>1.3608979227430502E-6</v>
      </c>
      <c r="Y4648" s="160">
        <f t="shared" si="586"/>
        <v>1.3608979227430502E-6</v>
      </c>
      <c r="Z4648" s="160" t="str">
        <f t="shared" si="587"/>
        <v/>
      </c>
    </row>
    <row r="4649" spans="22:26" ht="20.100000000000001" customHeight="1" x14ac:dyDescent="0.25">
      <c r="V4649" s="156">
        <f t="shared" si="588"/>
        <v>25.939199999998188</v>
      </c>
      <c r="W4649" s="159">
        <f t="shared" si="584"/>
        <v>5.164232499728932E-4</v>
      </c>
      <c r="X4649" s="160">
        <f t="shared" si="585"/>
        <v>1.3573870246630848E-6</v>
      </c>
      <c r="Y4649" s="160">
        <f t="shared" si="586"/>
        <v>1.3573870246630848E-6</v>
      </c>
      <c r="Z4649" s="160" t="str">
        <f t="shared" si="587"/>
        <v/>
      </c>
    </row>
    <row r="4650" spans="22:26" ht="20.100000000000001" customHeight="1" x14ac:dyDescent="0.25">
      <c r="V4650" s="156">
        <f t="shared" si="588"/>
        <v>25.945599999998187</v>
      </c>
      <c r="W4650" s="159">
        <f t="shared" si="584"/>
        <v>5.1506586294823012E-4</v>
      </c>
      <c r="X4650" s="160">
        <f t="shared" si="585"/>
        <v>1.353884978140844E-6</v>
      </c>
      <c r="Y4650" s="160">
        <f t="shared" si="586"/>
        <v>1.353884978140844E-6</v>
      </c>
      <c r="Z4650" s="160" t="str">
        <f t="shared" si="587"/>
        <v/>
      </c>
    </row>
    <row r="4651" spans="22:26" ht="20.100000000000001" customHeight="1" x14ac:dyDescent="0.25">
      <c r="V4651" s="156">
        <f t="shared" si="588"/>
        <v>25.951999999998186</v>
      </c>
      <c r="W4651" s="159">
        <f t="shared" si="584"/>
        <v>5.1371197797008927E-4</v>
      </c>
      <c r="X4651" s="160">
        <f t="shared" si="585"/>
        <v>1.3503917615012833E-6</v>
      </c>
      <c r="Y4651" s="160">
        <f t="shared" si="586"/>
        <v>1.3503917615012833E-6</v>
      </c>
      <c r="Z4651" s="160" t="str">
        <f t="shared" si="587"/>
        <v/>
      </c>
    </row>
    <row r="4652" spans="22:26" ht="20.100000000000001" customHeight="1" x14ac:dyDescent="0.25">
      <c r="V4652" s="156">
        <f t="shared" si="588"/>
        <v>25.958399999998186</v>
      </c>
      <c r="W4652" s="159">
        <f t="shared" si="584"/>
        <v>5.1236158620858799E-4</v>
      </c>
      <c r="X4652" s="160">
        <f t="shared" si="585"/>
        <v>1.3469073531277966E-6</v>
      </c>
      <c r="Y4652" s="160">
        <f t="shared" si="586"/>
        <v>1.3469073531277966E-6</v>
      </c>
      <c r="Z4652" s="160" t="str">
        <f t="shared" si="587"/>
        <v/>
      </c>
    </row>
    <row r="4653" spans="22:26" ht="20.100000000000001" customHeight="1" x14ac:dyDescent="0.25">
      <c r="V4653" s="156">
        <f t="shared" si="588"/>
        <v>25.964799999998185</v>
      </c>
      <c r="W4653" s="159">
        <f t="shared" si="584"/>
        <v>5.1101467885546019E-4</v>
      </c>
      <c r="X4653" s="160">
        <f t="shared" si="585"/>
        <v>1.3434317314479048E-6</v>
      </c>
      <c r="Y4653" s="160">
        <f t="shared" si="586"/>
        <v>1.3434317314479048E-6</v>
      </c>
      <c r="Z4653" s="160" t="str">
        <f t="shared" si="587"/>
        <v/>
      </c>
    </row>
    <row r="4654" spans="22:26" ht="20.100000000000001" customHeight="1" x14ac:dyDescent="0.25">
      <c r="V4654" s="156">
        <f t="shared" si="588"/>
        <v>25.971199999998184</v>
      </c>
      <c r="W4654" s="159">
        <f t="shared" si="584"/>
        <v>5.0967124712401229E-4</v>
      </c>
      <c r="X4654" s="160">
        <f t="shared" si="585"/>
        <v>1.3399648749447485E-6</v>
      </c>
      <c r="Y4654" s="160">
        <f t="shared" si="586"/>
        <v>1.3399648749447485E-6</v>
      </c>
      <c r="Z4654" s="160" t="str">
        <f t="shared" si="587"/>
        <v/>
      </c>
    </row>
    <row r="4655" spans="22:26" ht="20.100000000000001" customHeight="1" x14ac:dyDescent="0.25">
      <c r="V4655" s="156">
        <f t="shared" si="588"/>
        <v>25.977599999998183</v>
      </c>
      <c r="W4655" s="159">
        <f t="shared" si="584"/>
        <v>5.0833128224906754E-4</v>
      </c>
      <c r="X4655" s="160">
        <f t="shared" si="585"/>
        <v>1.3365067621510162E-6</v>
      </c>
      <c r="Y4655" s="160">
        <f t="shared" si="586"/>
        <v>1.3365067621510162E-6</v>
      </c>
      <c r="Z4655" s="160" t="str">
        <f t="shared" si="587"/>
        <v/>
      </c>
    </row>
    <row r="4656" spans="22:26" ht="20.100000000000001" customHeight="1" x14ac:dyDescent="0.25">
      <c r="V4656" s="156">
        <f t="shared" si="588"/>
        <v>25.983999999998183</v>
      </c>
      <c r="W4656" s="159">
        <f t="shared" si="584"/>
        <v>5.0699477548691652E-4</v>
      </c>
      <c r="X4656" s="160">
        <f t="shared" si="585"/>
        <v>1.3330573716487278E-6</v>
      </c>
      <c r="Y4656" s="160">
        <f t="shared" si="586"/>
        <v>1.3330573716487278E-6</v>
      </c>
      <c r="Z4656" s="160" t="str">
        <f t="shared" si="587"/>
        <v/>
      </c>
    </row>
    <row r="4657" spans="22:26" ht="20.100000000000001" customHeight="1" x14ac:dyDescent="0.25">
      <c r="V4657" s="156">
        <f t="shared" si="588"/>
        <v>25.990399999998182</v>
      </c>
      <c r="W4657" s="159">
        <f t="shared" si="584"/>
        <v>5.0566171811526779E-4</v>
      </c>
      <c r="X4657" s="160">
        <f t="shared" si="585"/>
        <v>1.3296166820695593E-6</v>
      </c>
      <c r="Y4657" s="160">
        <f t="shared" si="586"/>
        <v>1.3296166820695593E-6</v>
      </c>
      <c r="Z4657" s="160" t="str">
        <f t="shared" si="587"/>
        <v/>
      </c>
    </row>
    <row r="4658" spans="22:26" ht="20.100000000000001" customHeight="1" x14ac:dyDescent="0.25">
      <c r="V4658" s="156">
        <f t="shared" si="588"/>
        <v>25.996799999998181</v>
      </c>
      <c r="W4658" s="159">
        <f t="shared" si="584"/>
        <v>5.0433210143319823E-4</v>
      </c>
      <c r="X4658" s="160">
        <f t="shared" si="585"/>
        <v>1.326184672099614E-6</v>
      </c>
      <c r="Y4658" s="160">
        <f t="shared" si="586"/>
        <v>1.326184672099614E-6</v>
      </c>
      <c r="Z4658" s="160" t="str">
        <f t="shared" si="587"/>
        <v/>
      </c>
    </row>
    <row r="4659" spans="22:26" ht="20.100000000000001" customHeight="1" x14ac:dyDescent="0.25">
      <c r="V4659" s="156">
        <f t="shared" si="588"/>
        <v>26.003199999998181</v>
      </c>
      <c r="W4659" s="159">
        <f t="shared" si="584"/>
        <v>5.0300591676109862E-4</v>
      </c>
      <c r="X4659" s="160">
        <f t="shared" si="585"/>
        <v>1.3227613204722663E-6</v>
      </c>
      <c r="Y4659" s="160">
        <f t="shared" si="586"/>
        <v>1.3227613204722663E-6</v>
      </c>
      <c r="Z4659" s="160" t="str">
        <f t="shared" si="587"/>
        <v/>
      </c>
    </row>
    <row r="4660" spans="22:26" ht="20.100000000000001" customHeight="1" x14ac:dyDescent="0.25">
      <c r="V4660" s="156">
        <f t="shared" si="588"/>
        <v>26.00959999999818</v>
      </c>
      <c r="W4660" s="159">
        <f t="shared" si="584"/>
        <v>5.0168315544062635E-4</v>
      </c>
      <c r="X4660" s="160">
        <f t="shared" si="585"/>
        <v>1.3193466059690292E-6</v>
      </c>
      <c r="Y4660" s="160">
        <f t="shared" si="586"/>
        <v>1.3193466059690292E-6</v>
      </c>
      <c r="Z4660" s="160" t="str">
        <f t="shared" si="587"/>
        <v/>
      </c>
    </row>
    <row r="4661" spans="22:26" ht="20.100000000000001" customHeight="1" x14ac:dyDescent="0.25">
      <c r="V4661" s="156">
        <f t="shared" si="588"/>
        <v>26.015999999998179</v>
      </c>
      <c r="W4661" s="159">
        <f t="shared" si="584"/>
        <v>5.0036380883465733E-4</v>
      </c>
      <c r="X4661" s="160">
        <f t="shared" si="585"/>
        <v>1.3159405074270351E-6</v>
      </c>
      <c r="Y4661" s="160">
        <f t="shared" si="586"/>
        <v>1.3159405074270351E-6</v>
      </c>
      <c r="Z4661" s="160" t="str">
        <f t="shared" si="587"/>
        <v/>
      </c>
    </row>
    <row r="4662" spans="22:26" ht="20.100000000000001" customHeight="1" x14ac:dyDescent="0.25">
      <c r="V4662" s="156">
        <f t="shared" si="588"/>
        <v>26.022399999998179</v>
      </c>
      <c r="W4662" s="159">
        <f t="shared" si="584"/>
        <v>4.9904786832723029E-4</v>
      </c>
      <c r="X4662" s="160">
        <f t="shared" si="585"/>
        <v>1.3125430037268931E-6</v>
      </c>
      <c r="Y4662" s="160">
        <f t="shared" si="586"/>
        <v>1.3125430037268931E-6</v>
      </c>
      <c r="Z4662" s="160" t="str">
        <f t="shared" si="587"/>
        <v/>
      </c>
    </row>
    <row r="4663" spans="22:26" ht="20.100000000000001" customHeight="1" x14ac:dyDescent="0.25">
      <c r="V4663" s="156">
        <f t="shared" si="588"/>
        <v>26.028799999998178</v>
      </c>
      <c r="W4663" s="159">
        <f t="shared" si="584"/>
        <v>4.977353253235034E-4</v>
      </c>
      <c r="X4663" s="160">
        <f t="shared" si="585"/>
        <v>1.3091540738058077E-6</v>
      </c>
      <c r="Y4663" s="160">
        <f t="shared" si="586"/>
        <v>1.3091540738058077E-6</v>
      </c>
      <c r="Z4663" s="160" t="str">
        <f t="shared" si="587"/>
        <v/>
      </c>
    </row>
    <row r="4664" spans="22:26" ht="20.100000000000001" customHeight="1" x14ac:dyDescent="0.25">
      <c r="V4664" s="156">
        <f t="shared" si="588"/>
        <v>26.035199999998177</v>
      </c>
      <c r="W4664" s="159">
        <f t="shared" si="584"/>
        <v>4.9642617124969759E-4</v>
      </c>
      <c r="X4664" s="160">
        <f t="shared" si="585"/>
        <v>1.3057736966442428E-6</v>
      </c>
      <c r="Y4664" s="160">
        <f t="shared" si="586"/>
        <v>1.3057736966442428E-6</v>
      </c>
      <c r="Z4664" s="160" t="str">
        <f t="shared" si="587"/>
        <v/>
      </c>
    </row>
    <row r="4665" spans="22:26" ht="20.100000000000001" customHeight="1" x14ac:dyDescent="0.25">
      <c r="V4665" s="156">
        <f t="shared" si="588"/>
        <v>26.041599999998176</v>
      </c>
      <c r="W4665" s="159">
        <f t="shared" si="584"/>
        <v>4.9512039755305335E-4</v>
      </c>
      <c r="X4665" s="160">
        <f t="shared" si="585"/>
        <v>1.3024018512758969E-6</v>
      </c>
      <c r="Y4665" s="160">
        <f t="shared" si="586"/>
        <v>1.3024018512758969E-6</v>
      </c>
      <c r="Z4665" s="160" t="str">
        <f t="shared" si="587"/>
        <v/>
      </c>
    </row>
    <row r="4666" spans="22:26" ht="20.100000000000001" customHeight="1" x14ac:dyDescent="0.25">
      <c r="V4666" s="156">
        <f t="shared" si="588"/>
        <v>26.047999999998176</v>
      </c>
      <c r="W4666" s="159">
        <f t="shared" si="584"/>
        <v>4.9381799570177745E-4</v>
      </c>
      <c r="X4666" s="160">
        <f t="shared" si="585"/>
        <v>1.299038516783149E-6</v>
      </c>
      <c r="Y4666" s="160">
        <f t="shared" si="586"/>
        <v>1.299038516783149E-6</v>
      </c>
      <c r="Z4666" s="160" t="str">
        <f t="shared" si="587"/>
        <v/>
      </c>
    </row>
    <row r="4667" spans="22:26" ht="20.100000000000001" customHeight="1" x14ac:dyDescent="0.25">
      <c r="V4667" s="156">
        <f t="shared" si="588"/>
        <v>26.054399999998175</v>
      </c>
      <c r="W4667" s="159">
        <f t="shared" si="584"/>
        <v>4.925189571849943E-4</v>
      </c>
      <c r="X4667" s="160">
        <f t="shared" si="585"/>
        <v>1.2956836722978178E-6</v>
      </c>
      <c r="Y4667" s="160">
        <f t="shared" si="586"/>
        <v>1.2956836722978178E-6</v>
      </c>
      <c r="Z4667" s="160" t="str">
        <f t="shared" si="587"/>
        <v/>
      </c>
    </row>
    <row r="4668" spans="22:26" ht="20.100000000000001" customHeight="1" x14ac:dyDescent="0.25">
      <c r="V4668" s="156">
        <f t="shared" si="588"/>
        <v>26.060799999998174</v>
      </c>
      <c r="W4668" s="159">
        <f t="shared" si="584"/>
        <v>4.9122327351269648E-4</v>
      </c>
      <c r="X4668" s="160">
        <f t="shared" si="585"/>
        <v>1.2923372970009448E-6</v>
      </c>
      <c r="Y4668" s="160">
        <f t="shared" si="586"/>
        <v>1.2923372970009448E-6</v>
      </c>
      <c r="Z4668" s="160" t="str">
        <f t="shared" si="587"/>
        <v/>
      </c>
    </row>
    <row r="4669" spans="22:26" ht="20.100000000000001" customHeight="1" x14ac:dyDescent="0.25">
      <c r="V4669" s="156">
        <f t="shared" si="588"/>
        <v>26.067199999998174</v>
      </c>
      <c r="W4669" s="159">
        <f t="shared" si="584"/>
        <v>4.8993093621569554E-4</v>
      </c>
      <c r="X4669" s="160">
        <f t="shared" si="585"/>
        <v>1.2889993701213848E-6</v>
      </c>
      <c r="Y4669" s="160">
        <f t="shared" si="586"/>
        <v>1.2889993701213848E-6</v>
      </c>
      <c r="Z4669" s="160" t="str">
        <f t="shared" si="587"/>
        <v/>
      </c>
    </row>
    <row r="4670" spans="22:26" ht="20.100000000000001" customHeight="1" x14ac:dyDescent="0.25">
      <c r="V4670" s="156">
        <f t="shared" si="588"/>
        <v>26.073599999998173</v>
      </c>
      <c r="W4670" s="159">
        <f t="shared" si="584"/>
        <v>4.8864193684557415E-4</v>
      </c>
      <c r="X4670" s="160">
        <f t="shared" si="585"/>
        <v>1.2856698709407389E-6</v>
      </c>
      <c r="Y4670" s="160">
        <f t="shared" si="586"/>
        <v>1.2856698709407389E-6</v>
      </c>
      <c r="Z4670" s="160" t="str">
        <f t="shared" si="587"/>
        <v/>
      </c>
    </row>
    <row r="4671" spans="22:26" ht="20.100000000000001" customHeight="1" x14ac:dyDescent="0.25">
      <c r="V4671" s="156">
        <f t="shared" si="588"/>
        <v>26.079999999998172</v>
      </c>
      <c r="W4671" s="159">
        <f t="shared" si="584"/>
        <v>4.8735626697463341E-4</v>
      </c>
      <c r="X4671" s="160">
        <f t="shared" si="585"/>
        <v>1.282348778784085E-6</v>
      </c>
      <c r="Y4671" s="160">
        <f t="shared" si="586"/>
        <v>1.282348778784085E-6</v>
      </c>
      <c r="Z4671" s="160" t="str">
        <f t="shared" si="587"/>
        <v/>
      </c>
    </row>
    <row r="4672" spans="22:26" ht="20.100000000000001" customHeight="1" x14ac:dyDescent="0.25">
      <c r="V4672" s="156">
        <f t="shared" si="588"/>
        <v>26.086399999998171</v>
      </c>
      <c r="W4672" s="159">
        <f t="shared" si="584"/>
        <v>4.8607391819584933E-4</v>
      </c>
      <c r="X4672" s="160">
        <f t="shared" si="585"/>
        <v>1.279036073030006E-6</v>
      </c>
      <c r="Y4672" s="160">
        <f t="shared" si="586"/>
        <v>1.279036073030006E-6</v>
      </c>
      <c r="Z4672" s="160" t="str">
        <f t="shared" si="587"/>
        <v/>
      </c>
    </row>
    <row r="4673" spans="22:26" ht="20.100000000000001" customHeight="1" x14ac:dyDescent="0.25">
      <c r="V4673" s="156">
        <f t="shared" si="588"/>
        <v>26.092799999998171</v>
      </c>
      <c r="W4673" s="159">
        <f t="shared" si="584"/>
        <v>4.8479488212281932E-4</v>
      </c>
      <c r="X4673" s="160">
        <f t="shared" si="585"/>
        <v>1.2757317331024589E-6</v>
      </c>
      <c r="Y4673" s="160">
        <f t="shared" si="586"/>
        <v>1.2757317331024589E-6</v>
      </c>
      <c r="Z4673" s="160" t="str">
        <f t="shared" si="587"/>
        <v/>
      </c>
    </row>
    <row r="4674" spans="22:26" ht="20.100000000000001" customHeight="1" x14ac:dyDescent="0.25">
      <c r="V4674" s="156">
        <f t="shared" si="588"/>
        <v>26.09919999999817</v>
      </c>
      <c r="W4674" s="159">
        <f t="shared" si="584"/>
        <v>4.8351915038971686E-4</v>
      </c>
      <c r="X4674" s="160">
        <f t="shared" si="585"/>
        <v>1.2724357384770631E-6</v>
      </c>
      <c r="Y4674" s="160">
        <f t="shared" si="586"/>
        <v>1.2724357384770631E-6</v>
      </c>
      <c r="Z4674" s="160" t="str">
        <f t="shared" si="587"/>
        <v/>
      </c>
    </row>
    <row r="4675" spans="22:26" ht="20.100000000000001" customHeight="1" x14ac:dyDescent="0.25">
      <c r="V4675" s="156">
        <f t="shared" si="588"/>
        <v>26.105599999998169</v>
      </c>
      <c r="W4675" s="159">
        <f t="shared" si="584"/>
        <v>4.822467146512398E-4</v>
      </c>
      <c r="X4675" s="160">
        <f t="shared" si="585"/>
        <v>1.269148068676004E-6</v>
      </c>
      <c r="Y4675" s="160">
        <f t="shared" si="586"/>
        <v>1.269148068676004E-6</v>
      </c>
      <c r="Z4675" s="160" t="str">
        <f t="shared" si="587"/>
        <v/>
      </c>
    </row>
    <row r="4676" spans="22:26" ht="20.100000000000001" customHeight="1" x14ac:dyDescent="0.25">
      <c r="V4676" s="156">
        <f t="shared" si="588"/>
        <v>26.111999999998169</v>
      </c>
      <c r="W4676" s="159">
        <f t="shared" si="584"/>
        <v>4.809775665825638E-4</v>
      </c>
      <c r="X4676" s="160">
        <f t="shared" si="585"/>
        <v>1.265868703268576E-6</v>
      </c>
      <c r="Y4676" s="160">
        <f t="shared" si="586"/>
        <v>1.265868703268576E-6</v>
      </c>
      <c r="Z4676" s="160" t="str">
        <f t="shared" si="587"/>
        <v/>
      </c>
    </row>
    <row r="4677" spans="22:26" ht="20.100000000000001" customHeight="1" x14ac:dyDescent="0.25">
      <c r="V4677" s="156">
        <f t="shared" si="588"/>
        <v>26.118399999998168</v>
      </c>
      <c r="W4677" s="159">
        <f t="shared" si="584"/>
        <v>4.7971169787929522E-4</v>
      </c>
      <c r="X4677" s="160">
        <f t="shared" si="585"/>
        <v>1.2625976218764946E-6</v>
      </c>
      <c r="Y4677" s="160">
        <f t="shared" si="586"/>
        <v>1.2625976218764946E-6</v>
      </c>
      <c r="Z4677" s="160" t="str">
        <f t="shared" si="587"/>
        <v/>
      </c>
    </row>
    <row r="4678" spans="22:26" ht="20.100000000000001" customHeight="1" x14ac:dyDescent="0.25">
      <c r="V4678" s="156">
        <f t="shared" si="588"/>
        <v>26.124799999998167</v>
      </c>
      <c r="W4678" s="159">
        <f t="shared" si="584"/>
        <v>4.7844910025741873E-4</v>
      </c>
      <c r="X4678" s="160">
        <f t="shared" si="585"/>
        <v>1.2593348041642469E-6</v>
      </c>
      <c r="Y4678" s="160">
        <f t="shared" si="586"/>
        <v>1.2593348041642469E-6</v>
      </c>
      <c r="Z4678" s="160" t="str">
        <f t="shared" si="587"/>
        <v/>
      </c>
    </row>
    <row r="4679" spans="22:26" ht="20.100000000000001" customHeight="1" x14ac:dyDescent="0.25">
      <c r="V4679" s="156">
        <f t="shared" si="588"/>
        <v>26.131199999998167</v>
      </c>
      <c r="W4679" s="159">
        <f t="shared" si="584"/>
        <v>4.7718976545325448E-4</v>
      </c>
      <c r="X4679" s="160">
        <f t="shared" si="585"/>
        <v>1.2560802298486329E-6</v>
      </c>
      <c r="Y4679" s="160">
        <f t="shared" si="586"/>
        <v>1.2560802298486329E-6</v>
      </c>
      <c r="Z4679" s="160" t="str">
        <f t="shared" si="587"/>
        <v/>
      </c>
    </row>
    <row r="4680" spans="22:26" ht="20.100000000000001" customHeight="1" x14ac:dyDescent="0.25">
      <c r="V4680" s="156">
        <f t="shared" si="588"/>
        <v>26.137599999998166</v>
      </c>
      <c r="W4680" s="159">
        <f t="shared" si="584"/>
        <v>4.7593368522340585E-4</v>
      </c>
      <c r="X4680" s="160">
        <f t="shared" si="585"/>
        <v>1.2528338786942116E-6</v>
      </c>
      <c r="Y4680" s="160">
        <f t="shared" si="586"/>
        <v>1.2528338786942116E-6</v>
      </c>
      <c r="Z4680" s="160" t="str">
        <f t="shared" si="587"/>
        <v/>
      </c>
    </row>
    <row r="4681" spans="22:26" ht="20.100000000000001" customHeight="1" x14ac:dyDescent="0.25">
      <c r="V4681" s="156">
        <f t="shared" si="588"/>
        <v>26.143999999998165</v>
      </c>
      <c r="W4681" s="159">
        <f t="shared" si="584"/>
        <v>4.7468085134471164E-4</v>
      </c>
      <c r="X4681" s="160">
        <f t="shared" si="585"/>
        <v>1.2495957305084767E-6</v>
      </c>
      <c r="Y4681" s="160">
        <f t="shared" si="586"/>
        <v>1.2495957305084767E-6</v>
      </c>
      <c r="Z4681" s="160" t="str">
        <f t="shared" si="587"/>
        <v/>
      </c>
    </row>
    <row r="4682" spans="22:26" ht="20.100000000000001" customHeight="1" x14ac:dyDescent="0.25">
      <c r="V4682" s="156">
        <f t="shared" si="588"/>
        <v>26.150399999998164</v>
      </c>
      <c r="W4682" s="159">
        <f t="shared" si="584"/>
        <v>4.7343125561420316E-4</v>
      </c>
      <c r="X4682" s="160">
        <f t="shared" si="585"/>
        <v>1.246365765153511E-6</v>
      </c>
      <c r="Y4682" s="160">
        <f t="shared" si="586"/>
        <v>1.246365765153511E-6</v>
      </c>
      <c r="Z4682" s="160" t="str">
        <f t="shared" si="587"/>
        <v/>
      </c>
    </row>
    <row r="4683" spans="22:26" ht="20.100000000000001" customHeight="1" x14ac:dyDescent="0.25">
      <c r="V4683" s="156">
        <f t="shared" si="588"/>
        <v>26.156799999998164</v>
      </c>
      <c r="W4683" s="159">
        <f t="shared" si="584"/>
        <v>4.7218488984904965E-4</v>
      </c>
      <c r="X4683" s="160">
        <f t="shared" si="585"/>
        <v>1.2431439625344948E-6</v>
      </c>
      <c r="Y4683" s="160">
        <f t="shared" si="586"/>
        <v>1.2431439625344948E-6</v>
      </c>
      <c r="Z4683" s="160" t="str">
        <f t="shared" si="587"/>
        <v/>
      </c>
    </row>
    <row r="4684" spans="22:26" ht="20.100000000000001" customHeight="1" x14ac:dyDescent="0.25">
      <c r="V4684" s="156">
        <f t="shared" si="588"/>
        <v>26.163199999998163</v>
      </c>
      <c r="W4684" s="159">
        <f t="shared" si="584"/>
        <v>4.7094174588651515E-4</v>
      </c>
      <c r="X4684" s="160">
        <f t="shared" si="585"/>
        <v>1.2399303026048008E-6</v>
      </c>
      <c r="Y4684" s="160">
        <f t="shared" si="586"/>
        <v>1.2399303026048008E-6</v>
      </c>
      <c r="Z4684" s="160" t="str">
        <f t="shared" si="587"/>
        <v/>
      </c>
    </row>
    <row r="4685" spans="22:26" ht="20.100000000000001" customHeight="1" x14ac:dyDescent="0.25">
      <c r="V4685" s="156">
        <f t="shared" si="588"/>
        <v>26.169599999998162</v>
      </c>
      <c r="W4685" s="159">
        <f t="shared" si="584"/>
        <v>4.6970181558391035E-4</v>
      </c>
      <c r="X4685" s="160">
        <f t="shared" si="585"/>
        <v>1.2367247653661574E-6</v>
      </c>
      <c r="Y4685" s="160">
        <f t="shared" si="586"/>
        <v>1.2367247653661574E-6</v>
      </c>
      <c r="Z4685" s="160" t="str">
        <f t="shared" si="587"/>
        <v/>
      </c>
    </row>
    <row r="4686" spans="22:26" ht="20.100000000000001" customHeight="1" x14ac:dyDescent="0.25">
      <c r="V4686" s="156">
        <f t="shared" si="588"/>
        <v>26.175999999998162</v>
      </c>
      <c r="W4686" s="159">
        <f t="shared" si="584"/>
        <v>4.6846509081854419E-4</v>
      </c>
      <c r="X4686" s="160">
        <f t="shared" si="585"/>
        <v>1.2335273308679436E-6</v>
      </c>
      <c r="Y4686" s="160">
        <f t="shared" si="586"/>
        <v>1.2335273308679436E-6</v>
      </c>
      <c r="Z4686" s="160" t="str">
        <f t="shared" si="587"/>
        <v/>
      </c>
    </row>
    <row r="4687" spans="22:26" ht="20.100000000000001" customHeight="1" x14ac:dyDescent="0.25">
      <c r="V4687" s="156">
        <f t="shared" si="588"/>
        <v>26.182399999998161</v>
      </c>
      <c r="W4687" s="159">
        <f t="shared" si="584"/>
        <v>4.6723156348767625E-4</v>
      </c>
      <c r="X4687" s="160">
        <f t="shared" si="585"/>
        <v>1.2303379792031775E-6</v>
      </c>
      <c r="Y4687" s="160">
        <f t="shared" si="586"/>
        <v>1.2303379792031775E-6</v>
      </c>
      <c r="Z4687" s="160" t="str">
        <f t="shared" si="587"/>
        <v/>
      </c>
    </row>
    <row r="4688" spans="22:26" ht="20.100000000000001" customHeight="1" x14ac:dyDescent="0.25">
      <c r="V4688" s="156">
        <f t="shared" si="588"/>
        <v>26.18879999999816</v>
      </c>
      <c r="W4688" s="159">
        <f t="shared" si="584"/>
        <v>4.6600122550847307E-4</v>
      </c>
      <c r="X4688" s="160">
        <f t="shared" si="585"/>
        <v>1.2271566905185994E-6</v>
      </c>
      <c r="Y4688" s="160">
        <f t="shared" si="586"/>
        <v>1.2271566905185994E-6</v>
      </c>
      <c r="Z4688" s="160" t="str">
        <f t="shared" si="587"/>
        <v/>
      </c>
    </row>
    <row r="4689" spans="22:26" ht="20.100000000000001" customHeight="1" x14ac:dyDescent="0.25">
      <c r="V4689" s="156">
        <f t="shared" si="588"/>
        <v>26.19519999999816</v>
      </c>
      <c r="W4689" s="159">
        <f t="shared" si="584"/>
        <v>4.6477406881795447E-4</v>
      </c>
      <c r="X4689" s="160">
        <f t="shared" si="585"/>
        <v>1.2239834450016073E-6</v>
      </c>
      <c r="Y4689" s="160">
        <f t="shared" si="586"/>
        <v>1.2239834450016073E-6</v>
      </c>
      <c r="Z4689" s="160" t="str">
        <f t="shared" si="587"/>
        <v/>
      </c>
    </row>
    <row r="4690" spans="22:26" ht="20.100000000000001" customHeight="1" x14ac:dyDescent="0.25">
      <c r="V4690" s="156">
        <f t="shared" si="588"/>
        <v>26.201599999998159</v>
      </c>
      <c r="W4690" s="159">
        <f t="shared" si="584"/>
        <v>4.6355008537295287E-4</v>
      </c>
      <c r="X4690" s="160">
        <f t="shared" si="585"/>
        <v>1.2208182228887134E-6</v>
      </c>
      <c r="Y4690" s="160">
        <f t="shared" si="586"/>
        <v>1.2208182228887134E-6</v>
      </c>
      <c r="Z4690" s="160" t="str">
        <f t="shared" si="587"/>
        <v/>
      </c>
    </row>
    <row r="4691" spans="22:26" ht="20.100000000000001" customHeight="1" x14ac:dyDescent="0.25">
      <c r="V4691" s="156">
        <f t="shared" si="588"/>
        <v>26.207999999998158</v>
      </c>
      <c r="W4691" s="159">
        <f t="shared" si="584"/>
        <v>4.6232926715006415E-4</v>
      </c>
      <c r="X4691" s="160">
        <f t="shared" si="585"/>
        <v>1.2176610044638096E-6</v>
      </c>
      <c r="Y4691" s="160">
        <f t="shared" si="586"/>
        <v>1.2176610044638096E-6</v>
      </c>
      <c r="Z4691" s="160" t="str">
        <f t="shared" si="587"/>
        <v/>
      </c>
    </row>
    <row r="4692" spans="22:26" ht="20.100000000000001" customHeight="1" x14ac:dyDescent="0.25">
      <c r="V4692" s="156">
        <f t="shared" si="588"/>
        <v>26.214399999998157</v>
      </c>
      <c r="W4692" s="159">
        <f t="shared" ref="W4692:W4755" si="589">_xlfn.CHISQ.DIST.RT(V4692,$U$593)</f>
        <v>4.6111160614560034E-4</v>
      </c>
      <c r="X4692" s="160">
        <f t="shared" ref="X4692:X4755" si="590">W4692-W4693</f>
        <v>1.2145117700588723E-6</v>
      </c>
      <c r="Y4692" s="160">
        <f t="shared" ref="Y4692:Y4755" si="591">IF(W4692&lt;(1-$U$600),X4692,"")</f>
        <v>1.2145117700588723E-6</v>
      </c>
      <c r="Z4692" s="160" t="str">
        <f t="shared" ref="Z4692:Z4755" si="592">IF(X4692&lt;(1-$U$606),Y4692,"")</f>
        <v/>
      </c>
    </row>
    <row r="4693" spans="22:26" ht="20.100000000000001" customHeight="1" x14ac:dyDescent="0.25">
      <c r="V4693" s="156">
        <f t="shared" ref="V4693:V4756" si="593">V4692+$Y$593</f>
        <v>26.220799999998157</v>
      </c>
      <c r="W4693" s="159">
        <f t="shared" si="589"/>
        <v>4.5989709437554147E-4</v>
      </c>
      <c r="X4693" s="160">
        <f t="shared" si="590"/>
        <v>1.2113705000464268E-6</v>
      </c>
      <c r="Y4693" s="160">
        <f t="shared" si="591"/>
        <v>1.2113705000464268E-6</v>
      </c>
      <c r="Z4693" s="160" t="str">
        <f t="shared" si="592"/>
        <v/>
      </c>
    </row>
    <row r="4694" spans="22:26" ht="20.100000000000001" customHeight="1" x14ac:dyDescent="0.25">
      <c r="V4694" s="156">
        <f t="shared" si="593"/>
        <v>26.227199999998156</v>
      </c>
      <c r="W4694" s="159">
        <f t="shared" si="589"/>
        <v>4.5868572387549504E-4</v>
      </c>
      <c r="X4694" s="160">
        <f t="shared" si="590"/>
        <v>1.2082371748533172E-6</v>
      </c>
      <c r="Y4694" s="160">
        <f t="shared" si="591"/>
        <v>1.2082371748533172E-6</v>
      </c>
      <c r="Z4694" s="160" t="str">
        <f t="shared" si="592"/>
        <v/>
      </c>
    </row>
    <row r="4695" spans="22:26" ht="20.100000000000001" customHeight="1" x14ac:dyDescent="0.25">
      <c r="V4695" s="156">
        <f t="shared" si="593"/>
        <v>26.233599999998155</v>
      </c>
      <c r="W4695" s="159">
        <f t="shared" si="589"/>
        <v>4.5747748670064173E-4</v>
      </c>
      <c r="X4695" s="160">
        <f t="shared" si="590"/>
        <v>1.2051117749480749E-6</v>
      </c>
      <c r="Y4695" s="160">
        <f t="shared" si="591"/>
        <v>1.2051117749480749E-6</v>
      </c>
      <c r="Z4695" s="160" t="str">
        <f t="shared" si="592"/>
        <v/>
      </c>
    </row>
    <row r="4696" spans="22:26" ht="20.100000000000001" customHeight="1" x14ac:dyDescent="0.25">
      <c r="V4696" s="156">
        <f t="shared" si="593"/>
        <v>26.239999999998155</v>
      </c>
      <c r="W4696" s="159">
        <f t="shared" si="589"/>
        <v>4.5627237492569365E-4</v>
      </c>
      <c r="X4696" s="160">
        <f t="shared" si="590"/>
        <v>1.201994280844497E-6</v>
      </c>
      <c r="Y4696" s="160">
        <f t="shared" si="591"/>
        <v>1.201994280844497E-6</v>
      </c>
      <c r="Z4696" s="160" t="str">
        <f t="shared" si="592"/>
        <v/>
      </c>
    </row>
    <row r="4697" spans="22:26" ht="20.100000000000001" customHeight="1" x14ac:dyDescent="0.25">
      <c r="V4697" s="156">
        <f t="shared" si="593"/>
        <v>26.246399999998154</v>
      </c>
      <c r="W4697" s="159">
        <f t="shared" si="589"/>
        <v>4.5507038064484916E-4</v>
      </c>
      <c r="X4697" s="160">
        <f t="shared" si="590"/>
        <v>1.1988846731070669E-6</v>
      </c>
      <c r="Y4697" s="160">
        <f t="shared" si="591"/>
        <v>1.1988846731070669E-6</v>
      </c>
      <c r="Z4697" s="160" t="str">
        <f t="shared" si="592"/>
        <v/>
      </c>
    </row>
    <row r="4698" spans="22:26" ht="20.100000000000001" customHeight="1" x14ac:dyDescent="0.25">
      <c r="V4698" s="156">
        <f t="shared" si="593"/>
        <v>26.252799999998153</v>
      </c>
      <c r="W4698" s="159">
        <f t="shared" si="589"/>
        <v>4.5387149597174209E-4</v>
      </c>
      <c r="X4698" s="160">
        <f t="shared" si="590"/>
        <v>1.1957829323412509E-6</v>
      </c>
      <c r="Y4698" s="160">
        <f t="shared" si="591"/>
        <v>1.1957829323412509E-6</v>
      </c>
      <c r="Z4698" s="160" t="str">
        <f t="shared" si="592"/>
        <v/>
      </c>
    </row>
    <row r="4699" spans="22:26" ht="20.100000000000001" customHeight="1" x14ac:dyDescent="0.25">
      <c r="V4699" s="156">
        <f t="shared" si="593"/>
        <v>26.259199999998152</v>
      </c>
      <c r="W4699" s="159">
        <f t="shared" si="589"/>
        <v>4.5267571303940084E-4</v>
      </c>
      <c r="X4699" s="160">
        <f t="shared" si="590"/>
        <v>1.192689039203527E-6</v>
      </c>
      <c r="Y4699" s="160">
        <f t="shared" si="591"/>
        <v>1.192689039203527E-6</v>
      </c>
      <c r="Z4699" s="160" t="str">
        <f t="shared" si="592"/>
        <v/>
      </c>
    </row>
    <row r="4700" spans="22:26" ht="20.100000000000001" customHeight="1" x14ac:dyDescent="0.25">
      <c r="V4700" s="156">
        <f t="shared" si="593"/>
        <v>26.265599999998152</v>
      </c>
      <c r="W4700" s="159">
        <f t="shared" si="589"/>
        <v>4.5148302400019731E-4</v>
      </c>
      <c r="X4700" s="160">
        <f t="shared" si="590"/>
        <v>1.1896029743903801E-6</v>
      </c>
      <c r="Y4700" s="160">
        <f t="shared" si="591"/>
        <v>1.1896029743903801E-6</v>
      </c>
      <c r="Z4700" s="160" t="str">
        <f t="shared" si="592"/>
        <v/>
      </c>
    </row>
    <row r="4701" spans="22:26" ht="20.100000000000001" customHeight="1" x14ac:dyDescent="0.25">
      <c r="V4701" s="156">
        <f t="shared" si="593"/>
        <v>26.271999999998151</v>
      </c>
      <c r="W4701" s="159">
        <f t="shared" si="589"/>
        <v>4.5029342102580693E-4</v>
      </c>
      <c r="X4701" s="160">
        <f t="shared" si="590"/>
        <v>1.1865247186498493E-6</v>
      </c>
      <c r="Y4701" s="160">
        <f t="shared" si="591"/>
        <v>1.1865247186498493E-6</v>
      </c>
      <c r="Z4701" s="160" t="str">
        <f t="shared" si="592"/>
        <v/>
      </c>
    </row>
    <row r="4702" spans="22:26" ht="20.100000000000001" customHeight="1" x14ac:dyDescent="0.25">
      <c r="V4702" s="156">
        <f t="shared" si="593"/>
        <v>26.27839999999815</v>
      </c>
      <c r="W4702" s="159">
        <f t="shared" si="589"/>
        <v>4.4910689630715708E-4</v>
      </c>
      <c r="X4702" s="160">
        <f t="shared" si="590"/>
        <v>1.1834542527709561E-6</v>
      </c>
      <c r="Y4702" s="160">
        <f t="shared" si="591"/>
        <v>1.1834542527709561E-6</v>
      </c>
      <c r="Z4702" s="160" t="str">
        <f t="shared" si="592"/>
        <v/>
      </c>
    </row>
    <row r="4703" spans="22:26" ht="20.100000000000001" customHeight="1" x14ac:dyDescent="0.25">
      <c r="V4703" s="156">
        <f t="shared" si="593"/>
        <v>26.28479999999815</v>
      </c>
      <c r="W4703" s="159">
        <f t="shared" si="589"/>
        <v>4.4792344205438613E-4</v>
      </c>
      <c r="X4703" s="160">
        <f t="shared" si="590"/>
        <v>1.180391557591403E-6</v>
      </c>
      <c r="Y4703" s="160">
        <f t="shared" si="591"/>
        <v>1.180391557591403E-6</v>
      </c>
      <c r="Z4703" s="160" t="str">
        <f t="shared" si="592"/>
        <v/>
      </c>
    </row>
    <row r="4704" spans="22:26" ht="20.100000000000001" customHeight="1" x14ac:dyDescent="0.25">
      <c r="V4704" s="156">
        <f t="shared" si="593"/>
        <v>26.291199999998149</v>
      </c>
      <c r="W4704" s="159">
        <f t="shared" si="589"/>
        <v>4.4674305049679472E-4</v>
      </c>
      <c r="X4704" s="160">
        <f t="shared" si="590"/>
        <v>1.1773366139923146E-6</v>
      </c>
      <c r="Y4704" s="160">
        <f t="shared" si="591"/>
        <v>1.1773366139923146E-6</v>
      </c>
      <c r="Z4704" s="160" t="str">
        <f t="shared" si="592"/>
        <v/>
      </c>
    </row>
    <row r="4705" spans="22:26" ht="20.100000000000001" customHeight="1" x14ac:dyDescent="0.25">
      <c r="V4705" s="156">
        <f t="shared" si="593"/>
        <v>26.297599999998148</v>
      </c>
      <c r="W4705" s="159">
        <f t="shared" si="589"/>
        <v>4.4556571388280241E-4</v>
      </c>
      <c r="X4705" s="160">
        <f t="shared" si="590"/>
        <v>1.1742894029007859E-6</v>
      </c>
      <c r="Y4705" s="160">
        <f t="shared" si="591"/>
        <v>1.1742894029007859E-6</v>
      </c>
      <c r="Z4705" s="160" t="str">
        <f t="shared" si="592"/>
        <v/>
      </c>
    </row>
    <row r="4706" spans="22:26" ht="20.100000000000001" customHeight="1" x14ac:dyDescent="0.25">
      <c r="V4706" s="156">
        <f t="shared" si="593"/>
        <v>26.303999999998148</v>
      </c>
      <c r="W4706" s="159">
        <f t="shared" si="589"/>
        <v>4.4439142447990162E-4</v>
      </c>
      <c r="X4706" s="160">
        <f t="shared" si="590"/>
        <v>1.1712499052906949E-6</v>
      </c>
      <c r="Y4706" s="160">
        <f t="shared" si="591"/>
        <v>1.1712499052906949E-6</v>
      </c>
      <c r="Z4706" s="160" t="str">
        <f t="shared" si="592"/>
        <v/>
      </c>
    </row>
    <row r="4707" spans="22:26" ht="20.100000000000001" customHeight="1" x14ac:dyDescent="0.25">
      <c r="V4707" s="156">
        <f t="shared" si="593"/>
        <v>26.310399999998147</v>
      </c>
      <c r="W4707" s="159">
        <f t="shared" si="589"/>
        <v>4.4322017457461093E-4</v>
      </c>
      <c r="X4707" s="160">
        <f t="shared" si="590"/>
        <v>1.1682181021781496E-6</v>
      </c>
      <c r="Y4707" s="160">
        <f t="shared" si="591"/>
        <v>1.1682181021781496E-6</v>
      </c>
      <c r="Z4707" s="160" t="str">
        <f t="shared" si="592"/>
        <v/>
      </c>
    </row>
    <row r="4708" spans="22:26" ht="20.100000000000001" customHeight="1" x14ac:dyDescent="0.25">
      <c r="V4708" s="156">
        <f t="shared" si="593"/>
        <v>26.316799999998146</v>
      </c>
      <c r="W4708" s="159">
        <f t="shared" si="589"/>
        <v>4.4205195647243278E-4</v>
      </c>
      <c r="X4708" s="160">
        <f t="shared" si="590"/>
        <v>1.1651939746253905E-6</v>
      </c>
      <c r="Y4708" s="160">
        <f t="shared" si="591"/>
        <v>1.1651939746253905E-6</v>
      </c>
      <c r="Z4708" s="160" t="str">
        <f t="shared" si="592"/>
        <v/>
      </c>
    </row>
    <row r="4709" spans="22:26" ht="20.100000000000001" customHeight="1" x14ac:dyDescent="0.25">
      <c r="V4709" s="156">
        <f t="shared" si="593"/>
        <v>26.323199999998145</v>
      </c>
      <c r="W4709" s="159">
        <f t="shared" si="589"/>
        <v>4.4088676249780739E-4</v>
      </c>
      <c r="X4709" s="160">
        <f t="shared" si="590"/>
        <v>1.1621775037405743E-6</v>
      </c>
      <c r="Y4709" s="160">
        <f t="shared" si="591"/>
        <v>1.1621775037405743E-6</v>
      </c>
      <c r="Z4709" s="160" t="str">
        <f t="shared" si="592"/>
        <v/>
      </c>
    </row>
    <row r="4710" spans="22:26" ht="20.100000000000001" customHeight="1" x14ac:dyDescent="0.25">
      <c r="V4710" s="156">
        <f t="shared" si="593"/>
        <v>26.329599999998145</v>
      </c>
      <c r="W4710" s="159">
        <f t="shared" si="589"/>
        <v>4.3972458499406681E-4</v>
      </c>
      <c r="X4710" s="160">
        <f t="shared" si="590"/>
        <v>1.1591686706766894E-6</v>
      </c>
      <c r="Y4710" s="160">
        <f t="shared" si="591"/>
        <v>1.1591686706766894E-6</v>
      </c>
      <c r="Z4710" s="160" t="str">
        <f t="shared" si="592"/>
        <v/>
      </c>
    </row>
    <row r="4711" spans="22:26" ht="20.100000000000001" customHeight="1" x14ac:dyDescent="0.25">
      <c r="V4711" s="156">
        <f t="shared" si="593"/>
        <v>26.335999999998144</v>
      </c>
      <c r="W4711" s="159">
        <f t="shared" si="589"/>
        <v>4.3856541632339012E-4</v>
      </c>
      <c r="X4711" s="160">
        <f t="shared" si="590"/>
        <v>1.1561674566288455E-6</v>
      </c>
      <c r="Y4711" s="160">
        <f t="shared" si="591"/>
        <v>1.1561674566288455E-6</v>
      </c>
      <c r="Z4711" s="160" t="str">
        <f t="shared" si="592"/>
        <v/>
      </c>
    </row>
    <row r="4712" spans="22:26" ht="20.100000000000001" customHeight="1" x14ac:dyDescent="0.25">
      <c r="V4712" s="156">
        <f t="shared" si="593"/>
        <v>26.342399999998143</v>
      </c>
      <c r="W4712" s="159">
        <f t="shared" si="589"/>
        <v>4.3740924886676128E-4</v>
      </c>
      <c r="X4712" s="160">
        <f t="shared" si="590"/>
        <v>1.1531738428396401E-6</v>
      </c>
      <c r="Y4712" s="160">
        <f t="shared" si="591"/>
        <v>1.1531738428396401E-6</v>
      </c>
      <c r="Z4712" s="160" t="str">
        <f t="shared" si="592"/>
        <v/>
      </c>
    </row>
    <row r="4713" spans="22:26" ht="20.100000000000001" customHeight="1" x14ac:dyDescent="0.25">
      <c r="V4713" s="156">
        <f t="shared" si="593"/>
        <v>26.348799999998143</v>
      </c>
      <c r="W4713" s="159">
        <f t="shared" si="589"/>
        <v>4.3625607502392164E-4</v>
      </c>
      <c r="X4713" s="160">
        <f t="shared" si="590"/>
        <v>1.150187810595039E-6</v>
      </c>
      <c r="Y4713" s="160">
        <f t="shared" si="591"/>
        <v>1.150187810595039E-6</v>
      </c>
      <c r="Z4713" s="160" t="str">
        <f t="shared" si="592"/>
        <v/>
      </c>
    </row>
    <row r="4714" spans="22:26" ht="20.100000000000001" customHeight="1" x14ac:dyDescent="0.25">
      <c r="V4714" s="156">
        <f t="shared" si="593"/>
        <v>26.355199999998142</v>
      </c>
      <c r="W4714" s="159">
        <f t="shared" si="589"/>
        <v>4.351058872133266E-4</v>
      </c>
      <c r="X4714" s="160">
        <f t="shared" si="590"/>
        <v>1.1472093412263277E-6</v>
      </c>
      <c r="Y4714" s="160">
        <f t="shared" si="591"/>
        <v>1.1472093412263277E-6</v>
      </c>
      <c r="Z4714" s="160" t="str">
        <f t="shared" si="592"/>
        <v/>
      </c>
    </row>
    <row r="4715" spans="22:26" ht="20.100000000000001" customHeight="1" x14ac:dyDescent="0.25">
      <c r="V4715" s="156">
        <f t="shared" si="593"/>
        <v>26.361599999998141</v>
      </c>
      <c r="W4715" s="159">
        <f t="shared" si="589"/>
        <v>4.3395867787210027E-4</v>
      </c>
      <c r="X4715" s="160">
        <f t="shared" si="590"/>
        <v>1.1442384161056661E-6</v>
      </c>
      <c r="Y4715" s="160">
        <f t="shared" si="591"/>
        <v>1.1442384161056661E-6</v>
      </c>
      <c r="Z4715" s="160" t="str">
        <f t="shared" si="592"/>
        <v/>
      </c>
    </row>
    <row r="4716" spans="22:26" ht="20.100000000000001" customHeight="1" x14ac:dyDescent="0.25">
      <c r="V4716" s="156">
        <f t="shared" si="593"/>
        <v>26.36799999999814</v>
      </c>
      <c r="W4716" s="159">
        <f t="shared" si="589"/>
        <v>4.328144394559946E-4</v>
      </c>
      <c r="X4716" s="160">
        <f t="shared" si="590"/>
        <v>1.1412750166554125E-6</v>
      </c>
      <c r="Y4716" s="160">
        <f t="shared" si="591"/>
        <v>1.1412750166554125E-6</v>
      </c>
      <c r="Z4716" s="160" t="str">
        <f t="shared" si="592"/>
        <v/>
      </c>
    </row>
    <row r="4717" spans="22:26" ht="20.100000000000001" customHeight="1" x14ac:dyDescent="0.25">
      <c r="V4717" s="156">
        <f t="shared" si="593"/>
        <v>26.37439999999814</v>
      </c>
      <c r="W4717" s="159">
        <f t="shared" si="589"/>
        <v>4.3167316443933919E-4</v>
      </c>
      <c r="X4717" s="160">
        <f t="shared" si="590"/>
        <v>1.1383191243356555E-6</v>
      </c>
      <c r="Y4717" s="160">
        <f t="shared" si="591"/>
        <v>1.1383191243356555E-6</v>
      </c>
      <c r="Z4717" s="160" t="str">
        <f t="shared" si="592"/>
        <v/>
      </c>
    </row>
    <row r="4718" spans="22:26" ht="20.100000000000001" customHeight="1" x14ac:dyDescent="0.25">
      <c r="V4718" s="156">
        <f t="shared" si="593"/>
        <v>26.380799999998139</v>
      </c>
      <c r="W4718" s="159">
        <f t="shared" si="589"/>
        <v>4.3053484531500354E-4</v>
      </c>
      <c r="X4718" s="160">
        <f t="shared" si="590"/>
        <v>1.1353707206560319E-6</v>
      </c>
      <c r="Y4718" s="160">
        <f t="shared" si="591"/>
        <v>1.1353707206560319E-6</v>
      </c>
      <c r="Z4718" s="160" t="str">
        <f t="shared" si="592"/>
        <v/>
      </c>
    </row>
    <row r="4719" spans="22:26" ht="20.100000000000001" customHeight="1" x14ac:dyDescent="0.25">
      <c r="V4719" s="156">
        <f t="shared" si="593"/>
        <v>26.387199999998138</v>
      </c>
      <c r="W4719" s="159">
        <f t="shared" si="589"/>
        <v>4.293994745943475E-4</v>
      </c>
      <c r="X4719" s="160">
        <f t="shared" si="590"/>
        <v>1.1324297871648302E-6</v>
      </c>
      <c r="Y4719" s="160">
        <f t="shared" si="591"/>
        <v>1.1324297871648302E-6</v>
      </c>
      <c r="Z4719" s="160" t="str">
        <f t="shared" si="592"/>
        <v/>
      </c>
    </row>
    <row r="4720" spans="22:26" ht="20.100000000000001" customHeight="1" x14ac:dyDescent="0.25">
      <c r="V4720" s="156">
        <f t="shared" si="593"/>
        <v>26.393599999998138</v>
      </c>
      <c r="W4720" s="159">
        <f t="shared" si="589"/>
        <v>4.2826704480718267E-4</v>
      </c>
      <c r="X4720" s="160">
        <f t="shared" si="590"/>
        <v>1.1294963054590194E-6</v>
      </c>
      <c r="Y4720" s="160">
        <f t="shared" si="591"/>
        <v>1.1294963054590194E-6</v>
      </c>
      <c r="Z4720" s="160" t="str">
        <f t="shared" si="592"/>
        <v/>
      </c>
    </row>
    <row r="4721" spans="22:26" ht="20.100000000000001" customHeight="1" x14ac:dyDescent="0.25">
      <c r="V4721" s="156">
        <f t="shared" si="593"/>
        <v>26.399999999998137</v>
      </c>
      <c r="W4721" s="159">
        <f t="shared" si="589"/>
        <v>4.2713754850172365E-4</v>
      </c>
      <c r="X4721" s="160">
        <f t="shared" si="590"/>
        <v>1.1265702571767685E-6</v>
      </c>
      <c r="Y4721" s="160">
        <f t="shared" si="591"/>
        <v>1.1265702571767685E-6</v>
      </c>
      <c r="Z4721" s="160" t="str">
        <f t="shared" si="592"/>
        <v/>
      </c>
    </row>
    <row r="4722" spans="22:26" ht="20.100000000000001" customHeight="1" x14ac:dyDescent="0.25">
      <c r="V4722" s="156">
        <f t="shared" si="593"/>
        <v>26.406399999998136</v>
      </c>
      <c r="W4722" s="159">
        <f t="shared" si="589"/>
        <v>4.2601097824454689E-4</v>
      </c>
      <c r="X4722" s="160">
        <f t="shared" si="590"/>
        <v>1.1236516239985844E-6</v>
      </c>
      <c r="Y4722" s="160">
        <f t="shared" si="591"/>
        <v>1.1236516239985844E-6</v>
      </c>
      <c r="Z4722" s="160" t="str">
        <f t="shared" si="592"/>
        <v/>
      </c>
    </row>
    <row r="4723" spans="22:26" ht="20.100000000000001" customHeight="1" x14ac:dyDescent="0.25">
      <c r="V4723" s="156">
        <f t="shared" si="593"/>
        <v>26.412799999998136</v>
      </c>
      <c r="W4723" s="159">
        <f t="shared" si="589"/>
        <v>4.248873266205483E-4</v>
      </c>
      <c r="X4723" s="160">
        <f t="shared" si="590"/>
        <v>1.1207403876513779E-6</v>
      </c>
      <c r="Y4723" s="160">
        <f t="shared" si="591"/>
        <v>1.1207403876513779E-6</v>
      </c>
      <c r="Z4723" s="160" t="str">
        <f t="shared" si="592"/>
        <v/>
      </c>
    </row>
    <row r="4724" spans="22:26" ht="20.100000000000001" customHeight="1" x14ac:dyDescent="0.25">
      <c r="V4724" s="156">
        <f t="shared" si="593"/>
        <v>26.419199999998135</v>
      </c>
      <c r="W4724" s="159">
        <f t="shared" si="589"/>
        <v>4.2376658623289692E-4</v>
      </c>
      <c r="X4724" s="160">
        <f t="shared" si="590"/>
        <v>1.1178365299038015E-6</v>
      </c>
      <c r="Y4724" s="160">
        <f t="shared" si="591"/>
        <v>1.1178365299038015E-6</v>
      </c>
      <c r="Z4724" s="160" t="str">
        <f t="shared" si="592"/>
        <v/>
      </c>
    </row>
    <row r="4725" spans="22:26" ht="20.100000000000001" customHeight="1" x14ac:dyDescent="0.25">
      <c r="V4725" s="156">
        <f t="shared" si="593"/>
        <v>26.425599999998134</v>
      </c>
      <c r="W4725" s="159">
        <f t="shared" si="589"/>
        <v>4.2264874970299312E-4</v>
      </c>
      <c r="X4725" s="160">
        <f t="shared" si="590"/>
        <v>1.114940032569448E-6</v>
      </c>
      <c r="Y4725" s="160">
        <f t="shared" si="591"/>
        <v>1.114940032569448E-6</v>
      </c>
      <c r="Z4725" s="160" t="str">
        <f t="shared" si="592"/>
        <v/>
      </c>
    </row>
    <row r="4726" spans="22:26" ht="20.100000000000001" customHeight="1" x14ac:dyDescent="0.25">
      <c r="V4726" s="156">
        <f t="shared" si="593"/>
        <v>26.431999999998133</v>
      </c>
      <c r="W4726" s="159">
        <f t="shared" si="589"/>
        <v>4.2153380967042367E-4</v>
      </c>
      <c r="X4726" s="160">
        <f t="shared" si="590"/>
        <v>1.1120508775012668E-6</v>
      </c>
      <c r="Y4726" s="160">
        <f t="shared" si="591"/>
        <v>1.1120508775012668E-6</v>
      </c>
      <c r="Z4726" s="160" t="str">
        <f t="shared" si="592"/>
        <v/>
      </c>
    </row>
    <row r="4727" spans="22:26" ht="20.100000000000001" customHeight="1" x14ac:dyDescent="0.25">
      <c r="V4727" s="156">
        <f t="shared" si="593"/>
        <v>26.438399999998133</v>
      </c>
      <c r="W4727" s="159">
        <f t="shared" si="589"/>
        <v>4.2042175879292241E-4</v>
      </c>
      <c r="X4727" s="160">
        <f t="shared" si="590"/>
        <v>1.1091690466002373E-6</v>
      </c>
      <c r="Y4727" s="160">
        <f t="shared" si="591"/>
        <v>1.1091690466002373E-6</v>
      </c>
      <c r="Z4727" s="160" t="str">
        <f t="shared" si="592"/>
        <v/>
      </c>
    </row>
    <row r="4728" spans="22:26" ht="20.100000000000001" customHeight="1" x14ac:dyDescent="0.25">
      <c r="V4728" s="156">
        <f t="shared" si="593"/>
        <v>26.444799999998132</v>
      </c>
      <c r="W4728" s="159">
        <f t="shared" si="589"/>
        <v>4.1931258974632217E-4</v>
      </c>
      <c r="X4728" s="160">
        <f t="shared" si="590"/>
        <v>1.1062945218072917E-6</v>
      </c>
      <c r="Y4728" s="160">
        <f t="shared" si="591"/>
        <v>1.1062945218072917E-6</v>
      </c>
      <c r="Z4728" s="160" t="str">
        <f t="shared" si="592"/>
        <v/>
      </c>
    </row>
    <row r="4729" spans="22:26" ht="20.100000000000001" customHeight="1" x14ac:dyDescent="0.25">
      <c r="V4729" s="156">
        <f t="shared" si="593"/>
        <v>26.451199999998131</v>
      </c>
      <c r="W4729" s="159">
        <f t="shared" si="589"/>
        <v>4.1820629522451488E-4</v>
      </c>
      <c r="X4729" s="160">
        <f t="shared" si="590"/>
        <v>1.1034272851061884E-6</v>
      </c>
      <c r="Y4729" s="160">
        <f t="shared" si="591"/>
        <v>1.1034272851061884E-6</v>
      </c>
      <c r="Z4729" s="160" t="str">
        <f t="shared" si="592"/>
        <v/>
      </c>
    </row>
    <row r="4730" spans="22:26" ht="20.100000000000001" customHeight="1" x14ac:dyDescent="0.25">
      <c r="V4730" s="156">
        <f t="shared" si="593"/>
        <v>26.457599999998131</v>
      </c>
      <c r="W4730" s="159">
        <f t="shared" si="589"/>
        <v>4.1710286793940869E-4</v>
      </c>
      <c r="X4730" s="160">
        <f t="shared" si="590"/>
        <v>1.1005673185258426E-6</v>
      </c>
      <c r="Y4730" s="160">
        <f t="shared" si="591"/>
        <v>1.1005673185258426E-6</v>
      </c>
      <c r="Z4730" s="160" t="str">
        <f t="shared" si="592"/>
        <v/>
      </c>
    </row>
    <row r="4731" spans="22:26" ht="20.100000000000001" customHeight="1" x14ac:dyDescent="0.25">
      <c r="V4731" s="156">
        <f t="shared" si="593"/>
        <v>26.46399999999813</v>
      </c>
      <c r="W4731" s="159">
        <f t="shared" si="589"/>
        <v>4.1600230062088285E-4</v>
      </c>
      <c r="X4731" s="160">
        <f t="shared" si="590"/>
        <v>1.0977146041347974E-6</v>
      </c>
      <c r="Y4731" s="160">
        <f t="shared" si="591"/>
        <v>1.0977146041347974E-6</v>
      </c>
      <c r="Z4731" s="160" t="str">
        <f t="shared" si="592"/>
        <v/>
      </c>
    </row>
    <row r="4732" spans="22:26" ht="20.100000000000001" customHeight="1" x14ac:dyDescent="0.25">
      <c r="V4732" s="156">
        <f t="shared" si="593"/>
        <v>26.470399999998129</v>
      </c>
      <c r="W4732" s="159">
        <f t="shared" si="589"/>
        <v>4.1490458601674805E-4</v>
      </c>
      <c r="X4732" s="160">
        <f t="shared" si="590"/>
        <v>1.0948691240476199E-6</v>
      </c>
      <c r="Y4732" s="160">
        <f t="shared" si="591"/>
        <v>1.0948691240476199E-6</v>
      </c>
      <c r="Z4732" s="160" t="str">
        <f t="shared" si="592"/>
        <v/>
      </c>
    </row>
    <row r="4733" spans="22:26" ht="20.100000000000001" customHeight="1" x14ac:dyDescent="0.25">
      <c r="V4733" s="156">
        <f t="shared" si="593"/>
        <v>26.476799999998128</v>
      </c>
      <c r="W4733" s="159">
        <f t="shared" si="589"/>
        <v>4.1380971689270043E-4</v>
      </c>
      <c r="X4733" s="160">
        <f t="shared" si="590"/>
        <v>1.092030860418505E-6</v>
      </c>
      <c r="Y4733" s="160">
        <f t="shared" si="591"/>
        <v>1.092030860418505E-6</v>
      </c>
      <c r="Z4733" s="160" t="str">
        <f t="shared" si="592"/>
        <v/>
      </c>
    </row>
    <row r="4734" spans="22:26" ht="20.100000000000001" customHeight="1" x14ac:dyDescent="0.25">
      <c r="V4734" s="156">
        <f t="shared" si="593"/>
        <v>26.483199999998128</v>
      </c>
      <c r="W4734" s="159">
        <f t="shared" si="589"/>
        <v>4.1271768603228193E-4</v>
      </c>
      <c r="X4734" s="160">
        <f t="shared" si="590"/>
        <v>1.0891997954445279E-6</v>
      </c>
      <c r="Y4734" s="160">
        <f t="shared" si="591"/>
        <v>1.0891997954445279E-6</v>
      </c>
      <c r="Z4734" s="160" t="str">
        <f t="shared" si="592"/>
        <v/>
      </c>
    </row>
    <row r="4735" spans="22:26" ht="20.100000000000001" customHeight="1" x14ac:dyDescent="0.25">
      <c r="V4735" s="156">
        <f t="shared" si="593"/>
        <v>26.489599999998127</v>
      </c>
      <c r="W4735" s="159">
        <f t="shared" si="589"/>
        <v>4.116284862368374E-4</v>
      </c>
      <c r="X4735" s="160">
        <f t="shared" si="590"/>
        <v>1.0863759113681373E-6</v>
      </c>
      <c r="Y4735" s="160">
        <f t="shared" si="591"/>
        <v>1.0863759113681373E-6</v>
      </c>
      <c r="Z4735" s="160" t="str">
        <f t="shared" si="592"/>
        <v/>
      </c>
    </row>
    <row r="4736" spans="22:26" ht="20.100000000000001" customHeight="1" x14ac:dyDescent="0.25">
      <c r="V4736" s="156">
        <f t="shared" si="593"/>
        <v>26.495999999998126</v>
      </c>
      <c r="W4736" s="159">
        <f t="shared" si="589"/>
        <v>4.1054211032546926E-4</v>
      </c>
      <c r="X4736" s="160">
        <f t="shared" si="590"/>
        <v>1.0835591904700547E-6</v>
      </c>
      <c r="Y4736" s="160">
        <f t="shared" si="591"/>
        <v>1.0835591904700547E-6</v>
      </c>
      <c r="Z4736" s="160" t="str">
        <f t="shared" si="592"/>
        <v/>
      </c>
    </row>
    <row r="4737" spans="22:26" ht="20.100000000000001" customHeight="1" x14ac:dyDescent="0.25">
      <c r="V4737" s="156">
        <f t="shared" si="593"/>
        <v>26.502399999998126</v>
      </c>
      <c r="W4737" s="159">
        <f t="shared" si="589"/>
        <v>4.0945855113499921E-4</v>
      </c>
      <c r="X4737" s="160">
        <f t="shared" si="590"/>
        <v>1.0807496150737187E-6</v>
      </c>
      <c r="Y4737" s="160">
        <f t="shared" si="591"/>
        <v>1.0807496150737187E-6</v>
      </c>
      <c r="Z4737" s="160" t="str">
        <f t="shared" si="592"/>
        <v/>
      </c>
    </row>
    <row r="4738" spans="22:26" ht="20.100000000000001" customHeight="1" x14ac:dyDescent="0.25">
      <c r="V4738" s="156">
        <f t="shared" si="593"/>
        <v>26.508799999998125</v>
      </c>
      <c r="W4738" s="159">
        <f t="shared" si="589"/>
        <v>4.0837780151992549E-4</v>
      </c>
      <c r="X4738" s="160">
        <f t="shared" si="590"/>
        <v>1.0779471675486469E-6</v>
      </c>
      <c r="Y4738" s="160">
        <f t="shared" si="591"/>
        <v>1.0779471675486469E-6</v>
      </c>
      <c r="Z4738" s="160" t="str">
        <f t="shared" si="592"/>
        <v/>
      </c>
    </row>
    <row r="4739" spans="22:26" ht="20.100000000000001" customHeight="1" x14ac:dyDescent="0.25">
      <c r="V4739" s="156">
        <f t="shared" si="593"/>
        <v>26.515199999998124</v>
      </c>
      <c r="W4739" s="159">
        <f t="shared" si="589"/>
        <v>4.0729985435237684E-4</v>
      </c>
      <c r="X4739" s="160">
        <f t="shared" si="590"/>
        <v>1.0751518303016533E-6</v>
      </c>
      <c r="Y4739" s="160">
        <f t="shared" si="591"/>
        <v>1.0751518303016533E-6</v>
      </c>
      <c r="Z4739" s="160" t="str">
        <f t="shared" si="592"/>
        <v/>
      </c>
    </row>
    <row r="4740" spans="22:26" ht="20.100000000000001" customHeight="1" x14ac:dyDescent="0.25">
      <c r="V4740" s="156">
        <f t="shared" si="593"/>
        <v>26.521599999998124</v>
      </c>
      <c r="W4740" s="159">
        <f t="shared" si="589"/>
        <v>4.0622470252207519E-4</v>
      </c>
      <c r="X4740" s="160">
        <f t="shared" si="590"/>
        <v>1.0723635857819982E-6</v>
      </c>
      <c r="Y4740" s="160">
        <f t="shared" si="591"/>
        <v>1.0723635857819982E-6</v>
      </c>
      <c r="Z4740" s="160" t="str">
        <f t="shared" si="592"/>
        <v/>
      </c>
    </row>
    <row r="4741" spans="22:26" ht="20.100000000000001" customHeight="1" x14ac:dyDescent="0.25">
      <c r="V4741" s="156">
        <f t="shared" si="593"/>
        <v>26.527999999998123</v>
      </c>
      <c r="W4741" s="159">
        <f t="shared" si="589"/>
        <v>4.0515233893629319E-4</v>
      </c>
      <c r="X4741" s="160">
        <f t="shared" si="590"/>
        <v>1.0695824164842619E-6</v>
      </c>
      <c r="Y4741" s="160">
        <f t="shared" si="591"/>
        <v>1.0695824164842619E-6</v>
      </c>
      <c r="Z4741" s="160" t="str">
        <f t="shared" si="592"/>
        <v/>
      </c>
    </row>
    <row r="4742" spans="22:26" ht="20.100000000000001" customHeight="1" x14ac:dyDescent="0.25">
      <c r="V4742" s="156">
        <f t="shared" si="593"/>
        <v>26.534399999998122</v>
      </c>
      <c r="W4742" s="159">
        <f t="shared" si="589"/>
        <v>4.0408275651980893E-4</v>
      </c>
      <c r="X4742" s="160">
        <f t="shared" si="590"/>
        <v>1.0668083049412426E-6</v>
      </c>
      <c r="Y4742" s="160">
        <f t="shared" si="591"/>
        <v>1.0668083049412426E-6</v>
      </c>
      <c r="Z4742" s="160" t="str">
        <f t="shared" si="592"/>
        <v/>
      </c>
    </row>
    <row r="4743" spans="22:26" ht="20.100000000000001" customHeight="1" x14ac:dyDescent="0.25">
      <c r="V4743" s="156">
        <f t="shared" si="593"/>
        <v>26.540799999998121</v>
      </c>
      <c r="W4743" s="159">
        <f t="shared" si="589"/>
        <v>4.0301594821486768E-4</v>
      </c>
      <c r="X4743" s="160">
        <f t="shared" si="590"/>
        <v>1.064041233728131E-6</v>
      </c>
      <c r="Y4743" s="160">
        <f t="shared" si="591"/>
        <v>1.064041233728131E-6</v>
      </c>
      <c r="Z4743" s="160" t="str">
        <f t="shared" si="592"/>
        <v/>
      </c>
    </row>
    <row r="4744" spans="22:26" ht="20.100000000000001" customHeight="1" x14ac:dyDescent="0.25">
      <c r="V4744" s="156">
        <f t="shared" si="593"/>
        <v>26.547199999998121</v>
      </c>
      <c r="W4744" s="159">
        <f t="shared" si="589"/>
        <v>4.0195190698113955E-4</v>
      </c>
      <c r="X4744" s="160">
        <f t="shared" si="590"/>
        <v>1.0612811854622929E-6</v>
      </c>
      <c r="Y4744" s="160">
        <f t="shared" si="591"/>
        <v>1.0612811854622929E-6</v>
      </c>
      <c r="Z4744" s="160" t="str">
        <f t="shared" si="592"/>
        <v/>
      </c>
    </row>
    <row r="4745" spans="22:26" ht="20.100000000000001" customHeight="1" x14ac:dyDescent="0.25">
      <c r="V4745" s="156">
        <f t="shared" si="593"/>
        <v>26.55359999999812</v>
      </c>
      <c r="W4745" s="159">
        <f t="shared" si="589"/>
        <v>4.0089062579567726E-4</v>
      </c>
      <c r="X4745" s="160">
        <f t="shared" si="590"/>
        <v>1.0585281428014269E-6</v>
      </c>
      <c r="Y4745" s="160">
        <f t="shared" si="591"/>
        <v>1.0585281428014269E-6</v>
      </c>
      <c r="Z4745" s="160" t="str">
        <f t="shared" si="592"/>
        <v/>
      </c>
    </row>
    <row r="4746" spans="22:26" ht="20.100000000000001" customHeight="1" x14ac:dyDescent="0.25">
      <c r="V4746" s="156">
        <f t="shared" si="593"/>
        <v>26.559999999998119</v>
      </c>
      <c r="W4746" s="159">
        <f t="shared" si="589"/>
        <v>3.9983209765287583E-4</v>
      </c>
      <c r="X4746" s="160">
        <f t="shared" si="590"/>
        <v>1.0557820884460572E-6</v>
      </c>
      <c r="Y4746" s="160">
        <f t="shared" si="591"/>
        <v>1.0557820884460572E-6</v>
      </c>
      <c r="Z4746" s="160" t="str">
        <f t="shared" si="592"/>
        <v/>
      </c>
    </row>
    <row r="4747" spans="22:26" ht="20.100000000000001" customHeight="1" x14ac:dyDescent="0.25">
      <c r="V4747" s="156">
        <f t="shared" si="593"/>
        <v>26.566399999998119</v>
      </c>
      <c r="W4747" s="159">
        <f t="shared" si="589"/>
        <v>3.9877631556442978E-4</v>
      </c>
      <c r="X4747" s="160">
        <f t="shared" si="590"/>
        <v>1.0530430051363358E-6</v>
      </c>
      <c r="Y4747" s="160">
        <f t="shared" si="591"/>
        <v>1.0530430051363358E-6</v>
      </c>
      <c r="Z4747" s="160" t="str">
        <f t="shared" si="592"/>
        <v/>
      </c>
    </row>
    <row r="4748" spans="22:26" ht="20.100000000000001" customHeight="1" x14ac:dyDescent="0.25">
      <c r="V4748" s="156">
        <f t="shared" si="593"/>
        <v>26.572799999998118</v>
      </c>
      <c r="W4748" s="159">
        <f t="shared" si="589"/>
        <v>3.9772327255929344E-4</v>
      </c>
      <c r="X4748" s="160">
        <f t="shared" si="590"/>
        <v>1.0503108756553491E-6</v>
      </c>
      <c r="Y4748" s="160">
        <f t="shared" si="591"/>
        <v>1.0503108756553491E-6</v>
      </c>
      <c r="Z4748" s="160" t="str">
        <f t="shared" si="592"/>
        <v/>
      </c>
    </row>
    <row r="4749" spans="22:26" ht="20.100000000000001" customHeight="1" x14ac:dyDescent="0.25">
      <c r="V4749" s="156">
        <f t="shared" si="593"/>
        <v>26.579199999998117</v>
      </c>
      <c r="W4749" s="159">
        <f t="shared" si="589"/>
        <v>3.9667296168363809E-4</v>
      </c>
      <c r="X4749" s="160">
        <f t="shared" si="590"/>
        <v>1.047585682824564E-6</v>
      </c>
      <c r="Y4749" s="160">
        <f t="shared" si="591"/>
        <v>1.047585682824564E-6</v>
      </c>
      <c r="Z4749" s="160" t="str">
        <f t="shared" si="592"/>
        <v/>
      </c>
    </row>
    <row r="4750" spans="22:26" ht="20.100000000000001" customHeight="1" x14ac:dyDescent="0.25">
      <c r="V4750" s="156">
        <f t="shared" si="593"/>
        <v>26.585599999998117</v>
      </c>
      <c r="W4750" s="159">
        <f t="shared" si="589"/>
        <v>3.9562537600081353E-4</v>
      </c>
      <c r="X4750" s="160">
        <f t="shared" si="590"/>
        <v>1.044867409508328E-6</v>
      </c>
      <c r="Y4750" s="160">
        <f t="shared" si="591"/>
        <v>1.044867409508328E-6</v>
      </c>
      <c r="Z4750" s="160" t="str">
        <f t="shared" si="592"/>
        <v/>
      </c>
    </row>
    <row r="4751" spans="22:26" ht="20.100000000000001" customHeight="1" x14ac:dyDescent="0.25">
      <c r="V4751" s="156">
        <f t="shared" si="593"/>
        <v>26.591999999998116</v>
      </c>
      <c r="W4751" s="159">
        <f t="shared" si="589"/>
        <v>3.945805085913052E-4</v>
      </c>
      <c r="X4751" s="160">
        <f t="shared" si="590"/>
        <v>1.0421560386122963E-6</v>
      </c>
      <c r="Y4751" s="160">
        <f t="shared" si="591"/>
        <v>1.0421560386122963E-6</v>
      </c>
      <c r="Z4751" s="160" t="str">
        <f t="shared" si="592"/>
        <v/>
      </c>
    </row>
    <row r="4752" spans="22:26" ht="20.100000000000001" customHeight="1" x14ac:dyDescent="0.25">
      <c r="V4752" s="156">
        <f t="shared" si="593"/>
        <v>26.598399999998115</v>
      </c>
      <c r="W4752" s="159">
        <f t="shared" si="589"/>
        <v>3.935383525526929E-4</v>
      </c>
      <c r="X4752" s="160">
        <f t="shared" si="590"/>
        <v>1.0394515530814268E-6</v>
      </c>
      <c r="Y4752" s="160">
        <f t="shared" si="591"/>
        <v>1.0394515530814268E-6</v>
      </c>
      <c r="Z4752" s="160" t="str">
        <f t="shared" si="592"/>
        <v/>
      </c>
    </row>
    <row r="4753" spans="22:26" ht="20.100000000000001" customHeight="1" x14ac:dyDescent="0.25">
      <c r="V4753" s="156">
        <f t="shared" si="593"/>
        <v>26.604799999998114</v>
      </c>
      <c r="W4753" s="159">
        <f t="shared" si="589"/>
        <v>3.9249890099961148E-4</v>
      </c>
      <c r="X4753" s="160">
        <f t="shared" si="590"/>
        <v>1.0367539359018227E-6</v>
      </c>
      <c r="Y4753" s="160">
        <f t="shared" si="591"/>
        <v>1.0367539359018227E-6</v>
      </c>
      <c r="Z4753" s="160" t="str">
        <f t="shared" si="592"/>
        <v/>
      </c>
    </row>
    <row r="4754" spans="22:26" ht="20.100000000000001" customHeight="1" x14ac:dyDescent="0.25">
      <c r="V4754" s="156">
        <f t="shared" si="593"/>
        <v>26.611199999998114</v>
      </c>
      <c r="W4754" s="159">
        <f t="shared" si="589"/>
        <v>3.9146214706370965E-4</v>
      </c>
      <c r="X4754" s="160">
        <f t="shared" si="590"/>
        <v>1.0340631700997568E-6</v>
      </c>
      <c r="Y4754" s="160">
        <f t="shared" si="591"/>
        <v>1.0340631700997568E-6</v>
      </c>
      <c r="Z4754" s="160" t="str">
        <f t="shared" si="592"/>
        <v/>
      </c>
    </row>
    <row r="4755" spans="22:26" ht="20.100000000000001" customHeight="1" x14ac:dyDescent="0.25">
      <c r="V4755" s="156">
        <f t="shared" si="593"/>
        <v>26.617599999998113</v>
      </c>
      <c r="W4755" s="159">
        <f t="shared" si="589"/>
        <v>3.904280838936099E-4</v>
      </c>
      <c r="X4755" s="160">
        <f t="shared" si="590"/>
        <v>1.0313792387431895E-6</v>
      </c>
      <c r="Y4755" s="160">
        <f t="shared" si="591"/>
        <v>1.0313792387431895E-6</v>
      </c>
      <c r="Z4755" s="160" t="str">
        <f t="shared" si="592"/>
        <v/>
      </c>
    </row>
    <row r="4756" spans="22:26" ht="20.100000000000001" customHeight="1" x14ac:dyDescent="0.25">
      <c r="V4756" s="156">
        <f t="shared" si="593"/>
        <v>26.623999999998112</v>
      </c>
      <c r="W4756" s="159">
        <f t="shared" ref="W4756:W4819" si="594">_xlfn.CHISQ.DIST.RT(V4756,$U$593)</f>
        <v>3.8939670465486671E-4</v>
      </c>
      <c r="X4756" s="160">
        <f t="shared" ref="X4756:X4819" si="595">W4756-W4757</f>
        <v>1.0287021249388959E-6</v>
      </c>
      <c r="Y4756" s="160">
        <f t="shared" ref="Y4756:Y4819" si="596">IF(W4756&lt;(1-$U$600),X4756,"")</f>
        <v>1.0287021249388959E-6</v>
      </c>
      <c r="Z4756" s="160" t="str">
        <f t="shared" ref="Z4756:Z4819" si="597">IF(X4756&lt;(1-$U$606),Y4756,"")</f>
        <v/>
      </c>
    </row>
    <row r="4757" spans="22:26" ht="20.100000000000001" customHeight="1" x14ac:dyDescent="0.25">
      <c r="V4757" s="156">
        <f t="shared" ref="V4757:V4820" si="598">V4756+$Y$593</f>
        <v>26.630399999998112</v>
      </c>
      <c r="W4757" s="159">
        <f t="shared" si="594"/>
        <v>3.8836800252992781E-4</v>
      </c>
      <c r="X4757" s="160">
        <f t="shared" si="595"/>
        <v>1.0260318118365309E-6</v>
      </c>
      <c r="Y4757" s="160">
        <f t="shared" si="596"/>
        <v>1.0260318118365309E-6</v>
      </c>
      <c r="Z4757" s="160" t="str">
        <f t="shared" si="597"/>
        <v/>
      </c>
    </row>
    <row r="4758" spans="22:26" ht="20.100000000000001" customHeight="1" x14ac:dyDescent="0.25">
      <c r="V4758" s="156">
        <f t="shared" si="598"/>
        <v>26.636799999998111</v>
      </c>
      <c r="W4758" s="159">
        <f t="shared" si="594"/>
        <v>3.8734197071809128E-4</v>
      </c>
      <c r="X4758" s="160">
        <f t="shared" si="595"/>
        <v>1.0233682826207694E-6</v>
      </c>
      <c r="Y4758" s="160">
        <f t="shared" si="596"/>
        <v>1.0233682826207694E-6</v>
      </c>
      <c r="Z4758" s="160" t="str">
        <f t="shared" si="597"/>
        <v/>
      </c>
    </row>
    <row r="4759" spans="22:26" ht="20.100000000000001" customHeight="1" x14ac:dyDescent="0.25">
      <c r="V4759" s="156">
        <f t="shared" si="598"/>
        <v>26.64319999999811</v>
      </c>
      <c r="W4759" s="159">
        <f t="shared" si="594"/>
        <v>3.8631860243547051E-4</v>
      </c>
      <c r="X4759" s="160">
        <f t="shared" si="595"/>
        <v>1.0207115205240454E-6</v>
      </c>
      <c r="Y4759" s="160">
        <f t="shared" si="596"/>
        <v>1.0207115205240454E-6</v>
      </c>
      <c r="Z4759" s="160" t="str">
        <f t="shared" si="597"/>
        <v/>
      </c>
    </row>
    <row r="4760" spans="22:26" ht="20.100000000000001" customHeight="1" x14ac:dyDescent="0.25">
      <c r="V4760" s="156">
        <f t="shared" si="598"/>
        <v>26.649599999998109</v>
      </c>
      <c r="W4760" s="159">
        <f t="shared" si="594"/>
        <v>3.8529789091494647E-4</v>
      </c>
      <c r="X4760" s="160">
        <f t="shared" si="595"/>
        <v>1.018061508810343E-6</v>
      </c>
      <c r="Y4760" s="160">
        <f t="shared" si="596"/>
        <v>1.018061508810343E-6</v>
      </c>
      <c r="Z4760" s="160" t="str">
        <f t="shared" si="597"/>
        <v/>
      </c>
    </row>
    <row r="4761" spans="22:26" ht="20.100000000000001" customHeight="1" x14ac:dyDescent="0.25">
      <c r="V4761" s="156">
        <f t="shared" si="598"/>
        <v>26.655999999998109</v>
      </c>
      <c r="W4761" s="159">
        <f t="shared" si="594"/>
        <v>3.8427982940613612E-4</v>
      </c>
      <c r="X4761" s="160">
        <f t="shared" si="595"/>
        <v>1.0154182307904841E-6</v>
      </c>
      <c r="Y4761" s="160">
        <f t="shared" si="596"/>
        <v>1.0154182307904841E-6</v>
      </c>
      <c r="Z4761" s="160" t="str">
        <f t="shared" si="597"/>
        <v/>
      </c>
    </row>
    <row r="4762" spans="22:26" ht="20.100000000000001" customHeight="1" x14ac:dyDescent="0.25">
      <c r="V4762" s="156">
        <f t="shared" si="598"/>
        <v>26.662399999998108</v>
      </c>
      <c r="W4762" s="159">
        <f t="shared" si="594"/>
        <v>3.8326441117534564E-4</v>
      </c>
      <c r="X4762" s="160">
        <f t="shared" si="595"/>
        <v>1.0127816698118821E-6</v>
      </c>
      <c r="Y4762" s="160">
        <f t="shared" si="596"/>
        <v>1.0127816698118821E-6</v>
      </c>
      <c r="Z4762" s="160" t="str">
        <f t="shared" si="597"/>
        <v/>
      </c>
    </row>
    <row r="4763" spans="22:26" ht="20.100000000000001" customHeight="1" x14ac:dyDescent="0.25">
      <c r="V4763" s="156">
        <f t="shared" si="598"/>
        <v>26.668799999998107</v>
      </c>
      <c r="W4763" s="159">
        <f t="shared" si="594"/>
        <v>3.8225162950553376E-4</v>
      </c>
      <c r="X4763" s="160">
        <f t="shared" si="595"/>
        <v>1.0101518092611446E-6</v>
      </c>
      <c r="Y4763" s="160">
        <f t="shared" si="596"/>
        <v>1.0101518092611446E-6</v>
      </c>
      <c r="Z4763" s="160" t="str">
        <f t="shared" si="597"/>
        <v/>
      </c>
    </row>
    <row r="4764" spans="22:26" ht="20.100000000000001" customHeight="1" x14ac:dyDescent="0.25">
      <c r="V4764" s="156">
        <f t="shared" si="598"/>
        <v>26.675199999998107</v>
      </c>
      <c r="W4764" s="159">
        <f t="shared" si="594"/>
        <v>3.8124147769627261E-4</v>
      </c>
      <c r="X4764" s="160">
        <f t="shared" si="595"/>
        <v>1.0075286325671087E-6</v>
      </c>
      <c r="Y4764" s="160">
        <f t="shared" si="596"/>
        <v>1.0075286325671087E-6</v>
      </c>
      <c r="Z4764" s="160" t="str">
        <f t="shared" si="597"/>
        <v/>
      </c>
    </row>
    <row r="4765" spans="22:26" ht="20.100000000000001" customHeight="1" x14ac:dyDescent="0.25">
      <c r="V4765" s="156">
        <f t="shared" si="598"/>
        <v>26.681599999998106</v>
      </c>
      <c r="W4765" s="159">
        <f t="shared" si="594"/>
        <v>3.802339490637055E-4</v>
      </c>
      <c r="X4765" s="160">
        <f t="shared" si="595"/>
        <v>1.0049121231945528E-6</v>
      </c>
      <c r="Y4765" s="160">
        <f t="shared" si="596"/>
        <v>1.0049121231945528E-6</v>
      </c>
      <c r="Z4765" s="160" t="str">
        <f t="shared" si="597"/>
        <v/>
      </c>
    </row>
    <row r="4766" spans="22:26" ht="20.100000000000001" customHeight="1" x14ac:dyDescent="0.25">
      <c r="V4766" s="156">
        <f t="shared" si="598"/>
        <v>26.687999999998105</v>
      </c>
      <c r="W4766" s="159">
        <f t="shared" si="594"/>
        <v>3.7922903694051095E-4</v>
      </c>
      <c r="X4766" s="160">
        <f t="shared" si="595"/>
        <v>1.0023022646527078E-6</v>
      </c>
      <c r="Y4766" s="160">
        <f t="shared" si="596"/>
        <v>1.0023022646527078E-6</v>
      </c>
      <c r="Z4766" s="160" t="str">
        <f t="shared" si="597"/>
        <v/>
      </c>
    </row>
    <row r="4767" spans="22:26" ht="20.100000000000001" customHeight="1" x14ac:dyDescent="0.25">
      <c r="V4767" s="156">
        <f t="shared" si="598"/>
        <v>26.694399999998105</v>
      </c>
      <c r="W4767" s="159">
        <f t="shared" si="594"/>
        <v>3.7822673467585824E-4</v>
      </c>
      <c r="X4767" s="160">
        <f t="shared" si="595"/>
        <v>9.9969904048381828E-7</v>
      </c>
      <c r="Y4767" s="160">
        <f t="shared" si="596"/>
        <v>9.9969904048381828E-7</v>
      </c>
      <c r="Z4767" s="160" t="str">
        <f t="shared" si="597"/>
        <v/>
      </c>
    </row>
    <row r="4768" spans="22:26" ht="20.100000000000001" customHeight="1" x14ac:dyDescent="0.25">
      <c r="V4768" s="156">
        <f t="shared" si="598"/>
        <v>26.700799999998104</v>
      </c>
      <c r="W4768" s="159">
        <f t="shared" si="594"/>
        <v>3.7722703563537442E-4</v>
      </c>
      <c r="X4768" s="160">
        <f t="shared" si="595"/>
        <v>9.9710243427593654E-7</v>
      </c>
      <c r="Y4768" s="160">
        <f t="shared" si="596"/>
        <v>9.9710243427593654E-7</v>
      </c>
      <c r="Z4768" s="160" t="str">
        <f t="shared" si="597"/>
        <v/>
      </c>
    </row>
    <row r="4769" spans="22:26" ht="20.100000000000001" customHeight="1" x14ac:dyDescent="0.25">
      <c r="V4769" s="156">
        <f t="shared" si="598"/>
        <v>26.707199999998103</v>
      </c>
      <c r="W4769" s="159">
        <f t="shared" si="594"/>
        <v>3.7622993320109849E-4</v>
      </c>
      <c r="X4769" s="160">
        <f t="shared" si="595"/>
        <v>9.9451242965137559E-7</v>
      </c>
      <c r="Y4769" s="160">
        <f t="shared" si="596"/>
        <v>9.9451242965137559E-7</v>
      </c>
      <c r="Z4769" s="160" t="str">
        <f t="shared" si="597"/>
        <v/>
      </c>
    </row>
    <row r="4770" spans="22:26" ht="20.100000000000001" customHeight="1" x14ac:dyDescent="0.25">
      <c r="V4770" s="156">
        <f t="shared" si="598"/>
        <v>26.713599999998102</v>
      </c>
      <c r="W4770" s="159">
        <f t="shared" si="594"/>
        <v>3.7523542077144711E-4</v>
      </c>
      <c r="X4770" s="160">
        <f t="shared" si="595"/>
        <v>9.9192901027478656E-7</v>
      </c>
      <c r="Y4770" s="160">
        <f t="shared" si="596"/>
        <v>9.9192901027478656E-7</v>
      </c>
      <c r="Z4770" s="160" t="str">
        <f t="shared" si="597"/>
        <v/>
      </c>
    </row>
    <row r="4771" spans="22:26" ht="20.100000000000001" customHeight="1" x14ac:dyDescent="0.25">
      <c r="V4771" s="156">
        <f t="shared" si="598"/>
        <v>26.719999999998102</v>
      </c>
      <c r="W4771" s="159">
        <f t="shared" si="594"/>
        <v>3.7424349176117233E-4</v>
      </c>
      <c r="X4771" s="160">
        <f t="shared" si="595"/>
        <v>9.8935215984665347E-7</v>
      </c>
      <c r="Y4771" s="160">
        <f t="shared" si="596"/>
        <v>9.8935215984665347E-7</v>
      </c>
      <c r="Z4771" s="160" t="str">
        <f t="shared" si="597"/>
        <v/>
      </c>
    </row>
    <row r="4772" spans="22:26" ht="20.100000000000001" customHeight="1" x14ac:dyDescent="0.25">
      <c r="V4772" s="156">
        <f t="shared" si="598"/>
        <v>26.726399999998101</v>
      </c>
      <c r="W4772" s="159">
        <f t="shared" si="594"/>
        <v>3.7325413960132567E-4</v>
      </c>
      <c r="X4772" s="160">
        <f t="shared" si="595"/>
        <v>9.8678186210936474E-7</v>
      </c>
      <c r="Y4772" s="160">
        <f t="shared" si="596"/>
        <v>9.8678186210936474E-7</v>
      </c>
      <c r="Z4772" s="160" t="str">
        <f t="shared" si="597"/>
        <v/>
      </c>
    </row>
    <row r="4773" spans="22:26" ht="20.100000000000001" customHeight="1" x14ac:dyDescent="0.25">
      <c r="V4773" s="156">
        <f t="shared" si="598"/>
        <v>26.7327999999981</v>
      </c>
      <c r="W4773" s="159">
        <f t="shared" si="594"/>
        <v>3.7226735773921631E-4</v>
      </c>
      <c r="X4773" s="160">
        <f t="shared" si="595"/>
        <v>9.8421810084428586E-7</v>
      </c>
      <c r="Y4773" s="160">
        <f t="shared" si="596"/>
        <v>9.8421810084428586E-7</v>
      </c>
      <c r="Z4773" s="160" t="str">
        <f t="shared" si="597"/>
        <v/>
      </c>
    </row>
    <row r="4774" spans="22:26" ht="20.100000000000001" customHeight="1" x14ac:dyDescent="0.25">
      <c r="V4774" s="156">
        <f t="shared" si="598"/>
        <v>26.7391999999981</v>
      </c>
      <c r="W4774" s="159">
        <f t="shared" si="594"/>
        <v>3.7128313963837202E-4</v>
      </c>
      <c r="X4774" s="160">
        <f t="shared" si="595"/>
        <v>9.8166085986747679E-7</v>
      </c>
      <c r="Y4774" s="160">
        <f t="shared" si="596"/>
        <v>9.8166085986747679E-7</v>
      </c>
      <c r="Z4774" s="160" t="str">
        <f t="shared" si="597"/>
        <v/>
      </c>
    </row>
    <row r="4775" spans="22:26" ht="20.100000000000001" customHeight="1" x14ac:dyDescent="0.25">
      <c r="V4775" s="156">
        <f t="shared" si="598"/>
        <v>26.745599999998099</v>
      </c>
      <c r="W4775" s="159">
        <f t="shared" si="594"/>
        <v>3.7030147877850454E-4</v>
      </c>
      <c r="X4775" s="160">
        <f t="shared" si="595"/>
        <v>9.7911012303917872E-7</v>
      </c>
      <c r="Y4775" s="160">
        <f t="shared" si="596"/>
        <v>9.7911012303917872E-7</v>
      </c>
      <c r="Z4775" s="160" t="str">
        <f t="shared" si="597"/>
        <v/>
      </c>
    </row>
    <row r="4776" spans="22:26" ht="20.100000000000001" customHeight="1" x14ac:dyDescent="0.25">
      <c r="V4776" s="156">
        <f t="shared" si="598"/>
        <v>26.751999999998098</v>
      </c>
      <c r="W4776" s="159">
        <f t="shared" si="594"/>
        <v>3.6932236865546537E-4</v>
      </c>
      <c r="X4776" s="160">
        <f t="shared" si="595"/>
        <v>9.7656587425302629E-7</v>
      </c>
      <c r="Y4776" s="160">
        <f t="shared" si="596"/>
        <v>9.7656587425302629E-7</v>
      </c>
      <c r="Z4776" s="160" t="str">
        <f t="shared" si="597"/>
        <v/>
      </c>
    </row>
    <row r="4777" spans="22:26" ht="20.100000000000001" customHeight="1" x14ac:dyDescent="0.25">
      <c r="V4777" s="156">
        <f t="shared" si="598"/>
        <v>26.758399999998097</v>
      </c>
      <c r="W4777" s="159">
        <f t="shared" si="594"/>
        <v>3.6834580278121234E-4</v>
      </c>
      <c r="X4777" s="160">
        <f t="shared" si="595"/>
        <v>9.7402809744623906E-7</v>
      </c>
      <c r="Y4777" s="160">
        <f t="shared" si="596"/>
        <v>9.7402809744623906E-7</v>
      </c>
      <c r="Z4777" s="160" t="str">
        <f t="shared" si="597"/>
        <v/>
      </c>
    </row>
    <row r="4778" spans="22:26" ht="20.100000000000001" customHeight="1" x14ac:dyDescent="0.25">
      <c r="V4778" s="156">
        <f t="shared" si="598"/>
        <v>26.764799999998097</v>
      </c>
      <c r="W4778" s="159">
        <f t="shared" si="594"/>
        <v>3.673717746837661E-4</v>
      </c>
      <c r="X4778" s="160">
        <f t="shared" si="595"/>
        <v>9.7149677658926736E-7</v>
      </c>
      <c r="Y4778" s="160">
        <f t="shared" si="596"/>
        <v>9.7149677658926736E-7</v>
      </c>
      <c r="Z4778" s="160" t="str">
        <f t="shared" si="597"/>
        <v/>
      </c>
    </row>
    <row r="4779" spans="22:26" ht="20.100000000000001" customHeight="1" x14ac:dyDescent="0.25">
      <c r="V4779" s="156">
        <f t="shared" si="598"/>
        <v>26.771199999998096</v>
      </c>
      <c r="W4779" s="159">
        <f t="shared" si="594"/>
        <v>3.6640027790717683E-4</v>
      </c>
      <c r="X4779" s="160">
        <f t="shared" si="595"/>
        <v>9.689718956951165E-7</v>
      </c>
      <c r="Y4779" s="160">
        <f t="shared" si="596"/>
        <v>9.689718956951165E-7</v>
      </c>
      <c r="Z4779" s="160" t="str">
        <f t="shared" si="597"/>
        <v/>
      </c>
    </row>
    <row r="4780" spans="22:26" ht="20.100000000000001" customHeight="1" x14ac:dyDescent="0.25">
      <c r="V4780" s="156">
        <f t="shared" si="598"/>
        <v>26.777599999998095</v>
      </c>
      <c r="W4780" s="159">
        <f t="shared" si="594"/>
        <v>3.6543130601148172E-4</v>
      </c>
      <c r="X4780" s="160">
        <f t="shared" si="595"/>
        <v>9.6645343881311251E-7</v>
      </c>
      <c r="Y4780" s="160">
        <f t="shared" si="596"/>
        <v>9.6645343881311251E-7</v>
      </c>
      <c r="Z4780" s="160" t="str">
        <f t="shared" si="597"/>
        <v/>
      </c>
    </row>
    <row r="4781" spans="22:26" ht="20.100000000000001" customHeight="1" x14ac:dyDescent="0.25">
      <c r="V4781" s="156">
        <f t="shared" si="598"/>
        <v>26.783999999998095</v>
      </c>
      <c r="W4781" s="159">
        <f t="shared" si="594"/>
        <v>3.644648525726686E-4</v>
      </c>
      <c r="X4781" s="160">
        <f t="shared" si="595"/>
        <v>9.6394139003052855E-7</v>
      </c>
      <c r="Y4781" s="160">
        <f t="shared" si="596"/>
        <v>9.6394139003052855E-7</v>
      </c>
      <c r="Z4781" s="160" t="str">
        <f t="shared" si="597"/>
        <v/>
      </c>
    </row>
    <row r="4782" spans="22:26" ht="20.100000000000001" customHeight="1" x14ac:dyDescent="0.25">
      <c r="V4782" s="156">
        <f t="shared" si="598"/>
        <v>26.790399999998094</v>
      </c>
      <c r="W4782" s="159">
        <f t="shared" si="594"/>
        <v>3.6350091118263808E-4</v>
      </c>
      <c r="X4782" s="160">
        <f t="shared" si="595"/>
        <v>9.6143573347285587E-7</v>
      </c>
      <c r="Y4782" s="160">
        <f t="shared" si="596"/>
        <v>9.6143573347285587E-7</v>
      </c>
      <c r="Z4782" s="160" t="str">
        <f t="shared" si="597"/>
        <v/>
      </c>
    </row>
    <row r="4783" spans="22:26" ht="20.100000000000001" customHeight="1" x14ac:dyDescent="0.25">
      <c r="V4783" s="156">
        <f t="shared" si="598"/>
        <v>26.796799999998093</v>
      </c>
      <c r="W4783" s="159">
        <f t="shared" si="594"/>
        <v>3.6253947544916522E-4</v>
      </c>
      <c r="X4783" s="160">
        <f t="shared" si="595"/>
        <v>9.5893645330429175E-7</v>
      </c>
      <c r="Y4783" s="160">
        <f t="shared" si="596"/>
        <v>9.5893645330429175E-7</v>
      </c>
      <c r="Z4783" s="160" t="str">
        <f t="shared" si="597"/>
        <v/>
      </c>
    </row>
    <row r="4784" spans="22:26" ht="20.100000000000001" customHeight="1" x14ac:dyDescent="0.25">
      <c r="V4784" s="156">
        <f t="shared" si="598"/>
        <v>26.803199999998093</v>
      </c>
      <c r="W4784" s="159">
        <f t="shared" si="594"/>
        <v>3.6158053899586093E-4</v>
      </c>
      <c r="X4784" s="160">
        <f t="shared" si="595"/>
        <v>9.5644353372703475E-7</v>
      </c>
      <c r="Y4784" s="160">
        <f t="shared" si="596"/>
        <v>9.5644353372703475E-7</v>
      </c>
      <c r="Z4784" s="160" t="str">
        <f t="shared" si="597"/>
        <v/>
      </c>
    </row>
    <row r="4785" spans="22:26" ht="20.100000000000001" customHeight="1" x14ac:dyDescent="0.25">
      <c r="V4785" s="156">
        <f t="shared" si="598"/>
        <v>26.809599999998092</v>
      </c>
      <c r="W4785" s="159">
        <f t="shared" si="594"/>
        <v>3.6062409546213389E-4</v>
      </c>
      <c r="X4785" s="160">
        <f t="shared" si="595"/>
        <v>9.5395695897927896E-7</v>
      </c>
      <c r="Y4785" s="160">
        <f t="shared" si="596"/>
        <v>9.5395695897927896E-7</v>
      </c>
      <c r="Z4785" s="160" t="str">
        <f t="shared" si="597"/>
        <v/>
      </c>
    </row>
    <row r="4786" spans="22:26" ht="20.100000000000001" customHeight="1" x14ac:dyDescent="0.25">
      <c r="V4786" s="156">
        <f t="shared" si="598"/>
        <v>26.815999999998091</v>
      </c>
      <c r="W4786" s="159">
        <f t="shared" si="594"/>
        <v>3.5967013850315461E-4</v>
      </c>
      <c r="X4786" s="160">
        <f t="shared" si="595"/>
        <v>9.5147671333868341E-7</v>
      </c>
      <c r="Y4786" s="160">
        <f t="shared" si="596"/>
        <v>9.5147671333868341E-7</v>
      </c>
      <c r="Z4786" s="160" t="str">
        <f t="shared" si="597"/>
        <v/>
      </c>
    </row>
    <row r="4787" spans="22:26" ht="20.100000000000001" customHeight="1" x14ac:dyDescent="0.25">
      <c r="V4787" s="156">
        <f t="shared" si="598"/>
        <v>26.82239999999809</v>
      </c>
      <c r="W4787" s="159">
        <f t="shared" si="594"/>
        <v>3.5871866178981593E-4</v>
      </c>
      <c r="X4787" s="160">
        <f t="shared" si="595"/>
        <v>9.4900278111993263E-7</v>
      </c>
      <c r="Y4787" s="160">
        <f t="shared" si="596"/>
        <v>9.4900278111993263E-7</v>
      </c>
      <c r="Z4787" s="160" t="str">
        <f t="shared" si="597"/>
        <v/>
      </c>
    </row>
    <row r="4788" spans="22:26" ht="20.100000000000001" customHeight="1" x14ac:dyDescent="0.25">
      <c r="V4788" s="156">
        <f t="shared" si="598"/>
        <v>26.82879999999809</v>
      </c>
      <c r="W4788" s="159">
        <f t="shared" si="594"/>
        <v>3.57769659008696E-4</v>
      </c>
      <c r="X4788" s="160">
        <f t="shared" si="595"/>
        <v>9.4653514667641719E-7</v>
      </c>
      <c r="Y4788" s="160">
        <f t="shared" si="596"/>
        <v>9.4653514667641719E-7</v>
      </c>
      <c r="Z4788" s="160" t="str">
        <f t="shared" si="597"/>
        <v/>
      </c>
    </row>
    <row r="4789" spans="22:26" ht="20.100000000000001" customHeight="1" x14ac:dyDescent="0.25">
      <c r="V4789" s="156">
        <f t="shared" si="598"/>
        <v>26.835199999998089</v>
      </c>
      <c r="W4789" s="159">
        <f t="shared" si="594"/>
        <v>3.5682312386201958E-4</v>
      </c>
      <c r="X4789" s="160">
        <f t="shared" si="595"/>
        <v>9.4407379439513791E-7</v>
      </c>
      <c r="Y4789" s="160">
        <f t="shared" si="596"/>
        <v>9.4407379439513791E-7</v>
      </c>
      <c r="Z4789" s="160" t="str">
        <f t="shared" si="597"/>
        <v/>
      </c>
    </row>
    <row r="4790" spans="22:26" ht="20.100000000000001" customHeight="1" x14ac:dyDescent="0.25">
      <c r="V4790" s="156">
        <f t="shared" si="598"/>
        <v>26.841599999998088</v>
      </c>
      <c r="W4790" s="159">
        <f t="shared" si="594"/>
        <v>3.5587905006762444E-4</v>
      </c>
      <c r="X4790" s="160">
        <f t="shared" si="595"/>
        <v>9.4161870870630108E-7</v>
      </c>
      <c r="Y4790" s="160">
        <f t="shared" si="596"/>
        <v>9.4161870870630108E-7</v>
      </c>
      <c r="Z4790" s="160" t="str">
        <f t="shared" si="597"/>
        <v/>
      </c>
    </row>
    <row r="4791" spans="22:26" ht="20.100000000000001" customHeight="1" x14ac:dyDescent="0.25">
      <c r="V4791" s="156">
        <f t="shared" si="598"/>
        <v>26.847999999998088</v>
      </c>
      <c r="W4791" s="159">
        <f t="shared" si="594"/>
        <v>3.5493743135891814E-4</v>
      </c>
      <c r="X4791" s="160">
        <f t="shared" si="595"/>
        <v>9.3916987407128378E-7</v>
      </c>
      <c r="Y4791" s="160">
        <f t="shared" si="596"/>
        <v>9.3916987407128378E-7</v>
      </c>
      <c r="Z4791" s="160" t="str">
        <f t="shared" si="597"/>
        <v/>
      </c>
    </row>
    <row r="4792" spans="22:26" ht="20.100000000000001" customHeight="1" x14ac:dyDescent="0.25">
      <c r="V4792" s="156">
        <f t="shared" si="598"/>
        <v>26.854399999998087</v>
      </c>
      <c r="W4792" s="159">
        <f t="shared" si="594"/>
        <v>3.5399826148484686E-4</v>
      </c>
      <c r="X4792" s="160">
        <f t="shared" si="595"/>
        <v>9.3672727499466858E-7</v>
      </c>
      <c r="Y4792" s="160">
        <f t="shared" si="596"/>
        <v>9.3672727499466858E-7</v>
      </c>
      <c r="Z4792" s="160" t="str">
        <f t="shared" si="597"/>
        <v/>
      </c>
    </row>
    <row r="4793" spans="22:26" ht="20.100000000000001" customHeight="1" x14ac:dyDescent="0.25">
      <c r="V4793" s="156">
        <f t="shared" si="598"/>
        <v>26.860799999998086</v>
      </c>
      <c r="W4793" s="159">
        <f t="shared" si="594"/>
        <v>3.5306153420985219E-4</v>
      </c>
      <c r="X4793" s="160">
        <f t="shared" si="595"/>
        <v>9.3429089601275092E-7</v>
      </c>
      <c r="Y4793" s="160">
        <f t="shared" si="596"/>
        <v>9.3429089601275092E-7</v>
      </c>
      <c r="Z4793" s="160" t="str">
        <f t="shared" si="597"/>
        <v/>
      </c>
    </row>
    <row r="4794" spans="22:26" ht="20.100000000000001" customHeight="1" x14ac:dyDescent="0.25">
      <c r="V4794" s="156">
        <f t="shared" si="598"/>
        <v>26.867199999998086</v>
      </c>
      <c r="W4794" s="159">
        <f t="shared" si="594"/>
        <v>3.5212724331383944E-4</v>
      </c>
      <c r="X4794" s="160">
        <f t="shared" si="595"/>
        <v>9.3186072170345965E-7</v>
      </c>
      <c r="Y4794" s="160">
        <f t="shared" si="596"/>
        <v>9.3186072170345965E-7</v>
      </c>
      <c r="Z4794" s="160" t="str">
        <f t="shared" si="597"/>
        <v/>
      </c>
    </row>
    <row r="4795" spans="22:26" ht="20.100000000000001" customHeight="1" x14ac:dyDescent="0.25">
      <c r="V4795" s="156">
        <f t="shared" si="598"/>
        <v>26.873599999998085</v>
      </c>
      <c r="W4795" s="159">
        <f t="shared" si="594"/>
        <v>3.5119538259213598E-4</v>
      </c>
      <c r="X4795" s="160">
        <f t="shared" si="595"/>
        <v>9.2943673667670755E-7</v>
      </c>
      <c r="Y4795" s="160">
        <f t="shared" si="596"/>
        <v>9.2943673667670755E-7</v>
      </c>
      <c r="Z4795" s="160" t="str">
        <f t="shared" si="597"/>
        <v/>
      </c>
    </row>
    <row r="4796" spans="22:26" ht="20.100000000000001" customHeight="1" x14ac:dyDescent="0.25">
      <c r="V4796" s="156">
        <f t="shared" si="598"/>
        <v>26.879999999998084</v>
      </c>
      <c r="W4796" s="159">
        <f t="shared" si="594"/>
        <v>3.5026594585545927E-4</v>
      </c>
      <c r="X4796" s="160">
        <f t="shared" si="595"/>
        <v>9.2701892558371551E-7</v>
      </c>
      <c r="Y4796" s="160">
        <f t="shared" si="596"/>
        <v>9.2701892558371551E-7</v>
      </c>
      <c r="Z4796" s="160" t="str">
        <f t="shared" si="597"/>
        <v/>
      </c>
    </row>
    <row r="4797" spans="22:26" ht="20.100000000000001" customHeight="1" x14ac:dyDescent="0.25">
      <c r="V4797" s="156">
        <f t="shared" si="598"/>
        <v>26.886399999998083</v>
      </c>
      <c r="W4797" s="159">
        <f t="shared" si="594"/>
        <v>3.4933892692987556E-4</v>
      </c>
      <c r="X4797" s="160">
        <f t="shared" si="595"/>
        <v>9.2460727311104943E-7</v>
      </c>
      <c r="Y4797" s="160">
        <f t="shared" si="596"/>
        <v>9.2460727311104943E-7</v>
      </c>
      <c r="Z4797" s="160" t="str">
        <f t="shared" si="597"/>
        <v/>
      </c>
    </row>
    <row r="4798" spans="22:26" ht="20.100000000000001" customHeight="1" x14ac:dyDescent="0.25">
      <c r="V4798" s="156">
        <f t="shared" si="598"/>
        <v>26.892799999998083</v>
      </c>
      <c r="W4798" s="159">
        <f t="shared" si="594"/>
        <v>3.4841431965676451E-4</v>
      </c>
      <c r="X4798" s="160">
        <f t="shared" si="595"/>
        <v>9.2220176398089123E-7</v>
      </c>
      <c r="Y4798" s="160">
        <f t="shared" si="596"/>
        <v>9.2220176398089123E-7</v>
      </c>
      <c r="Z4798" s="160" t="str">
        <f t="shared" si="597"/>
        <v/>
      </c>
    </row>
    <row r="4799" spans="22:26" ht="20.100000000000001" customHeight="1" x14ac:dyDescent="0.25">
      <c r="V4799" s="156">
        <f t="shared" si="598"/>
        <v>26.899199999998082</v>
      </c>
      <c r="W4799" s="159">
        <f t="shared" si="594"/>
        <v>3.4749211789278362E-4</v>
      </c>
      <c r="X4799" s="160">
        <f t="shared" si="595"/>
        <v>9.1980238295374939E-7</v>
      </c>
      <c r="Y4799" s="160">
        <f t="shared" si="596"/>
        <v>9.1980238295374939E-7</v>
      </c>
      <c r="Z4799" s="160" t="str">
        <f t="shared" si="597"/>
        <v/>
      </c>
    </row>
    <row r="4800" spans="22:26" ht="20.100000000000001" customHeight="1" x14ac:dyDescent="0.25">
      <c r="V4800" s="156">
        <f t="shared" si="598"/>
        <v>26.905599999998081</v>
      </c>
      <c r="W4800" s="159">
        <f t="shared" si="594"/>
        <v>3.4657231550982987E-4</v>
      </c>
      <c r="X4800" s="160">
        <f t="shared" si="595"/>
        <v>9.1740911482439316E-7</v>
      </c>
      <c r="Y4800" s="160">
        <f t="shared" si="596"/>
        <v>9.1740911482439316E-7</v>
      </c>
      <c r="Z4800" s="160" t="str">
        <f t="shared" si="597"/>
        <v/>
      </c>
    </row>
    <row r="4801" spans="22:26" ht="20.100000000000001" customHeight="1" x14ac:dyDescent="0.25">
      <c r="V4801" s="156">
        <f t="shared" si="598"/>
        <v>26.911999999998081</v>
      </c>
      <c r="W4801" s="159">
        <f t="shared" si="594"/>
        <v>3.4565490639500547E-4</v>
      </c>
      <c r="X4801" s="160">
        <f t="shared" si="595"/>
        <v>9.1502194442591835E-7</v>
      </c>
      <c r="Y4801" s="160">
        <f t="shared" si="596"/>
        <v>9.1502194442591835E-7</v>
      </c>
      <c r="Z4801" s="160" t="str">
        <f t="shared" si="597"/>
        <v/>
      </c>
    </row>
    <row r="4802" spans="22:26" ht="20.100000000000001" customHeight="1" x14ac:dyDescent="0.25">
      <c r="V4802" s="156">
        <f t="shared" si="598"/>
        <v>26.91839999999808</v>
      </c>
      <c r="W4802" s="159">
        <f t="shared" si="594"/>
        <v>3.4473988445057955E-4</v>
      </c>
      <c r="X4802" s="160">
        <f t="shared" si="595"/>
        <v>9.1264085662774155E-7</v>
      </c>
      <c r="Y4802" s="160">
        <f t="shared" si="596"/>
        <v>9.1264085662774155E-7</v>
      </c>
      <c r="Z4802" s="160" t="str">
        <f t="shared" si="597"/>
        <v/>
      </c>
    </row>
    <row r="4803" spans="22:26" ht="20.100000000000001" customHeight="1" x14ac:dyDescent="0.25">
      <c r="V4803" s="156">
        <f t="shared" si="598"/>
        <v>26.924799999998079</v>
      </c>
      <c r="W4803" s="159">
        <f t="shared" si="594"/>
        <v>3.4382724359395181E-4</v>
      </c>
      <c r="X4803" s="160">
        <f t="shared" si="595"/>
        <v>9.1026583633516643E-7</v>
      </c>
      <c r="Y4803" s="160">
        <f t="shared" si="596"/>
        <v>9.1026583633516643E-7</v>
      </c>
      <c r="Z4803" s="160" t="str">
        <f t="shared" si="597"/>
        <v/>
      </c>
    </row>
    <row r="4804" spans="22:26" ht="20.100000000000001" customHeight="1" x14ac:dyDescent="0.25">
      <c r="V4804" s="156">
        <f t="shared" si="598"/>
        <v>26.931199999998078</v>
      </c>
      <c r="W4804" s="159">
        <f t="shared" si="594"/>
        <v>3.4291697775761665E-4</v>
      </c>
      <c r="X4804" s="160">
        <f t="shared" si="595"/>
        <v>9.0789686848781167E-7</v>
      </c>
      <c r="Y4804" s="160">
        <f t="shared" si="596"/>
        <v>9.0789686848781167E-7</v>
      </c>
      <c r="Z4804" s="160" t="str">
        <f t="shared" si="597"/>
        <v/>
      </c>
    </row>
    <row r="4805" spans="22:26" ht="20.100000000000001" customHeight="1" x14ac:dyDescent="0.25">
      <c r="V4805" s="156">
        <f t="shared" si="598"/>
        <v>26.937599999998078</v>
      </c>
      <c r="W4805" s="159">
        <f t="shared" si="594"/>
        <v>3.4200908088912883E-4</v>
      </c>
      <c r="X4805" s="160">
        <f t="shared" si="595"/>
        <v>9.0553393806622456E-7</v>
      </c>
      <c r="Y4805" s="160">
        <f t="shared" si="596"/>
        <v>9.0553393806622456E-7</v>
      </c>
      <c r="Z4805" s="160" t="str">
        <f t="shared" si="597"/>
        <v/>
      </c>
    </row>
    <row r="4806" spans="22:26" ht="20.100000000000001" customHeight="1" x14ac:dyDescent="0.25">
      <c r="V4806" s="156">
        <f t="shared" si="598"/>
        <v>26.943999999998077</v>
      </c>
      <c r="W4806" s="159">
        <f t="shared" si="594"/>
        <v>3.4110354695106261E-4</v>
      </c>
      <c r="X4806" s="160">
        <f t="shared" si="595"/>
        <v>9.0317703008082218E-7</v>
      </c>
      <c r="Y4806" s="160">
        <f t="shared" si="596"/>
        <v>9.0317703008082218E-7</v>
      </c>
      <c r="Z4806" s="160" t="str">
        <f t="shared" si="597"/>
        <v/>
      </c>
    </row>
    <row r="4807" spans="22:26" ht="20.100000000000001" customHeight="1" x14ac:dyDescent="0.25">
      <c r="V4807" s="156">
        <f t="shared" si="598"/>
        <v>26.950399999998076</v>
      </c>
      <c r="W4807" s="159">
        <f t="shared" si="594"/>
        <v>3.4020036992098179E-4</v>
      </c>
      <c r="X4807" s="160">
        <f t="shared" si="595"/>
        <v>9.0082612958235393E-7</v>
      </c>
      <c r="Y4807" s="160">
        <f t="shared" si="596"/>
        <v>9.0082612958235393E-7</v>
      </c>
      <c r="Z4807" s="160" t="str">
        <f t="shared" si="597"/>
        <v/>
      </c>
    </row>
    <row r="4808" spans="22:26" ht="20.100000000000001" customHeight="1" x14ac:dyDescent="0.25">
      <c r="V4808" s="156">
        <f t="shared" si="598"/>
        <v>26.956799999998076</v>
      </c>
      <c r="W4808" s="159">
        <f t="shared" si="594"/>
        <v>3.3929954379139943E-4</v>
      </c>
      <c r="X4808" s="160">
        <f t="shared" si="595"/>
        <v>8.9848122165680578E-7</v>
      </c>
      <c r="Y4808" s="160">
        <f t="shared" si="596"/>
        <v>8.9848122165680578E-7</v>
      </c>
      <c r="Z4808" s="160" t="str">
        <f t="shared" si="597"/>
        <v/>
      </c>
    </row>
    <row r="4809" spans="22:26" ht="20.100000000000001" customHeight="1" x14ac:dyDescent="0.25">
      <c r="V4809" s="156">
        <f t="shared" si="598"/>
        <v>26.963199999998075</v>
      </c>
      <c r="W4809" s="159">
        <f t="shared" si="594"/>
        <v>3.3840106256974263E-4</v>
      </c>
      <c r="X4809" s="160">
        <f t="shared" si="595"/>
        <v>8.9614229142442447E-7</v>
      </c>
      <c r="Y4809" s="160">
        <f t="shared" si="596"/>
        <v>8.9614229142442447E-7</v>
      </c>
      <c r="Z4809" s="160" t="str">
        <f t="shared" si="597"/>
        <v/>
      </c>
    </row>
    <row r="4810" spans="22:26" ht="20.100000000000001" customHeight="1" x14ac:dyDescent="0.25">
      <c r="V4810" s="156">
        <f t="shared" si="598"/>
        <v>26.969599999998074</v>
      </c>
      <c r="W4810" s="159">
        <f t="shared" si="594"/>
        <v>3.375049202783182E-4</v>
      </c>
      <c r="X4810" s="160">
        <f t="shared" si="595"/>
        <v>8.9380932404194017E-7</v>
      </c>
      <c r="Y4810" s="160">
        <f t="shared" si="596"/>
        <v>8.9380932404194017E-7</v>
      </c>
      <c r="Z4810" s="160" t="str">
        <f t="shared" si="597"/>
        <v/>
      </c>
    </row>
    <row r="4811" spans="22:26" ht="20.100000000000001" customHeight="1" x14ac:dyDescent="0.25">
      <c r="V4811" s="156">
        <f t="shared" si="598"/>
        <v>26.975999999998074</v>
      </c>
      <c r="W4811" s="159">
        <f t="shared" si="594"/>
        <v>3.3661111095427626E-4</v>
      </c>
      <c r="X4811" s="160">
        <f t="shared" si="595"/>
        <v>8.9148230470164486E-7</v>
      </c>
      <c r="Y4811" s="160">
        <f t="shared" si="596"/>
        <v>8.9148230470164486E-7</v>
      </c>
      <c r="Z4811" s="160" t="str">
        <f t="shared" si="597"/>
        <v/>
      </c>
    </row>
    <row r="4812" spans="22:26" ht="20.100000000000001" customHeight="1" x14ac:dyDescent="0.25">
      <c r="V4812" s="156">
        <f t="shared" si="598"/>
        <v>26.982399999998073</v>
      </c>
      <c r="W4812" s="159">
        <f t="shared" si="594"/>
        <v>3.3571962864957462E-4</v>
      </c>
      <c r="X4812" s="160">
        <f t="shared" si="595"/>
        <v>8.8916121863258498E-7</v>
      </c>
      <c r="Y4812" s="160">
        <f t="shared" si="596"/>
        <v>8.8916121863258498E-7</v>
      </c>
      <c r="Z4812" s="160" t="str">
        <f t="shared" si="597"/>
        <v/>
      </c>
    </row>
    <row r="4813" spans="22:26" ht="20.100000000000001" customHeight="1" x14ac:dyDescent="0.25">
      <c r="V4813" s="156">
        <f t="shared" si="598"/>
        <v>26.988799999998072</v>
      </c>
      <c r="W4813" s="159">
        <f t="shared" si="594"/>
        <v>3.3483046743094203E-4</v>
      </c>
      <c r="X4813" s="160">
        <f t="shared" si="595"/>
        <v>8.8684605109714621E-7</v>
      </c>
      <c r="Y4813" s="160">
        <f t="shared" si="596"/>
        <v>8.8684605109714621E-7</v>
      </c>
      <c r="Z4813" s="160" t="str">
        <f t="shared" si="597"/>
        <v/>
      </c>
    </row>
    <row r="4814" spans="22:26" ht="20.100000000000001" customHeight="1" x14ac:dyDescent="0.25">
      <c r="V4814" s="156">
        <f t="shared" si="598"/>
        <v>26.995199999998071</v>
      </c>
      <c r="W4814" s="159">
        <f t="shared" si="594"/>
        <v>3.3394362137984489E-4</v>
      </c>
      <c r="X4814" s="160">
        <f t="shared" si="595"/>
        <v>8.8453678739387233E-7</v>
      </c>
      <c r="Y4814" s="160">
        <f t="shared" si="596"/>
        <v>8.8453678739387233E-7</v>
      </c>
      <c r="Z4814" s="160" t="str">
        <f t="shared" si="597"/>
        <v/>
      </c>
    </row>
    <row r="4815" spans="22:26" ht="20.100000000000001" customHeight="1" x14ac:dyDescent="0.25">
      <c r="V4815" s="156">
        <f t="shared" si="598"/>
        <v>27.001599999998071</v>
      </c>
      <c r="W4815" s="159">
        <f t="shared" si="594"/>
        <v>3.3305908459245102E-4</v>
      </c>
      <c r="X4815" s="160">
        <f t="shared" si="595"/>
        <v>8.822334128569774E-7</v>
      </c>
      <c r="Y4815" s="160">
        <f t="shared" si="596"/>
        <v>8.822334128569774E-7</v>
      </c>
      <c r="Z4815" s="160" t="str">
        <f t="shared" si="597"/>
        <v/>
      </c>
    </row>
    <row r="4816" spans="22:26" ht="20.100000000000001" customHeight="1" x14ac:dyDescent="0.25">
      <c r="V4816" s="156">
        <f t="shared" si="598"/>
        <v>27.00799999999807</v>
      </c>
      <c r="W4816" s="159">
        <f t="shared" si="594"/>
        <v>3.3217685117959404E-4</v>
      </c>
      <c r="X4816" s="160">
        <f t="shared" si="595"/>
        <v>8.7993591285721309E-7</v>
      </c>
      <c r="Y4816" s="160">
        <f t="shared" si="596"/>
        <v>8.7993591285721309E-7</v>
      </c>
      <c r="Z4816" s="160" t="str">
        <f t="shared" si="597"/>
        <v/>
      </c>
    </row>
    <row r="4817" spans="22:26" ht="20.100000000000001" customHeight="1" x14ac:dyDescent="0.25">
      <c r="V4817" s="156">
        <f t="shared" si="598"/>
        <v>27.014399999998069</v>
      </c>
      <c r="W4817" s="159">
        <f t="shared" si="594"/>
        <v>3.3129691526673682E-4</v>
      </c>
      <c r="X4817" s="160">
        <f t="shared" si="595"/>
        <v>8.7764427279650187E-7</v>
      </c>
      <c r="Y4817" s="160">
        <f t="shared" si="596"/>
        <v>8.7764427279650187E-7</v>
      </c>
      <c r="Z4817" s="160" t="str">
        <f t="shared" si="597"/>
        <v/>
      </c>
    </row>
    <row r="4818" spans="22:26" ht="20.100000000000001" customHeight="1" x14ac:dyDescent="0.25">
      <c r="V4818" s="156">
        <f t="shared" si="598"/>
        <v>27.020799999998069</v>
      </c>
      <c r="W4818" s="159">
        <f t="shared" si="594"/>
        <v>3.3041927099394032E-4</v>
      </c>
      <c r="X4818" s="160">
        <f t="shared" si="595"/>
        <v>8.7535847811558067E-7</v>
      </c>
      <c r="Y4818" s="160">
        <f t="shared" si="596"/>
        <v>8.7535847811558067E-7</v>
      </c>
      <c r="Z4818" s="160" t="str">
        <f t="shared" si="597"/>
        <v/>
      </c>
    </row>
    <row r="4819" spans="22:26" ht="20.100000000000001" customHeight="1" x14ac:dyDescent="0.25">
      <c r="V4819" s="156">
        <f t="shared" si="598"/>
        <v>27.027199999998068</v>
      </c>
      <c r="W4819" s="159">
        <f t="shared" si="594"/>
        <v>3.2954391251582474E-4</v>
      </c>
      <c r="X4819" s="160">
        <f t="shared" si="595"/>
        <v>8.7307851428944719E-7</v>
      </c>
      <c r="Y4819" s="160">
        <f t="shared" si="596"/>
        <v>8.7307851428944719E-7</v>
      </c>
      <c r="Z4819" s="160" t="str">
        <f t="shared" si="597"/>
        <v/>
      </c>
    </row>
    <row r="4820" spans="22:26" ht="20.100000000000001" customHeight="1" x14ac:dyDescent="0.25">
      <c r="V4820" s="156">
        <f t="shared" si="598"/>
        <v>27.033599999998067</v>
      </c>
      <c r="W4820" s="159">
        <f t="shared" ref="W4820:W4883" si="599">_xlfn.CHISQ.DIST.RT(V4820,$U$593)</f>
        <v>3.286708340015353E-4</v>
      </c>
      <c r="X4820" s="160">
        <f t="shared" ref="X4820:X4883" si="600">W4820-W4821</f>
        <v>8.7080436682605887E-7</v>
      </c>
      <c r="Y4820" s="160">
        <f t="shared" ref="Y4820:Y4883" si="601">IF(W4820&lt;(1-$U$600),X4820,"")</f>
        <v>8.7080436682605887E-7</v>
      </c>
      <c r="Z4820" s="160" t="str">
        <f t="shared" ref="Z4820:Z4883" si="602">IF(X4820&lt;(1-$U$606),Y4820,"")</f>
        <v/>
      </c>
    </row>
    <row r="4821" spans="22:26" ht="20.100000000000001" customHeight="1" x14ac:dyDescent="0.25">
      <c r="V4821" s="156">
        <f t="shared" ref="V4821:V4884" si="603">V4820+$Y$593</f>
        <v>27.039999999998066</v>
      </c>
      <c r="W4821" s="159">
        <f t="shared" si="599"/>
        <v>3.2780002963470924E-4</v>
      </c>
      <c r="X4821" s="160">
        <f t="shared" si="600"/>
        <v>8.6853602127056131E-7</v>
      </c>
      <c r="Y4821" s="160">
        <f t="shared" si="601"/>
        <v>8.6853602127056131E-7</v>
      </c>
      <c r="Z4821" s="160" t="str">
        <f t="shared" si="602"/>
        <v/>
      </c>
    </row>
    <row r="4822" spans="22:26" ht="20.100000000000001" customHeight="1" x14ac:dyDescent="0.25">
      <c r="V4822" s="156">
        <f t="shared" si="603"/>
        <v>27.046399999998066</v>
      </c>
      <c r="W4822" s="159">
        <f t="shared" si="599"/>
        <v>3.2693149361343867E-4</v>
      </c>
      <c r="X4822" s="160">
        <f t="shared" si="600"/>
        <v>8.6627346320111405E-7</v>
      </c>
      <c r="Y4822" s="160">
        <f t="shared" si="601"/>
        <v>8.6627346320111405E-7</v>
      </c>
      <c r="Z4822" s="160" t="str">
        <f t="shared" si="602"/>
        <v/>
      </c>
    </row>
    <row r="4823" spans="22:26" ht="20.100000000000001" customHeight="1" x14ac:dyDescent="0.25">
      <c r="V4823" s="156">
        <f t="shared" si="603"/>
        <v>27.052799999998065</v>
      </c>
      <c r="W4823" s="159">
        <f t="shared" si="599"/>
        <v>3.2606522015023756E-4</v>
      </c>
      <c r="X4823" s="160">
        <f t="shared" si="600"/>
        <v>8.6401667823127583E-7</v>
      </c>
      <c r="Y4823" s="160">
        <f t="shared" si="601"/>
        <v>8.6401667823127583E-7</v>
      </c>
      <c r="Z4823" s="160" t="str">
        <f t="shared" si="602"/>
        <v/>
      </c>
    </row>
    <row r="4824" spans="22:26" ht="20.100000000000001" customHeight="1" x14ac:dyDescent="0.25">
      <c r="V4824" s="156">
        <f t="shared" si="603"/>
        <v>27.059199999998064</v>
      </c>
      <c r="W4824" s="159">
        <f t="shared" si="599"/>
        <v>3.2520120347200629E-4</v>
      </c>
      <c r="X4824" s="160">
        <f t="shared" si="600"/>
        <v>8.6176565200881197E-7</v>
      </c>
      <c r="Y4824" s="160">
        <f t="shared" si="601"/>
        <v>8.6176565200881197E-7</v>
      </c>
      <c r="Z4824" s="160" t="str">
        <f t="shared" si="602"/>
        <v/>
      </c>
    </row>
    <row r="4825" spans="22:26" ht="20.100000000000001" customHeight="1" x14ac:dyDescent="0.25">
      <c r="V4825" s="156">
        <f t="shared" si="603"/>
        <v>27.065599999998064</v>
      </c>
      <c r="W4825" s="159">
        <f t="shared" si="599"/>
        <v>3.2433943781999747E-4</v>
      </c>
      <c r="X4825" s="160">
        <f t="shared" si="600"/>
        <v>8.5952037021780857E-7</v>
      </c>
      <c r="Y4825" s="160">
        <f t="shared" si="601"/>
        <v>8.5952037021780857E-7</v>
      </c>
      <c r="Z4825" s="160" t="str">
        <f t="shared" si="602"/>
        <v/>
      </c>
    </row>
    <row r="4826" spans="22:26" ht="20.100000000000001" customHeight="1" x14ac:dyDescent="0.25">
      <c r="V4826" s="156">
        <f t="shared" si="603"/>
        <v>27.071999999998063</v>
      </c>
      <c r="W4826" s="159">
        <f t="shared" si="599"/>
        <v>3.2347991744977966E-4</v>
      </c>
      <c r="X4826" s="160">
        <f t="shared" si="600"/>
        <v>8.5728081857330569E-7</v>
      </c>
      <c r="Y4826" s="160">
        <f t="shared" si="601"/>
        <v>8.5728081857330569E-7</v>
      </c>
      <c r="Z4826" s="160" t="str">
        <f t="shared" si="602"/>
        <v/>
      </c>
    </row>
    <row r="4827" spans="22:26" ht="20.100000000000001" customHeight="1" x14ac:dyDescent="0.25">
      <c r="V4827" s="156">
        <f t="shared" si="603"/>
        <v>27.078399999998062</v>
      </c>
      <c r="W4827" s="159">
        <f t="shared" si="599"/>
        <v>3.2262263663120636E-4</v>
      </c>
      <c r="X4827" s="160">
        <f t="shared" si="600"/>
        <v>8.5504698282742311E-7</v>
      </c>
      <c r="Y4827" s="160">
        <f t="shared" si="601"/>
        <v>8.5504698282742311E-7</v>
      </c>
      <c r="Z4827" s="160" t="str">
        <f t="shared" si="602"/>
        <v/>
      </c>
    </row>
    <row r="4828" spans="22:26" ht="20.100000000000001" customHeight="1" x14ac:dyDescent="0.25">
      <c r="V4828" s="156">
        <f t="shared" si="603"/>
        <v>27.084799999998062</v>
      </c>
      <c r="W4828" s="159">
        <f t="shared" si="599"/>
        <v>3.2176758964837894E-4</v>
      </c>
      <c r="X4828" s="160">
        <f t="shared" si="600"/>
        <v>8.5281884876551141E-7</v>
      </c>
      <c r="Y4828" s="160">
        <f t="shared" si="601"/>
        <v>8.5281884876551141E-7</v>
      </c>
      <c r="Z4828" s="160" t="str">
        <f t="shared" si="602"/>
        <v/>
      </c>
    </row>
    <row r="4829" spans="22:26" ht="20.100000000000001" customHeight="1" x14ac:dyDescent="0.25">
      <c r="V4829" s="156">
        <f t="shared" si="603"/>
        <v>27.091199999998061</v>
      </c>
      <c r="W4829" s="159">
        <f t="shared" si="599"/>
        <v>3.2091477079961342E-4</v>
      </c>
      <c r="X4829" s="160">
        <f t="shared" si="600"/>
        <v>8.505964022068567E-7</v>
      </c>
      <c r="Y4829" s="160">
        <f t="shared" si="601"/>
        <v>8.505964022068567E-7</v>
      </c>
      <c r="Z4829" s="160" t="str">
        <f t="shared" si="602"/>
        <v/>
      </c>
    </row>
    <row r="4830" spans="22:26" ht="20.100000000000001" customHeight="1" x14ac:dyDescent="0.25">
      <c r="V4830" s="156">
        <f t="shared" si="603"/>
        <v>27.09759999999806</v>
      </c>
      <c r="W4830" s="159">
        <f t="shared" si="599"/>
        <v>3.2006417439740657E-4</v>
      </c>
      <c r="X4830" s="160">
        <f t="shared" si="600"/>
        <v>8.4837962900663217E-7</v>
      </c>
      <c r="Y4830" s="160">
        <f t="shared" si="601"/>
        <v>8.4837962900663217E-7</v>
      </c>
      <c r="Z4830" s="160" t="str">
        <f t="shared" si="602"/>
        <v/>
      </c>
    </row>
    <row r="4831" spans="22:26" ht="20.100000000000001" customHeight="1" x14ac:dyDescent="0.25">
      <c r="V4831" s="156">
        <f t="shared" si="603"/>
        <v>27.103999999998059</v>
      </c>
      <c r="W4831" s="159">
        <f t="shared" si="599"/>
        <v>3.1921579476839994E-4</v>
      </c>
      <c r="X4831" s="160">
        <f t="shared" si="600"/>
        <v>8.4616851505107341E-7</v>
      </c>
      <c r="Y4831" s="160">
        <f t="shared" si="601"/>
        <v>8.4616851505107341E-7</v>
      </c>
      <c r="Z4831" s="160" t="str">
        <f t="shared" si="602"/>
        <v/>
      </c>
    </row>
    <row r="4832" spans="22:26" ht="20.100000000000001" customHeight="1" x14ac:dyDescent="0.25">
      <c r="V4832" s="156">
        <f t="shared" si="603"/>
        <v>27.110399999998059</v>
      </c>
      <c r="W4832" s="159">
        <f t="shared" si="599"/>
        <v>3.1836962625334886E-4</v>
      </c>
      <c r="X4832" s="160">
        <f t="shared" si="600"/>
        <v>8.4396304626300784E-7</v>
      </c>
      <c r="Y4832" s="160">
        <f t="shared" si="601"/>
        <v>8.4396304626300784E-7</v>
      </c>
      <c r="Z4832" s="160" t="str">
        <f t="shared" si="602"/>
        <v/>
      </c>
    </row>
    <row r="4833" spans="22:26" ht="20.100000000000001" customHeight="1" x14ac:dyDescent="0.25">
      <c r="V4833" s="156">
        <f t="shared" si="603"/>
        <v>27.116799999998058</v>
      </c>
      <c r="W4833" s="159">
        <f t="shared" si="599"/>
        <v>3.1752566320708585E-4</v>
      </c>
      <c r="X4833" s="160">
        <f t="shared" si="600"/>
        <v>8.4176320859692157E-7</v>
      </c>
      <c r="Y4833" s="160">
        <f t="shared" si="601"/>
        <v>8.4176320859692157E-7</v>
      </c>
      <c r="Z4833" s="160" t="str">
        <f t="shared" si="602"/>
        <v/>
      </c>
    </row>
    <row r="4834" spans="22:26" ht="20.100000000000001" customHeight="1" x14ac:dyDescent="0.25">
      <c r="V4834" s="156">
        <f t="shared" si="603"/>
        <v>27.123199999998057</v>
      </c>
      <c r="W4834" s="159">
        <f t="shared" si="599"/>
        <v>3.1668389999848893E-4</v>
      </c>
      <c r="X4834" s="160">
        <f t="shared" si="600"/>
        <v>8.3956898804340464E-7</v>
      </c>
      <c r="Y4834" s="160">
        <f t="shared" si="601"/>
        <v>8.3956898804340464E-7</v>
      </c>
      <c r="Z4834" s="160" t="str">
        <f t="shared" si="602"/>
        <v/>
      </c>
    </row>
    <row r="4835" spans="22:26" ht="20.100000000000001" customHeight="1" x14ac:dyDescent="0.25">
      <c r="V4835" s="156">
        <f t="shared" si="603"/>
        <v>27.129599999998057</v>
      </c>
      <c r="W4835" s="159">
        <f t="shared" si="599"/>
        <v>3.1584433101044553E-4</v>
      </c>
      <c r="X4835" s="160">
        <f t="shared" si="600"/>
        <v>8.373803706245974E-7</v>
      </c>
      <c r="Y4835" s="160">
        <f t="shared" si="601"/>
        <v>8.373803706245974E-7</v>
      </c>
      <c r="Z4835" s="160" t="str">
        <f t="shared" si="602"/>
        <v/>
      </c>
    </row>
    <row r="4836" spans="22:26" ht="20.100000000000001" customHeight="1" x14ac:dyDescent="0.25">
      <c r="V4836" s="156">
        <f t="shared" si="603"/>
        <v>27.135999999998056</v>
      </c>
      <c r="W4836" s="159">
        <f t="shared" si="599"/>
        <v>3.1500695063982093E-4</v>
      </c>
      <c r="X4836" s="160">
        <f t="shared" si="600"/>
        <v>8.3519734239798516E-7</v>
      </c>
      <c r="Y4836" s="160">
        <f t="shared" si="601"/>
        <v>8.3519734239798516E-7</v>
      </c>
      <c r="Z4836" s="160" t="str">
        <f t="shared" si="602"/>
        <v/>
      </c>
    </row>
    <row r="4837" spans="22:26" ht="20.100000000000001" customHeight="1" x14ac:dyDescent="0.25">
      <c r="V4837" s="156">
        <f t="shared" si="603"/>
        <v>27.142399999998055</v>
      </c>
      <c r="W4837" s="159">
        <f t="shared" si="599"/>
        <v>3.1417175329742295E-4</v>
      </c>
      <c r="X4837" s="160">
        <f t="shared" si="600"/>
        <v>8.3301988945319984E-7</v>
      </c>
      <c r="Y4837" s="160">
        <f t="shared" si="601"/>
        <v>8.3301988945319984E-7</v>
      </c>
      <c r="Z4837" s="160" t="str">
        <f t="shared" si="602"/>
        <v/>
      </c>
    </row>
    <row r="4838" spans="22:26" ht="20.100000000000001" customHeight="1" x14ac:dyDescent="0.25">
      <c r="V4838" s="156">
        <f t="shared" si="603"/>
        <v>27.148799999998054</v>
      </c>
      <c r="W4838" s="159">
        <f t="shared" si="599"/>
        <v>3.1333873340796975E-4</v>
      </c>
      <c r="X4838" s="160">
        <f t="shared" si="600"/>
        <v>8.3084799791467625E-7</v>
      </c>
      <c r="Y4838" s="160">
        <f t="shared" si="601"/>
        <v>8.3084799791467625E-7</v>
      </c>
      <c r="Z4838" s="160" t="str">
        <f t="shared" si="602"/>
        <v/>
      </c>
    </row>
    <row r="4839" spans="22:26" ht="20.100000000000001" customHeight="1" x14ac:dyDescent="0.25">
      <c r="V4839" s="156">
        <f t="shared" si="603"/>
        <v>27.155199999998054</v>
      </c>
      <c r="W4839" s="159">
        <f t="shared" si="599"/>
        <v>3.1250788541005507E-4</v>
      </c>
      <c r="X4839" s="160">
        <f t="shared" si="600"/>
        <v>8.2868165393915841E-7</v>
      </c>
      <c r="Y4839" s="160">
        <f t="shared" si="601"/>
        <v>8.2868165393915841E-7</v>
      </c>
      <c r="Z4839" s="160" t="str">
        <f t="shared" si="602"/>
        <v/>
      </c>
    </row>
    <row r="4840" spans="22:26" ht="20.100000000000001" customHeight="1" x14ac:dyDescent="0.25">
      <c r="V4840" s="156">
        <f t="shared" si="603"/>
        <v>27.161599999998053</v>
      </c>
      <c r="W4840" s="159">
        <f t="shared" si="599"/>
        <v>3.1167920375611591E-4</v>
      </c>
      <c r="X4840" s="160">
        <f t="shared" si="600"/>
        <v>8.2652084371694643E-7</v>
      </c>
      <c r="Y4840" s="160">
        <f t="shared" si="601"/>
        <v>8.2652084371694643E-7</v>
      </c>
      <c r="Z4840" s="160" t="str">
        <f t="shared" si="602"/>
        <v/>
      </c>
    </row>
    <row r="4841" spans="22:26" ht="20.100000000000001" customHeight="1" x14ac:dyDescent="0.25">
      <c r="V4841" s="156">
        <f t="shared" si="603"/>
        <v>27.167999999998052</v>
      </c>
      <c r="W4841" s="159">
        <f t="shared" si="599"/>
        <v>3.1085268291239896E-4</v>
      </c>
      <c r="X4841" s="160">
        <f t="shared" si="600"/>
        <v>8.2436555347151696E-7</v>
      </c>
      <c r="Y4841" s="160">
        <f t="shared" si="601"/>
        <v>8.2436555347151696E-7</v>
      </c>
      <c r="Z4841" s="160" t="str">
        <f t="shared" si="602"/>
        <v/>
      </c>
    </row>
    <row r="4842" spans="22:26" ht="20.100000000000001" customHeight="1" x14ac:dyDescent="0.25">
      <c r="V4842" s="156">
        <f t="shared" si="603"/>
        <v>27.174399999998052</v>
      </c>
      <c r="W4842" s="159">
        <f t="shared" si="599"/>
        <v>3.1002831735892745E-4</v>
      </c>
      <c r="X4842" s="160">
        <f t="shared" si="600"/>
        <v>8.222157694607159E-7</v>
      </c>
      <c r="Y4842" s="160">
        <f t="shared" si="601"/>
        <v>8.222157694607159E-7</v>
      </c>
      <c r="Z4842" s="160" t="str">
        <f t="shared" si="602"/>
        <v/>
      </c>
    </row>
    <row r="4843" spans="22:26" ht="20.100000000000001" customHeight="1" x14ac:dyDescent="0.25">
      <c r="V4843" s="156">
        <f t="shared" si="603"/>
        <v>27.180799999998051</v>
      </c>
      <c r="W4843" s="159">
        <f t="shared" si="599"/>
        <v>3.0920610158946673E-4</v>
      </c>
      <c r="X4843" s="160">
        <f t="shared" si="600"/>
        <v>8.2007147797339731E-7</v>
      </c>
      <c r="Y4843" s="160">
        <f t="shared" si="601"/>
        <v>8.2007147797339731E-7</v>
      </c>
      <c r="Z4843" s="160" t="str">
        <f t="shared" si="602"/>
        <v/>
      </c>
    </row>
    <row r="4844" spans="22:26" ht="20.100000000000001" customHeight="1" x14ac:dyDescent="0.25">
      <c r="V4844" s="156">
        <f t="shared" si="603"/>
        <v>27.18719999999805</v>
      </c>
      <c r="W4844" s="159">
        <f t="shared" si="599"/>
        <v>3.0838603011149333E-4</v>
      </c>
      <c r="X4844" s="160">
        <f t="shared" si="600"/>
        <v>8.179326653339771E-7</v>
      </c>
      <c r="Y4844" s="160">
        <f t="shared" si="601"/>
        <v>8.179326653339771E-7</v>
      </c>
      <c r="Z4844" s="160" t="str">
        <f t="shared" si="602"/>
        <v/>
      </c>
    </row>
    <row r="4845" spans="22:26" ht="20.100000000000001" customHeight="1" x14ac:dyDescent="0.25">
      <c r="V4845" s="156">
        <f t="shared" si="603"/>
        <v>27.19359999999805</v>
      </c>
      <c r="W4845" s="159">
        <f t="shared" si="599"/>
        <v>3.0756809744615936E-4</v>
      </c>
      <c r="X4845" s="160">
        <f t="shared" si="600"/>
        <v>8.1579931789657828E-7</v>
      </c>
      <c r="Y4845" s="160">
        <f t="shared" si="601"/>
        <v>8.1579931789657828E-7</v>
      </c>
      <c r="Z4845" s="160" t="str">
        <f t="shared" si="602"/>
        <v/>
      </c>
    </row>
    <row r="4846" spans="22:26" ht="20.100000000000001" customHeight="1" x14ac:dyDescent="0.25">
      <c r="V4846" s="156">
        <f t="shared" si="603"/>
        <v>27.199999999998049</v>
      </c>
      <c r="W4846" s="159">
        <f t="shared" si="599"/>
        <v>3.0675229812826278E-4</v>
      </c>
      <c r="X4846" s="160">
        <f t="shared" si="600"/>
        <v>8.1367142205121101E-7</v>
      </c>
      <c r="Y4846" s="160">
        <f t="shared" si="601"/>
        <v>8.1367142205121101E-7</v>
      </c>
      <c r="Z4846" s="160" t="str">
        <f t="shared" si="602"/>
        <v/>
      </c>
    </row>
    <row r="4847" spans="22:26" ht="20.100000000000001" customHeight="1" x14ac:dyDescent="0.25">
      <c r="V4847" s="156">
        <f t="shared" si="603"/>
        <v>27.206399999998048</v>
      </c>
      <c r="W4847" s="159">
        <f t="shared" si="599"/>
        <v>3.0593862670621157E-4</v>
      </c>
      <c r="X4847" s="160">
        <f t="shared" si="600"/>
        <v>8.1154896421867673E-7</v>
      </c>
      <c r="Y4847" s="160">
        <f t="shared" si="601"/>
        <v>8.1154896421867673E-7</v>
      </c>
      <c r="Z4847" s="160" t="str">
        <f t="shared" si="602"/>
        <v/>
      </c>
    </row>
    <row r="4848" spans="22:26" ht="20.100000000000001" customHeight="1" x14ac:dyDescent="0.25">
      <c r="V4848" s="156">
        <f t="shared" si="603"/>
        <v>27.212799999998047</v>
      </c>
      <c r="W4848" s="159">
        <f t="shared" si="599"/>
        <v>3.0512707774199289E-4</v>
      </c>
      <c r="X4848" s="160">
        <f t="shared" si="600"/>
        <v>8.0943193085468825E-7</v>
      </c>
      <c r="Y4848" s="160">
        <f t="shared" si="601"/>
        <v>8.0943193085468825E-7</v>
      </c>
      <c r="Z4848" s="160" t="str">
        <f t="shared" si="602"/>
        <v/>
      </c>
    </row>
    <row r="4849" spans="22:26" ht="20.100000000000001" customHeight="1" x14ac:dyDescent="0.25">
      <c r="V4849" s="156">
        <f t="shared" si="603"/>
        <v>27.219199999998047</v>
      </c>
      <c r="W4849" s="159">
        <f t="shared" si="599"/>
        <v>3.043176458111382E-4</v>
      </c>
      <c r="X4849" s="160">
        <f t="shared" si="600"/>
        <v>8.0732030844466547E-7</v>
      </c>
      <c r="Y4849" s="160">
        <f t="shared" si="601"/>
        <v>8.0732030844466547E-7</v>
      </c>
      <c r="Z4849" s="160" t="str">
        <f t="shared" si="602"/>
        <v/>
      </c>
    </row>
    <row r="4850" spans="22:26" ht="20.100000000000001" customHeight="1" x14ac:dyDescent="0.25">
      <c r="V4850" s="156">
        <f t="shared" si="603"/>
        <v>27.225599999998046</v>
      </c>
      <c r="W4850" s="159">
        <f t="shared" si="599"/>
        <v>3.0351032550269354E-4</v>
      </c>
      <c r="X4850" s="160">
        <f t="shared" si="600"/>
        <v>8.0521408350807226E-7</v>
      </c>
      <c r="Y4850" s="160">
        <f t="shared" si="601"/>
        <v>8.0521408350807226E-7</v>
      </c>
      <c r="Z4850" s="160" t="str">
        <f t="shared" si="602"/>
        <v/>
      </c>
    </row>
    <row r="4851" spans="22:26" ht="20.100000000000001" customHeight="1" x14ac:dyDescent="0.25">
      <c r="V4851" s="156">
        <f t="shared" si="603"/>
        <v>27.231999999998045</v>
      </c>
      <c r="W4851" s="159">
        <f t="shared" si="599"/>
        <v>3.0270511141918547E-4</v>
      </c>
      <c r="X4851" s="160">
        <f t="shared" si="600"/>
        <v>8.0311324259830803E-7</v>
      </c>
      <c r="Y4851" s="160">
        <f t="shared" si="601"/>
        <v>8.0311324259830803E-7</v>
      </c>
      <c r="Z4851" s="160" t="str">
        <f t="shared" si="602"/>
        <v/>
      </c>
    </row>
    <row r="4852" spans="22:26" ht="20.100000000000001" customHeight="1" x14ac:dyDescent="0.25">
      <c r="V4852" s="156">
        <f t="shared" si="603"/>
        <v>27.238399999998045</v>
      </c>
      <c r="W4852" s="159">
        <f t="shared" si="599"/>
        <v>3.0190199817658716E-4</v>
      </c>
      <c r="X4852" s="160">
        <f t="shared" si="600"/>
        <v>8.0101777229772035E-7</v>
      </c>
      <c r="Y4852" s="160">
        <f t="shared" si="601"/>
        <v>8.0101777229772035E-7</v>
      </c>
      <c r="Z4852" s="160" t="str">
        <f t="shared" si="602"/>
        <v/>
      </c>
    </row>
    <row r="4853" spans="22:26" ht="20.100000000000001" customHeight="1" x14ac:dyDescent="0.25">
      <c r="V4853" s="156">
        <f t="shared" si="603"/>
        <v>27.244799999998044</v>
      </c>
      <c r="W4853" s="159">
        <f t="shared" si="599"/>
        <v>3.0110098040428944E-4</v>
      </c>
      <c r="X4853" s="160">
        <f t="shared" si="600"/>
        <v>7.9892765922551972E-7</v>
      </c>
      <c r="Y4853" s="160">
        <f t="shared" si="601"/>
        <v>7.9892765922551972E-7</v>
      </c>
      <c r="Z4853" s="160" t="str">
        <f t="shared" si="602"/>
        <v/>
      </c>
    </row>
    <row r="4854" spans="22:26" ht="20.100000000000001" customHeight="1" x14ac:dyDescent="0.25">
      <c r="V4854" s="156">
        <f t="shared" si="603"/>
        <v>27.251199999998043</v>
      </c>
      <c r="W4854" s="159">
        <f t="shared" si="599"/>
        <v>3.0030205274506392E-4</v>
      </c>
      <c r="X4854" s="160">
        <f t="shared" si="600"/>
        <v>7.9684289002818426E-7</v>
      </c>
      <c r="Y4854" s="160">
        <f t="shared" si="601"/>
        <v>7.9684289002818426E-7</v>
      </c>
      <c r="Z4854" s="160" t="str">
        <f t="shared" si="602"/>
        <v/>
      </c>
    </row>
    <row r="4855" spans="22:26" ht="20.100000000000001" customHeight="1" x14ac:dyDescent="0.25">
      <c r="V4855" s="156">
        <f t="shared" si="603"/>
        <v>27.257599999998043</v>
      </c>
      <c r="W4855" s="159">
        <f t="shared" si="599"/>
        <v>2.9950520985503573E-4</v>
      </c>
      <c r="X4855" s="160">
        <f t="shared" si="600"/>
        <v>7.947634513884045E-7</v>
      </c>
      <c r="Y4855" s="160">
        <f t="shared" si="601"/>
        <v>7.947634513884045E-7</v>
      </c>
      <c r="Z4855" s="160" t="str">
        <f t="shared" si="602"/>
        <v/>
      </c>
    </row>
    <row r="4856" spans="22:26" ht="20.100000000000001" customHeight="1" x14ac:dyDescent="0.25">
      <c r="V4856" s="156">
        <f t="shared" si="603"/>
        <v>27.263999999998042</v>
      </c>
      <c r="W4856" s="159">
        <f t="shared" si="599"/>
        <v>2.9871044640364733E-4</v>
      </c>
      <c r="X4856" s="160">
        <f t="shared" si="600"/>
        <v>7.9268933001863228E-7</v>
      </c>
      <c r="Y4856" s="160">
        <f t="shared" si="601"/>
        <v>7.9268933001863228E-7</v>
      </c>
      <c r="Z4856" s="160" t="str">
        <f t="shared" si="602"/>
        <v/>
      </c>
    </row>
    <row r="4857" spans="22:26" ht="20.100000000000001" customHeight="1" x14ac:dyDescent="0.25">
      <c r="V4857" s="156">
        <f t="shared" si="603"/>
        <v>27.270399999998041</v>
      </c>
      <c r="W4857" s="159">
        <f t="shared" si="599"/>
        <v>2.979177570736287E-4</v>
      </c>
      <c r="X4857" s="160">
        <f t="shared" si="600"/>
        <v>7.9062051266520078E-7</v>
      </c>
      <c r="Y4857" s="160">
        <f t="shared" si="601"/>
        <v>7.9062051266520078E-7</v>
      </c>
      <c r="Z4857" s="160" t="str">
        <f t="shared" si="602"/>
        <v/>
      </c>
    </row>
    <row r="4858" spans="22:26" ht="20.100000000000001" customHeight="1" x14ac:dyDescent="0.25">
      <c r="V4858" s="156">
        <f t="shared" si="603"/>
        <v>27.27679999999804</v>
      </c>
      <c r="W4858" s="159">
        <f t="shared" si="599"/>
        <v>2.971271365609635E-4</v>
      </c>
      <c r="X4858" s="160">
        <f t="shared" si="600"/>
        <v>7.885569861046382E-7</v>
      </c>
      <c r="Y4858" s="160">
        <f t="shared" si="601"/>
        <v>7.885569861046382E-7</v>
      </c>
      <c r="Z4858" s="160" t="str">
        <f t="shared" si="602"/>
        <v/>
      </c>
    </row>
    <row r="4859" spans="22:26" ht="20.100000000000001" customHeight="1" x14ac:dyDescent="0.25">
      <c r="V4859" s="156">
        <f t="shared" si="603"/>
        <v>27.28319999999804</v>
      </c>
      <c r="W4859" s="159">
        <f t="shared" si="599"/>
        <v>2.9633857957485886E-4</v>
      </c>
      <c r="X4859" s="160">
        <f t="shared" si="600"/>
        <v>7.8649873714616144E-7</v>
      </c>
      <c r="Y4859" s="160">
        <f t="shared" si="601"/>
        <v>7.8649873714616144E-7</v>
      </c>
      <c r="Z4859" s="160" t="str">
        <f t="shared" si="602"/>
        <v/>
      </c>
    </row>
    <row r="4860" spans="22:26" ht="20.100000000000001" customHeight="1" x14ac:dyDescent="0.25">
      <c r="V4860" s="156">
        <f t="shared" si="603"/>
        <v>27.289599999998039</v>
      </c>
      <c r="W4860" s="159">
        <f t="shared" si="599"/>
        <v>2.955520808377127E-4</v>
      </c>
      <c r="X4860" s="160">
        <f t="shared" si="600"/>
        <v>7.8444575263053769E-7</v>
      </c>
      <c r="Y4860" s="160">
        <f t="shared" si="601"/>
        <v>7.8444575263053769E-7</v>
      </c>
      <c r="Z4860" s="160" t="str">
        <f t="shared" si="602"/>
        <v/>
      </c>
    </row>
    <row r="4861" spans="22:26" ht="20.100000000000001" customHeight="1" x14ac:dyDescent="0.25">
      <c r="V4861" s="156">
        <f t="shared" si="603"/>
        <v>27.295999999998038</v>
      </c>
      <c r="W4861" s="159">
        <f t="shared" si="599"/>
        <v>2.9476763508508216E-4</v>
      </c>
      <c r="X4861" s="160">
        <f t="shared" si="600"/>
        <v>7.8239801943192754E-7</v>
      </c>
      <c r="Y4861" s="160">
        <f t="shared" si="601"/>
        <v>7.8239801943192754E-7</v>
      </c>
      <c r="Z4861" s="160" t="str">
        <f t="shared" si="602"/>
        <v/>
      </c>
    </row>
    <row r="4862" spans="22:26" ht="20.100000000000001" customHeight="1" x14ac:dyDescent="0.25">
      <c r="V4862" s="156">
        <f t="shared" si="603"/>
        <v>27.302399999998038</v>
      </c>
      <c r="W4862" s="159">
        <f t="shared" si="599"/>
        <v>2.9398523706565023E-4</v>
      </c>
      <c r="X4862" s="160">
        <f t="shared" si="600"/>
        <v>7.8035552445219298E-7</v>
      </c>
      <c r="Y4862" s="160">
        <f t="shared" si="601"/>
        <v>7.8035552445219298E-7</v>
      </c>
      <c r="Z4862" s="160" t="str">
        <f t="shared" si="602"/>
        <v/>
      </c>
    </row>
    <row r="4863" spans="22:26" ht="20.100000000000001" customHeight="1" x14ac:dyDescent="0.25">
      <c r="V4863" s="156">
        <f t="shared" si="603"/>
        <v>27.308799999998037</v>
      </c>
      <c r="W4863" s="159">
        <f t="shared" si="599"/>
        <v>2.9320488154119804E-4</v>
      </c>
      <c r="X4863" s="160">
        <f t="shared" si="600"/>
        <v>7.7831825463016728E-7</v>
      </c>
      <c r="Y4863" s="160">
        <f t="shared" si="601"/>
        <v>7.7831825463016728E-7</v>
      </c>
      <c r="Z4863" s="160" t="str">
        <f t="shared" si="602"/>
        <v/>
      </c>
    </row>
    <row r="4864" spans="22:26" ht="20.100000000000001" customHeight="1" x14ac:dyDescent="0.25">
      <c r="V4864" s="156">
        <f t="shared" si="603"/>
        <v>27.315199999998036</v>
      </c>
      <c r="W4864" s="159">
        <f t="shared" si="599"/>
        <v>2.9242656328656787E-4</v>
      </c>
      <c r="X4864" s="160">
        <f t="shared" si="600"/>
        <v>7.7628619693124665E-7</v>
      </c>
      <c r="Y4864" s="160">
        <f t="shared" si="601"/>
        <v>7.7628619693124665E-7</v>
      </c>
      <c r="Z4864" s="160" t="str">
        <f t="shared" si="602"/>
        <v/>
      </c>
    </row>
    <row r="4865" spans="22:26" ht="20.100000000000001" customHeight="1" x14ac:dyDescent="0.25">
      <c r="V4865" s="156">
        <f t="shared" si="603"/>
        <v>27.321599999998035</v>
      </c>
      <c r="W4865" s="159">
        <f t="shared" si="599"/>
        <v>2.9165027708963662E-4</v>
      </c>
      <c r="X4865" s="160">
        <f t="shared" si="600"/>
        <v>7.7425933835552178E-7</v>
      </c>
      <c r="Y4865" s="160">
        <f t="shared" si="601"/>
        <v>7.7425933835552178E-7</v>
      </c>
      <c r="Z4865" s="160" t="str">
        <f t="shared" si="602"/>
        <v/>
      </c>
    </row>
    <row r="4866" spans="22:26" ht="20.100000000000001" customHeight="1" x14ac:dyDescent="0.25">
      <c r="V4866" s="156">
        <f t="shared" si="603"/>
        <v>27.327999999998035</v>
      </c>
      <c r="W4866" s="159">
        <f t="shared" si="599"/>
        <v>2.908760177512811E-4</v>
      </c>
      <c r="X4866" s="160">
        <f t="shared" si="600"/>
        <v>7.7223766593289894E-7</v>
      </c>
      <c r="Y4866" s="160">
        <f t="shared" si="601"/>
        <v>7.7223766593289894E-7</v>
      </c>
      <c r="Z4866" s="160" t="str">
        <f t="shared" si="602"/>
        <v/>
      </c>
    </row>
    <row r="4867" spans="22:26" ht="20.100000000000001" customHeight="1" x14ac:dyDescent="0.25">
      <c r="V4867" s="156">
        <f t="shared" si="603"/>
        <v>27.334399999998034</v>
      </c>
      <c r="W4867" s="159">
        <f t="shared" si="599"/>
        <v>2.901037800853482E-4</v>
      </c>
      <c r="X4867" s="160">
        <f t="shared" si="600"/>
        <v>7.7022116672499728E-7</v>
      </c>
      <c r="Y4867" s="160">
        <f t="shared" si="601"/>
        <v>7.7022116672499728E-7</v>
      </c>
      <c r="Z4867" s="160" t="str">
        <f t="shared" si="602"/>
        <v/>
      </c>
    </row>
    <row r="4868" spans="22:26" ht="20.100000000000001" customHeight="1" x14ac:dyDescent="0.25">
      <c r="V4868" s="156">
        <f t="shared" si="603"/>
        <v>27.340799999998033</v>
      </c>
      <c r="W4868" s="159">
        <f t="shared" si="599"/>
        <v>2.8933355891862321E-4</v>
      </c>
      <c r="X4868" s="160">
        <f t="shared" si="600"/>
        <v>7.6820982782612466E-7</v>
      </c>
      <c r="Y4868" s="160">
        <f t="shared" si="601"/>
        <v>7.6820982782612466E-7</v>
      </c>
      <c r="Z4868" s="160" t="str">
        <f t="shared" si="602"/>
        <v/>
      </c>
    </row>
    <row r="4869" spans="22:26" ht="20.100000000000001" customHeight="1" x14ac:dyDescent="0.25">
      <c r="V4869" s="156">
        <f t="shared" si="603"/>
        <v>27.347199999998033</v>
      </c>
      <c r="W4869" s="159">
        <f t="shared" si="599"/>
        <v>2.8856534909079708E-4</v>
      </c>
      <c r="X4869" s="160">
        <f t="shared" si="600"/>
        <v>7.6620363635785662E-7</v>
      </c>
      <c r="Y4869" s="160">
        <f t="shared" si="601"/>
        <v>7.6620363635785662E-7</v>
      </c>
      <c r="Z4869" s="160" t="str">
        <f t="shared" si="602"/>
        <v/>
      </c>
    </row>
    <row r="4870" spans="22:26" ht="20.100000000000001" customHeight="1" x14ac:dyDescent="0.25">
      <c r="V4870" s="156">
        <f t="shared" si="603"/>
        <v>27.353599999998032</v>
      </c>
      <c r="W4870" s="159">
        <f t="shared" si="599"/>
        <v>2.8779914545443922E-4</v>
      </c>
      <c r="X4870" s="160">
        <f t="shared" si="600"/>
        <v>7.6420257947754739E-7</v>
      </c>
      <c r="Y4870" s="160">
        <f t="shared" si="601"/>
        <v>7.6420257947754739E-7</v>
      </c>
      <c r="Z4870" s="160" t="str">
        <f t="shared" si="602"/>
        <v/>
      </c>
    </row>
    <row r="4871" spans="22:26" ht="20.100000000000001" customHeight="1" x14ac:dyDescent="0.25">
      <c r="V4871" s="156">
        <f t="shared" si="603"/>
        <v>27.359999999998031</v>
      </c>
      <c r="W4871" s="159">
        <f t="shared" si="599"/>
        <v>2.8703494287496168E-4</v>
      </c>
      <c r="X4871" s="160">
        <f t="shared" si="600"/>
        <v>7.6220664436976466E-7</v>
      </c>
      <c r="Y4871" s="160">
        <f t="shared" si="601"/>
        <v>7.6220664436976466E-7</v>
      </c>
      <c r="Z4871" s="160" t="str">
        <f t="shared" si="602"/>
        <v/>
      </c>
    </row>
    <row r="4872" spans="22:26" ht="20.100000000000001" customHeight="1" x14ac:dyDescent="0.25">
      <c r="V4872" s="156">
        <f t="shared" si="603"/>
        <v>27.366399999998031</v>
      </c>
      <c r="W4872" s="159">
        <f t="shared" si="599"/>
        <v>2.8627273623059191E-4</v>
      </c>
      <c r="X4872" s="160">
        <f t="shared" si="600"/>
        <v>7.6021581825360795E-7</v>
      </c>
      <c r="Y4872" s="160">
        <f t="shared" si="601"/>
        <v>7.6021581825360795E-7</v>
      </c>
      <c r="Z4872" s="160" t="str">
        <f t="shared" si="602"/>
        <v/>
      </c>
    </row>
    <row r="4873" spans="22:26" ht="20.100000000000001" customHeight="1" x14ac:dyDescent="0.25">
      <c r="V4873" s="156">
        <f t="shared" si="603"/>
        <v>27.37279999999803</v>
      </c>
      <c r="W4873" s="159">
        <f t="shared" si="599"/>
        <v>2.855125204123383E-4</v>
      </c>
      <c r="X4873" s="160">
        <f t="shared" si="600"/>
        <v>7.5823008837511922E-7</v>
      </c>
      <c r="Y4873" s="160">
        <f t="shared" si="601"/>
        <v>7.5823008837511922E-7</v>
      </c>
      <c r="Z4873" s="160" t="str">
        <f t="shared" si="602"/>
        <v/>
      </c>
    </row>
    <row r="4874" spans="22:26" ht="20.100000000000001" customHeight="1" x14ac:dyDescent="0.25">
      <c r="V4874" s="156">
        <f t="shared" si="603"/>
        <v>27.379199999998029</v>
      </c>
      <c r="W4874" s="159">
        <f t="shared" si="599"/>
        <v>2.8475429032396319E-4</v>
      </c>
      <c r="X4874" s="160">
        <f t="shared" si="600"/>
        <v>7.5624944201378805E-7</v>
      </c>
      <c r="Y4874" s="160">
        <f t="shared" si="601"/>
        <v>7.5624944201378805E-7</v>
      </c>
      <c r="Z4874" s="160" t="str">
        <f t="shared" si="602"/>
        <v/>
      </c>
    </row>
    <row r="4875" spans="22:26" ht="20.100000000000001" customHeight="1" x14ac:dyDescent="0.25">
      <c r="V4875" s="156">
        <f t="shared" si="603"/>
        <v>27.385599999998028</v>
      </c>
      <c r="W4875" s="159">
        <f t="shared" si="599"/>
        <v>2.839980408819494E-4</v>
      </c>
      <c r="X4875" s="160">
        <f t="shared" si="600"/>
        <v>7.5427386648027487E-7</v>
      </c>
      <c r="Y4875" s="160">
        <f t="shared" si="601"/>
        <v>7.5427386648027487E-7</v>
      </c>
      <c r="Z4875" s="160" t="str">
        <f t="shared" si="602"/>
        <v/>
      </c>
    </row>
    <row r="4876" spans="22:26" ht="20.100000000000001" customHeight="1" x14ac:dyDescent="0.25">
      <c r="V4876" s="156">
        <f t="shared" si="603"/>
        <v>27.391999999998028</v>
      </c>
      <c r="W4876" s="159">
        <f t="shared" si="599"/>
        <v>2.8324376701546912E-4</v>
      </c>
      <c r="X4876" s="160">
        <f t="shared" si="600"/>
        <v>7.5230334911315826E-7</v>
      </c>
      <c r="Y4876" s="160">
        <f t="shared" si="601"/>
        <v>7.5230334911315826E-7</v>
      </c>
      <c r="Z4876" s="160" t="str">
        <f t="shared" si="602"/>
        <v/>
      </c>
    </row>
    <row r="4877" spans="22:26" ht="20.100000000000001" customHeight="1" x14ac:dyDescent="0.25">
      <c r="V4877" s="156">
        <f t="shared" si="603"/>
        <v>27.398399999998027</v>
      </c>
      <c r="W4877" s="159">
        <f t="shared" si="599"/>
        <v>2.8249146366635596E-4</v>
      </c>
      <c r="X4877" s="160">
        <f t="shared" si="600"/>
        <v>7.5033787728392238E-7</v>
      </c>
      <c r="Y4877" s="160">
        <f t="shared" si="601"/>
        <v>7.5033787728392238E-7</v>
      </c>
      <c r="Z4877" s="160" t="str">
        <f t="shared" si="602"/>
        <v/>
      </c>
    </row>
    <row r="4878" spans="22:26" ht="20.100000000000001" customHeight="1" x14ac:dyDescent="0.25">
      <c r="V4878" s="156">
        <f t="shared" si="603"/>
        <v>27.404799999998026</v>
      </c>
      <c r="W4878" s="159">
        <f t="shared" si="599"/>
        <v>2.8174112578907204E-4</v>
      </c>
      <c r="X4878" s="160">
        <f t="shared" si="600"/>
        <v>7.4837743839440904E-7</v>
      </c>
      <c r="Y4878" s="160">
        <f t="shared" si="601"/>
        <v>7.4837743839440904E-7</v>
      </c>
      <c r="Z4878" s="160" t="str">
        <f t="shared" si="602"/>
        <v/>
      </c>
    </row>
    <row r="4879" spans="22:26" ht="20.100000000000001" customHeight="1" x14ac:dyDescent="0.25">
      <c r="V4879" s="156">
        <f t="shared" si="603"/>
        <v>27.411199999998026</v>
      </c>
      <c r="W4879" s="159">
        <f t="shared" si="599"/>
        <v>2.8099274835067763E-4</v>
      </c>
      <c r="X4879" s="160">
        <f t="shared" si="600"/>
        <v>7.4642201987529981E-7</v>
      </c>
      <c r="Y4879" s="160">
        <f t="shared" si="601"/>
        <v>7.4642201987529981E-7</v>
      </c>
      <c r="Z4879" s="160" t="str">
        <f t="shared" si="602"/>
        <v/>
      </c>
    </row>
    <row r="4880" spans="22:26" ht="20.100000000000001" customHeight="1" x14ac:dyDescent="0.25">
      <c r="V4880" s="156">
        <f t="shared" si="603"/>
        <v>27.417599999998025</v>
      </c>
      <c r="W4880" s="159">
        <f t="shared" si="599"/>
        <v>2.8024632633080233E-4</v>
      </c>
      <c r="X4880" s="160">
        <f t="shared" si="600"/>
        <v>7.4447160919050709E-7</v>
      </c>
      <c r="Y4880" s="160">
        <f t="shared" si="601"/>
        <v>7.4447160919050709E-7</v>
      </c>
      <c r="Z4880" s="160" t="str">
        <f t="shared" si="602"/>
        <v/>
      </c>
    </row>
    <row r="4881" spans="22:26" ht="20.100000000000001" customHeight="1" x14ac:dyDescent="0.25">
      <c r="V4881" s="156">
        <f t="shared" si="603"/>
        <v>27.423999999998024</v>
      </c>
      <c r="W4881" s="159">
        <f t="shared" si="599"/>
        <v>2.7950185472161183E-4</v>
      </c>
      <c r="X4881" s="160">
        <f t="shared" si="600"/>
        <v>7.4252619383072304E-7</v>
      </c>
      <c r="Y4881" s="160">
        <f t="shared" si="601"/>
        <v>7.4252619383072304E-7</v>
      </c>
      <c r="Z4881" s="160" t="str">
        <f t="shared" si="602"/>
        <v/>
      </c>
    </row>
    <row r="4882" spans="22:26" ht="20.100000000000001" customHeight="1" x14ac:dyDescent="0.25">
      <c r="V4882" s="156">
        <f t="shared" si="603"/>
        <v>27.430399999998023</v>
      </c>
      <c r="W4882" s="159">
        <f t="shared" si="599"/>
        <v>2.787593285277811E-4</v>
      </c>
      <c r="X4882" s="160">
        <f t="shared" si="600"/>
        <v>7.4058576131894906E-7</v>
      </c>
      <c r="Y4882" s="160">
        <f t="shared" si="601"/>
        <v>7.4058576131894906E-7</v>
      </c>
      <c r="Z4882" s="160" t="str">
        <f t="shared" si="602"/>
        <v/>
      </c>
    </row>
    <row r="4883" spans="22:26" ht="20.100000000000001" customHeight="1" x14ac:dyDescent="0.25">
      <c r="V4883" s="156">
        <f t="shared" si="603"/>
        <v>27.436799999998023</v>
      </c>
      <c r="W4883" s="159">
        <f t="shared" si="599"/>
        <v>2.7801874276646215E-4</v>
      </c>
      <c r="X4883" s="160">
        <f t="shared" si="600"/>
        <v>7.3865029920941157E-7</v>
      </c>
      <c r="Y4883" s="160">
        <f t="shared" si="601"/>
        <v>7.3865029920941157E-7</v>
      </c>
      <c r="Z4883" s="160" t="str">
        <f t="shared" si="602"/>
        <v/>
      </c>
    </row>
    <row r="4884" spans="22:26" ht="20.100000000000001" customHeight="1" x14ac:dyDescent="0.25">
      <c r="V4884" s="156">
        <f t="shared" si="603"/>
        <v>27.443199999998022</v>
      </c>
      <c r="W4884" s="159">
        <f t="shared" ref="W4884:W4947" si="604">_xlfn.CHISQ.DIST.RT(V4884,$U$593)</f>
        <v>2.7728009246725274E-4</v>
      </c>
      <c r="X4884" s="160">
        <f t="shared" ref="X4884:X4947" si="605">W4884-W4885</f>
        <v>7.36719795084201E-7</v>
      </c>
      <c r="Y4884" s="160">
        <f t="shared" ref="Y4884:Y4947" si="606">IF(W4884&lt;(1-$U$600),X4884,"")</f>
        <v>7.36719795084201E-7</v>
      </c>
      <c r="Z4884" s="160" t="str">
        <f t="shared" ref="Z4884:Z4947" si="607">IF(X4884&lt;(1-$U$606),Y4884,"")</f>
        <v/>
      </c>
    </row>
    <row r="4885" spans="22:26" ht="20.100000000000001" customHeight="1" x14ac:dyDescent="0.25">
      <c r="V4885" s="156">
        <f t="shared" ref="V4885:V4948" si="608">V4884+$Y$593</f>
        <v>27.449599999998021</v>
      </c>
      <c r="W4885" s="159">
        <f t="shared" si="604"/>
        <v>2.7654337267216854E-4</v>
      </c>
      <c r="X4885" s="160">
        <f t="shared" si="605"/>
        <v>7.3479423655581962E-7</v>
      </c>
      <c r="Y4885" s="160">
        <f t="shared" si="606"/>
        <v>7.3479423655581962E-7</v>
      </c>
      <c r="Z4885" s="160" t="str">
        <f t="shared" si="607"/>
        <v/>
      </c>
    </row>
    <row r="4886" spans="22:26" ht="20.100000000000001" customHeight="1" x14ac:dyDescent="0.25">
      <c r="V4886" s="156">
        <f t="shared" si="608"/>
        <v>27.455999999998021</v>
      </c>
      <c r="W4886" s="159">
        <f t="shared" si="604"/>
        <v>2.7580857843561272E-4</v>
      </c>
      <c r="X4886" s="160">
        <f t="shared" si="605"/>
        <v>7.3287361126815739E-7</v>
      </c>
      <c r="Y4886" s="160">
        <f t="shared" si="606"/>
        <v>7.3287361126815739E-7</v>
      </c>
      <c r="Z4886" s="160" t="str">
        <f t="shared" si="607"/>
        <v/>
      </c>
    </row>
    <row r="4887" spans="22:26" ht="20.100000000000001" customHeight="1" x14ac:dyDescent="0.25">
      <c r="V4887" s="156">
        <f t="shared" si="608"/>
        <v>27.46239999999802</v>
      </c>
      <c r="W4887" s="159">
        <f t="shared" si="604"/>
        <v>2.7507570482434456E-4</v>
      </c>
      <c r="X4887" s="160">
        <f t="shared" si="605"/>
        <v>7.3095790689367297E-7</v>
      </c>
      <c r="Y4887" s="160">
        <f t="shared" si="606"/>
        <v>7.3095790689367297E-7</v>
      </c>
      <c r="Z4887" s="160" t="str">
        <f t="shared" si="607"/>
        <v/>
      </c>
    </row>
    <row r="4888" spans="22:26" ht="20.100000000000001" customHeight="1" x14ac:dyDescent="0.25">
      <c r="V4888" s="156">
        <f t="shared" si="608"/>
        <v>27.468799999998019</v>
      </c>
      <c r="W4888" s="159">
        <f t="shared" si="604"/>
        <v>2.7434474691745089E-4</v>
      </c>
      <c r="X4888" s="160">
        <f t="shared" si="605"/>
        <v>7.2904711113491163E-7</v>
      </c>
      <c r="Y4888" s="160">
        <f t="shared" si="606"/>
        <v>7.2904711113491163E-7</v>
      </c>
      <c r="Z4888" s="160" t="str">
        <f t="shared" si="607"/>
        <v/>
      </c>
    </row>
    <row r="4889" spans="22:26" ht="20.100000000000001" customHeight="1" x14ac:dyDescent="0.25">
      <c r="V4889" s="156">
        <f t="shared" si="608"/>
        <v>27.475199999998019</v>
      </c>
      <c r="W4889" s="159">
        <f t="shared" si="604"/>
        <v>2.7361569980631598E-4</v>
      </c>
      <c r="X4889" s="160">
        <f t="shared" si="605"/>
        <v>7.2714121172499317E-7</v>
      </c>
      <c r="Y4889" s="160">
        <f t="shared" si="606"/>
        <v>7.2714121172499317E-7</v>
      </c>
      <c r="Z4889" s="160" t="str">
        <f t="shared" si="607"/>
        <v/>
      </c>
    </row>
    <row r="4890" spans="22:26" ht="20.100000000000001" customHeight="1" x14ac:dyDescent="0.25">
      <c r="V4890" s="156">
        <f t="shared" si="608"/>
        <v>27.481599999998018</v>
      </c>
      <c r="W4890" s="159">
        <f t="shared" si="604"/>
        <v>2.7288855859459099E-4</v>
      </c>
      <c r="X4890" s="160">
        <f t="shared" si="605"/>
        <v>7.2524019642549765E-7</v>
      </c>
      <c r="Y4890" s="160">
        <f t="shared" si="606"/>
        <v>7.2524019642549765E-7</v>
      </c>
      <c r="Z4890" s="160" t="str">
        <f t="shared" si="607"/>
        <v/>
      </c>
    </row>
    <row r="4891" spans="22:26" ht="20.100000000000001" customHeight="1" x14ac:dyDescent="0.25">
      <c r="V4891" s="156">
        <f t="shared" si="608"/>
        <v>27.487999999998017</v>
      </c>
      <c r="W4891" s="159">
        <f t="shared" si="604"/>
        <v>2.7216331839816549E-4</v>
      </c>
      <c r="X4891" s="160">
        <f t="shared" si="605"/>
        <v>7.2334405302830864E-7</v>
      </c>
      <c r="Y4891" s="160">
        <f t="shared" si="606"/>
        <v>7.2334405302830864E-7</v>
      </c>
      <c r="Z4891" s="160" t="str">
        <f t="shared" si="607"/>
        <v/>
      </c>
    </row>
    <row r="4892" spans="22:26" ht="20.100000000000001" customHeight="1" x14ac:dyDescent="0.25">
      <c r="V4892" s="156">
        <f t="shared" si="608"/>
        <v>27.494399999998016</v>
      </c>
      <c r="W4892" s="159">
        <f t="shared" si="604"/>
        <v>2.7143997434513718E-4</v>
      </c>
      <c r="X4892" s="160">
        <f t="shared" si="605"/>
        <v>7.2145276935485416E-7</v>
      </c>
      <c r="Y4892" s="160">
        <f t="shared" si="606"/>
        <v>7.2145276935485416E-7</v>
      </c>
      <c r="Z4892" s="160" t="str">
        <f t="shared" si="607"/>
        <v/>
      </c>
    </row>
    <row r="4893" spans="22:26" ht="20.100000000000001" customHeight="1" x14ac:dyDescent="0.25">
      <c r="V4893" s="156">
        <f t="shared" si="608"/>
        <v>27.500799999998016</v>
      </c>
      <c r="W4893" s="159">
        <f t="shared" si="604"/>
        <v>2.7071852157578233E-4</v>
      </c>
      <c r="X4893" s="160">
        <f t="shared" si="605"/>
        <v>7.1956633325578152E-7</v>
      </c>
      <c r="Y4893" s="160">
        <f t="shared" si="606"/>
        <v>7.1956633325578152E-7</v>
      </c>
      <c r="Z4893" s="160" t="str">
        <f t="shared" si="607"/>
        <v/>
      </c>
    </row>
    <row r="4894" spans="22:26" ht="20.100000000000001" customHeight="1" x14ac:dyDescent="0.25">
      <c r="V4894" s="156">
        <f t="shared" si="608"/>
        <v>27.507199999998015</v>
      </c>
      <c r="W4894" s="159">
        <f t="shared" si="604"/>
        <v>2.6999895524252654E-4</v>
      </c>
      <c r="X4894" s="160">
        <f t="shared" si="605"/>
        <v>7.1768473261139094E-7</v>
      </c>
      <c r="Y4894" s="160">
        <f t="shared" si="606"/>
        <v>7.1768473261139094E-7</v>
      </c>
      <c r="Z4894" s="160" t="str">
        <f t="shared" si="607"/>
        <v/>
      </c>
    </row>
    <row r="4895" spans="22:26" ht="20.100000000000001" customHeight="1" x14ac:dyDescent="0.25">
      <c r="V4895" s="156">
        <f t="shared" si="608"/>
        <v>27.513599999998014</v>
      </c>
      <c r="W4895" s="159">
        <f t="shared" si="604"/>
        <v>2.6928127050991515E-4</v>
      </c>
      <c r="X4895" s="160">
        <f t="shared" si="605"/>
        <v>7.1580795533114768E-7</v>
      </c>
      <c r="Y4895" s="160">
        <f t="shared" si="606"/>
        <v>7.1580795533114768E-7</v>
      </c>
      <c r="Z4895" s="160" t="str">
        <f t="shared" si="607"/>
        <v/>
      </c>
    </row>
    <row r="4896" spans="22:26" ht="20.100000000000001" customHeight="1" x14ac:dyDescent="0.25">
      <c r="V4896" s="156">
        <f t="shared" si="608"/>
        <v>27.519999999998014</v>
      </c>
      <c r="W4896" s="159">
        <f t="shared" si="604"/>
        <v>2.6856546255458401E-4</v>
      </c>
      <c r="X4896" s="160">
        <f t="shared" si="605"/>
        <v>7.1393598935373627E-7</v>
      </c>
      <c r="Y4896" s="160">
        <f t="shared" si="606"/>
        <v>7.1393598935373627E-7</v>
      </c>
      <c r="Z4896" s="160" t="str">
        <f t="shared" si="607"/>
        <v/>
      </c>
    </row>
    <row r="4897" spans="22:26" ht="20.100000000000001" customHeight="1" x14ac:dyDescent="0.25">
      <c r="V4897" s="156">
        <f t="shared" si="608"/>
        <v>27.526399999998013</v>
      </c>
      <c r="W4897" s="159">
        <f t="shared" si="604"/>
        <v>2.6785152656523027E-4</v>
      </c>
      <c r="X4897" s="160">
        <f t="shared" si="605"/>
        <v>7.1206882264781939E-7</v>
      </c>
      <c r="Y4897" s="160">
        <f t="shared" si="606"/>
        <v>7.1206882264781939E-7</v>
      </c>
      <c r="Z4897" s="160" t="str">
        <f t="shared" si="607"/>
        <v/>
      </c>
    </row>
    <row r="4898" spans="22:26" ht="20.100000000000001" customHeight="1" x14ac:dyDescent="0.25">
      <c r="V4898" s="156">
        <f t="shared" si="608"/>
        <v>27.532799999998012</v>
      </c>
      <c r="W4898" s="159">
        <f t="shared" si="604"/>
        <v>2.6713945774258245E-4</v>
      </c>
      <c r="X4898" s="160">
        <f t="shared" si="605"/>
        <v>7.102064432091648E-7</v>
      </c>
      <c r="Y4898" s="160">
        <f t="shared" si="606"/>
        <v>7.102064432091648E-7</v>
      </c>
      <c r="Z4898" s="160" t="str">
        <f t="shared" si="607"/>
        <v/>
      </c>
    </row>
    <row r="4899" spans="22:26" ht="20.100000000000001" customHeight="1" x14ac:dyDescent="0.25">
      <c r="V4899" s="156">
        <f t="shared" si="608"/>
        <v>27.539199999998011</v>
      </c>
      <c r="W4899" s="159">
        <f t="shared" si="604"/>
        <v>2.6642925129937329E-4</v>
      </c>
      <c r="X4899" s="160">
        <f t="shared" si="605"/>
        <v>7.0834883906633738E-7</v>
      </c>
      <c r="Y4899" s="160">
        <f t="shared" si="606"/>
        <v>7.0834883906633738E-7</v>
      </c>
      <c r="Z4899" s="160" t="str">
        <f t="shared" si="607"/>
        <v/>
      </c>
    </row>
    <row r="4900" spans="22:26" ht="20.100000000000001" customHeight="1" x14ac:dyDescent="0.25">
      <c r="V4900" s="156">
        <f t="shared" si="608"/>
        <v>27.545599999998011</v>
      </c>
      <c r="W4900" s="159">
        <f t="shared" si="604"/>
        <v>2.6572090246030695E-4</v>
      </c>
      <c r="X4900" s="160">
        <f t="shared" si="605"/>
        <v>7.064959982720255E-7</v>
      </c>
      <c r="Y4900" s="160">
        <f t="shared" si="606"/>
        <v>7.064959982720255E-7</v>
      </c>
      <c r="Z4900" s="160" t="str">
        <f t="shared" si="607"/>
        <v/>
      </c>
    </row>
    <row r="4901" spans="22:26" ht="20.100000000000001" customHeight="1" x14ac:dyDescent="0.25">
      <c r="V4901" s="156">
        <f t="shared" si="608"/>
        <v>27.55199999999801</v>
      </c>
      <c r="W4901" s="159">
        <f t="shared" si="604"/>
        <v>2.6501440646203492E-4</v>
      </c>
      <c r="X4901" s="160">
        <f t="shared" si="605"/>
        <v>7.0464790891236516E-7</v>
      </c>
      <c r="Y4901" s="160">
        <f t="shared" si="606"/>
        <v>7.0464790891236516E-7</v>
      </c>
      <c r="Z4901" s="160" t="str">
        <f t="shared" si="607"/>
        <v/>
      </c>
    </row>
    <row r="4902" spans="22:26" ht="20.100000000000001" customHeight="1" x14ac:dyDescent="0.25">
      <c r="V4902" s="156">
        <f t="shared" si="608"/>
        <v>27.558399999998009</v>
      </c>
      <c r="W4902" s="159">
        <f t="shared" si="604"/>
        <v>2.6430975855312256E-4</v>
      </c>
      <c r="X4902" s="160">
        <f t="shared" si="605"/>
        <v>7.0280455909902534E-7</v>
      </c>
      <c r="Y4902" s="160">
        <f t="shared" si="606"/>
        <v>7.0280455909902534E-7</v>
      </c>
      <c r="Z4902" s="160" t="str">
        <f t="shared" si="607"/>
        <v/>
      </c>
    </row>
    <row r="4903" spans="22:26" ht="20.100000000000001" customHeight="1" x14ac:dyDescent="0.25">
      <c r="V4903" s="156">
        <f t="shared" si="608"/>
        <v>27.564799999998009</v>
      </c>
      <c r="W4903" s="159">
        <f t="shared" si="604"/>
        <v>2.6360695399402353E-4</v>
      </c>
      <c r="X4903" s="160">
        <f t="shared" si="605"/>
        <v>7.009659369747916E-7</v>
      </c>
      <c r="Y4903" s="160">
        <f t="shared" si="606"/>
        <v>7.009659369747916E-7</v>
      </c>
      <c r="Z4903" s="160" t="str">
        <f t="shared" si="607"/>
        <v/>
      </c>
    </row>
    <row r="4904" spans="22:26" ht="20.100000000000001" customHeight="1" x14ac:dyDescent="0.25">
      <c r="V4904" s="156">
        <f t="shared" si="608"/>
        <v>27.571199999998008</v>
      </c>
      <c r="W4904" s="159">
        <f t="shared" si="604"/>
        <v>2.6290598805704874E-4</v>
      </c>
      <c r="X4904" s="160">
        <f t="shared" si="605"/>
        <v>6.9913203070987983E-7</v>
      </c>
      <c r="Y4904" s="160">
        <f t="shared" si="606"/>
        <v>6.9913203070987983E-7</v>
      </c>
      <c r="Z4904" s="160" t="str">
        <f t="shared" si="607"/>
        <v/>
      </c>
    </row>
    <row r="4905" spans="22:26" ht="20.100000000000001" customHeight="1" x14ac:dyDescent="0.25">
      <c r="V4905" s="156">
        <f t="shared" si="608"/>
        <v>27.577599999998007</v>
      </c>
      <c r="W4905" s="159">
        <f t="shared" si="604"/>
        <v>2.6220685602633886E-4</v>
      </c>
      <c r="X4905" s="160">
        <f t="shared" si="605"/>
        <v>6.973028285033999E-7</v>
      </c>
      <c r="Y4905" s="160">
        <f t="shared" si="606"/>
        <v>6.973028285033999E-7</v>
      </c>
      <c r="Z4905" s="160" t="str">
        <f t="shared" si="607"/>
        <v/>
      </c>
    </row>
    <row r="4906" spans="22:26" ht="20.100000000000001" customHeight="1" x14ac:dyDescent="0.25">
      <c r="V4906" s="156">
        <f t="shared" si="608"/>
        <v>27.583999999998007</v>
      </c>
      <c r="W4906" s="159">
        <f t="shared" si="604"/>
        <v>2.6150955319783546E-4</v>
      </c>
      <c r="X4906" s="160">
        <f t="shared" si="605"/>
        <v>6.9547831858400621E-7</v>
      </c>
      <c r="Y4906" s="160">
        <f t="shared" si="606"/>
        <v>6.9547831858400621E-7</v>
      </c>
      <c r="Z4906" s="160" t="str">
        <f t="shared" si="607"/>
        <v/>
      </c>
    </row>
    <row r="4907" spans="22:26" ht="20.100000000000001" customHeight="1" x14ac:dyDescent="0.25">
      <c r="V4907" s="156">
        <f t="shared" si="608"/>
        <v>27.590399999998006</v>
      </c>
      <c r="W4907" s="159">
        <f t="shared" si="604"/>
        <v>2.6081407487925145E-4</v>
      </c>
      <c r="X4907" s="160">
        <f t="shared" si="605"/>
        <v>6.9365848920648239E-7</v>
      </c>
      <c r="Y4907" s="160">
        <f t="shared" si="606"/>
        <v>6.9365848920648239E-7</v>
      </c>
      <c r="Z4907" s="160" t="str">
        <f t="shared" si="607"/>
        <v/>
      </c>
    </row>
    <row r="4908" spans="22:26" ht="20.100000000000001" customHeight="1" x14ac:dyDescent="0.25">
      <c r="V4908" s="156">
        <f t="shared" si="608"/>
        <v>27.596799999998005</v>
      </c>
      <c r="W4908" s="159">
        <f t="shared" si="604"/>
        <v>2.6012041639004497E-4</v>
      </c>
      <c r="X4908" s="160">
        <f t="shared" si="605"/>
        <v>6.9184332865737923E-7</v>
      </c>
      <c r="Y4908" s="160">
        <f t="shared" si="606"/>
        <v>6.9184332865737923E-7</v>
      </c>
      <c r="Z4908" s="160" t="str">
        <f t="shared" si="607"/>
        <v/>
      </c>
    </row>
    <row r="4909" spans="22:26" ht="20.100000000000001" customHeight="1" x14ac:dyDescent="0.25">
      <c r="V4909" s="156">
        <f t="shared" si="608"/>
        <v>27.603199999998004</v>
      </c>
      <c r="W4909" s="159">
        <f t="shared" si="604"/>
        <v>2.5942857306138759E-4</v>
      </c>
      <c r="X4909" s="160">
        <f t="shared" si="605"/>
        <v>6.9003282524937679E-7</v>
      </c>
      <c r="Y4909" s="160">
        <f t="shared" si="606"/>
        <v>6.9003282524937679E-7</v>
      </c>
      <c r="Z4909" s="160" t="str">
        <f t="shared" si="607"/>
        <v/>
      </c>
    </row>
    <row r="4910" spans="22:26" ht="20.100000000000001" customHeight="1" x14ac:dyDescent="0.25">
      <c r="V4910" s="156">
        <f t="shared" si="608"/>
        <v>27.609599999998004</v>
      </c>
      <c r="W4910" s="159">
        <f t="shared" si="604"/>
        <v>2.5873854023613822E-4</v>
      </c>
      <c r="X4910" s="160">
        <f t="shared" si="605"/>
        <v>6.8822696732388647E-7</v>
      </c>
      <c r="Y4910" s="160">
        <f t="shared" si="606"/>
        <v>6.8822696732388647E-7</v>
      </c>
      <c r="Z4910" s="160" t="str">
        <f t="shared" si="607"/>
        <v/>
      </c>
    </row>
    <row r="4911" spans="22:26" ht="20.100000000000001" customHeight="1" x14ac:dyDescent="0.25">
      <c r="V4911" s="156">
        <f t="shared" si="608"/>
        <v>27.615999999998003</v>
      </c>
      <c r="W4911" s="159">
        <f t="shared" si="604"/>
        <v>2.5805031326881433E-4</v>
      </c>
      <c r="X4911" s="160">
        <f t="shared" si="605"/>
        <v>6.8642574325088841E-7</v>
      </c>
      <c r="Y4911" s="160">
        <f t="shared" si="606"/>
        <v>6.8642574325088841E-7</v>
      </c>
      <c r="Z4911" s="160" t="str">
        <f t="shared" si="607"/>
        <v/>
      </c>
    </row>
    <row r="4912" spans="22:26" ht="20.100000000000001" customHeight="1" x14ac:dyDescent="0.25">
      <c r="V4912" s="156">
        <f t="shared" si="608"/>
        <v>27.622399999998002</v>
      </c>
      <c r="W4912" s="159">
        <f t="shared" si="604"/>
        <v>2.5736388752556344E-4</v>
      </c>
      <c r="X4912" s="160">
        <f t="shared" si="605"/>
        <v>6.8462914142833516E-7</v>
      </c>
      <c r="Y4912" s="160">
        <f t="shared" si="606"/>
        <v>6.8462914142833516E-7</v>
      </c>
      <c r="Z4912" s="160" t="str">
        <f t="shared" si="607"/>
        <v/>
      </c>
    </row>
    <row r="4913" spans="22:26" ht="20.100000000000001" customHeight="1" x14ac:dyDescent="0.25">
      <c r="V4913" s="156">
        <f t="shared" si="608"/>
        <v>27.628799999998002</v>
      </c>
      <c r="W4913" s="159">
        <f t="shared" si="604"/>
        <v>2.5667925838413511E-4</v>
      </c>
      <c r="X4913" s="160">
        <f t="shared" si="605"/>
        <v>6.8283715028285641E-7</v>
      </c>
      <c r="Y4913" s="160">
        <f t="shared" si="606"/>
        <v>6.8283715028285641E-7</v>
      </c>
      <c r="Z4913" s="160" t="str">
        <f t="shared" si="607"/>
        <v/>
      </c>
    </row>
    <row r="4914" spans="22:26" ht="20.100000000000001" customHeight="1" x14ac:dyDescent="0.25">
      <c r="V4914" s="156">
        <f t="shared" si="608"/>
        <v>27.635199999998001</v>
      </c>
      <c r="W4914" s="159">
        <f t="shared" si="604"/>
        <v>2.5599642123385225E-4</v>
      </c>
      <c r="X4914" s="160">
        <f t="shared" si="605"/>
        <v>6.8104975826807851E-7</v>
      </c>
      <c r="Y4914" s="160">
        <f t="shared" si="606"/>
        <v>6.8104975826807851E-7</v>
      </c>
      <c r="Z4914" s="160" t="str">
        <f t="shared" si="607"/>
        <v/>
      </c>
    </row>
    <row r="4915" spans="22:26" ht="20.100000000000001" customHeight="1" x14ac:dyDescent="0.25">
      <c r="V4915" s="156">
        <f t="shared" si="608"/>
        <v>27.641599999998</v>
      </c>
      <c r="W4915" s="159">
        <f t="shared" si="604"/>
        <v>2.5531537147558417E-4</v>
      </c>
      <c r="X4915" s="160">
        <f t="shared" si="605"/>
        <v>6.7926695386755177E-7</v>
      </c>
      <c r="Y4915" s="160">
        <f t="shared" si="606"/>
        <v>6.7926695386755177E-7</v>
      </c>
      <c r="Z4915" s="160" t="str">
        <f t="shared" si="607"/>
        <v/>
      </c>
    </row>
    <row r="4916" spans="22:26" ht="20.100000000000001" customHeight="1" x14ac:dyDescent="0.25">
      <c r="V4916" s="156">
        <f t="shared" si="608"/>
        <v>27.647999999998</v>
      </c>
      <c r="W4916" s="159">
        <f t="shared" si="604"/>
        <v>2.5463610452171662E-4</v>
      </c>
      <c r="X4916" s="160">
        <f t="shared" si="605"/>
        <v>6.7748872558997999E-7</v>
      </c>
      <c r="Y4916" s="160">
        <f t="shared" si="606"/>
        <v>6.7748872558997999E-7</v>
      </c>
      <c r="Z4916" s="160" t="str">
        <f t="shared" si="607"/>
        <v/>
      </c>
    </row>
    <row r="4917" spans="22:26" ht="20.100000000000001" customHeight="1" x14ac:dyDescent="0.25">
      <c r="V4917" s="156">
        <f t="shared" si="608"/>
        <v>27.654399999997999</v>
      </c>
      <c r="W4917" s="159">
        <f t="shared" si="604"/>
        <v>2.5395861579612664E-4</v>
      </c>
      <c r="X4917" s="160">
        <f t="shared" si="605"/>
        <v>6.7571506197512936E-7</v>
      </c>
      <c r="Y4917" s="160">
        <f t="shared" si="606"/>
        <v>6.7571506197512936E-7</v>
      </c>
      <c r="Z4917" s="160" t="str">
        <f t="shared" si="607"/>
        <v/>
      </c>
    </row>
    <row r="4918" spans="22:26" ht="20.100000000000001" customHeight="1" x14ac:dyDescent="0.25">
      <c r="V4918" s="156">
        <f t="shared" si="608"/>
        <v>27.660799999997998</v>
      </c>
      <c r="W4918" s="159">
        <f t="shared" si="604"/>
        <v>2.5328290073415151E-4</v>
      </c>
      <c r="X4918" s="160">
        <f t="shared" si="605"/>
        <v>6.7394595158726906E-7</v>
      </c>
      <c r="Y4918" s="160">
        <f t="shared" si="606"/>
        <v>6.7394595158726906E-7</v>
      </c>
      <c r="Z4918" s="160" t="str">
        <f t="shared" si="607"/>
        <v/>
      </c>
    </row>
    <row r="4919" spans="22:26" ht="20.100000000000001" customHeight="1" x14ac:dyDescent="0.25">
      <c r="V4919" s="156">
        <f t="shared" si="608"/>
        <v>27.667199999997997</v>
      </c>
      <c r="W4919" s="159">
        <f t="shared" si="604"/>
        <v>2.5260895478256424E-4</v>
      </c>
      <c r="X4919" s="160">
        <f t="shared" si="605"/>
        <v>6.721813830215138E-7</v>
      </c>
      <c r="Y4919" s="160">
        <f t="shared" si="606"/>
        <v>6.721813830215138E-7</v>
      </c>
      <c r="Z4919" s="160" t="str">
        <f t="shared" si="607"/>
        <v/>
      </c>
    </row>
    <row r="4920" spans="22:26" ht="20.100000000000001" customHeight="1" x14ac:dyDescent="0.25">
      <c r="V4920" s="156">
        <f t="shared" si="608"/>
        <v>27.673599999997997</v>
      </c>
      <c r="W4920" s="159">
        <f t="shared" si="604"/>
        <v>2.5193677339954273E-4</v>
      </c>
      <c r="X4920" s="160">
        <f t="shared" si="605"/>
        <v>6.7042134489834863E-7</v>
      </c>
      <c r="Y4920" s="160">
        <f t="shared" si="606"/>
        <v>6.7042134489834863E-7</v>
      </c>
      <c r="Z4920" s="160" t="str">
        <f t="shared" si="607"/>
        <v/>
      </c>
    </row>
    <row r="4921" spans="22:26" ht="20.100000000000001" customHeight="1" x14ac:dyDescent="0.25">
      <c r="V4921" s="156">
        <f t="shared" si="608"/>
        <v>27.679999999997996</v>
      </c>
      <c r="W4921" s="159">
        <f t="shared" si="604"/>
        <v>2.5126635205464438E-4</v>
      </c>
      <c r="X4921" s="160">
        <f t="shared" si="605"/>
        <v>6.6866582586769469E-7</v>
      </c>
      <c r="Y4921" s="160">
        <f t="shared" si="606"/>
        <v>6.6866582586769469E-7</v>
      </c>
      <c r="Z4921" s="160" t="str">
        <f t="shared" si="607"/>
        <v/>
      </c>
    </row>
    <row r="4922" spans="22:26" ht="20.100000000000001" customHeight="1" x14ac:dyDescent="0.25">
      <c r="V4922" s="156">
        <f t="shared" si="608"/>
        <v>27.686399999997995</v>
      </c>
      <c r="W4922" s="159">
        <f t="shared" si="604"/>
        <v>2.5059768622877668E-4</v>
      </c>
      <c r="X4922" s="160">
        <f t="shared" si="605"/>
        <v>6.6691481460533133E-7</v>
      </c>
      <c r="Y4922" s="160">
        <f t="shared" si="606"/>
        <v>6.6691481460533133E-7</v>
      </c>
      <c r="Z4922" s="160" t="str">
        <f t="shared" si="607"/>
        <v/>
      </c>
    </row>
    <row r="4923" spans="22:26" ht="20.100000000000001" customHeight="1" x14ac:dyDescent="0.25">
      <c r="V4923" s="156">
        <f t="shared" si="608"/>
        <v>27.692799999997995</v>
      </c>
      <c r="W4923" s="159">
        <f t="shared" si="604"/>
        <v>2.4993077141417135E-4</v>
      </c>
      <c r="X4923" s="160">
        <f t="shared" si="605"/>
        <v>6.6516829981528138E-7</v>
      </c>
      <c r="Y4923" s="160">
        <f t="shared" si="606"/>
        <v>6.6516829981528138E-7</v>
      </c>
      <c r="Z4923" s="160" t="str">
        <f t="shared" si="607"/>
        <v/>
      </c>
    </row>
    <row r="4924" spans="22:26" ht="20.100000000000001" customHeight="1" x14ac:dyDescent="0.25">
      <c r="V4924" s="156">
        <f t="shared" si="608"/>
        <v>27.699199999997994</v>
      </c>
      <c r="W4924" s="159">
        <f t="shared" si="604"/>
        <v>2.4926560311435607E-4</v>
      </c>
      <c r="X4924" s="160">
        <f t="shared" si="605"/>
        <v>6.6342627022932324E-7</v>
      </c>
      <c r="Y4924" s="160">
        <f t="shared" si="606"/>
        <v>6.6342627022932324E-7</v>
      </c>
      <c r="Z4924" s="160" t="str">
        <f t="shared" si="607"/>
        <v/>
      </c>
    </row>
    <row r="4925" spans="22:26" ht="20.100000000000001" customHeight="1" x14ac:dyDescent="0.25">
      <c r="V4925" s="156">
        <f t="shared" si="608"/>
        <v>27.705599999997993</v>
      </c>
      <c r="W4925" s="159">
        <f t="shared" si="604"/>
        <v>2.4860217684412675E-4</v>
      </c>
      <c r="X4925" s="160">
        <f t="shared" si="605"/>
        <v>6.6168871460688247E-7</v>
      </c>
      <c r="Y4925" s="160">
        <f t="shared" si="606"/>
        <v>6.6168871460688247E-7</v>
      </c>
      <c r="Z4925" s="160" t="str">
        <f t="shared" si="607"/>
        <v/>
      </c>
    </row>
    <row r="4926" spans="22:26" ht="20.100000000000001" customHeight="1" x14ac:dyDescent="0.25">
      <c r="V4926" s="156">
        <f t="shared" si="608"/>
        <v>27.711999999997992</v>
      </c>
      <c r="W4926" s="159">
        <f t="shared" si="604"/>
        <v>2.4794048812951986E-4</v>
      </c>
      <c r="X4926" s="160">
        <f t="shared" si="605"/>
        <v>6.5995562173378495E-7</v>
      </c>
      <c r="Y4926" s="160">
        <f t="shared" si="606"/>
        <v>6.5995562173378495E-7</v>
      </c>
      <c r="Z4926" s="160" t="str">
        <f t="shared" si="607"/>
        <v/>
      </c>
    </row>
    <row r="4927" spans="22:26" ht="20.100000000000001" customHeight="1" x14ac:dyDescent="0.25">
      <c r="V4927" s="156">
        <f t="shared" si="608"/>
        <v>27.718399999997992</v>
      </c>
      <c r="W4927" s="159">
        <f t="shared" si="604"/>
        <v>2.4728053250778608E-4</v>
      </c>
      <c r="X4927" s="160">
        <f t="shared" si="605"/>
        <v>6.5822698042231108E-7</v>
      </c>
      <c r="Y4927" s="160">
        <f t="shared" si="606"/>
        <v>6.5822698042231108E-7</v>
      </c>
      <c r="Z4927" s="160" t="str">
        <f t="shared" si="607"/>
        <v/>
      </c>
    </row>
    <row r="4928" spans="22:26" ht="20.100000000000001" customHeight="1" x14ac:dyDescent="0.25">
      <c r="V4928" s="156">
        <f t="shared" si="608"/>
        <v>27.724799999997991</v>
      </c>
      <c r="W4928" s="159">
        <f t="shared" si="604"/>
        <v>2.4662230552736377E-4</v>
      </c>
      <c r="X4928" s="160">
        <f t="shared" si="605"/>
        <v>6.5650277951444843E-7</v>
      </c>
      <c r="Y4928" s="160">
        <f t="shared" si="606"/>
        <v>6.5650277951444843E-7</v>
      </c>
      <c r="Z4928" s="160" t="str">
        <f t="shared" si="607"/>
        <v/>
      </c>
    </row>
    <row r="4929" spans="22:26" ht="20.100000000000001" customHeight="1" x14ac:dyDescent="0.25">
      <c r="V4929" s="156">
        <f t="shared" si="608"/>
        <v>27.73119999999799</v>
      </c>
      <c r="W4929" s="159">
        <f t="shared" si="604"/>
        <v>2.4596580274784932E-4</v>
      </c>
      <c r="X4929" s="160">
        <f t="shared" si="605"/>
        <v>6.5478300787777171E-7</v>
      </c>
      <c r="Y4929" s="160">
        <f t="shared" si="606"/>
        <v>6.5478300787777171E-7</v>
      </c>
      <c r="Z4929" s="160" t="str">
        <f t="shared" si="607"/>
        <v/>
      </c>
    </row>
    <row r="4930" spans="22:26" ht="20.100000000000001" customHeight="1" x14ac:dyDescent="0.25">
      <c r="V4930" s="156">
        <f t="shared" si="608"/>
        <v>27.73759999999799</v>
      </c>
      <c r="W4930" s="159">
        <f t="shared" si="604"/>
        <v>2.4531101973997155E-4</v>
      </c>
      <c r="X4930" s="160">
        <f t="shared" si="605"/>
        <v>6.5306765440647282E-7</v>
      </c>
      <c r="Y4930" s="160">
        <f t="shared" si="606"/>
        <v>6.5306765440647282E-7</v>
      </c>
      <c r="Z4930" s="160" t="str">
        <f t="shared" si="607"/>
        <v/>
      </c>
    </row>
    <row r="4931" spans="22:26" ht="20.100000000000001" customHeight="1" x14ac:dyDescent="0.25">
      <c r="V4931" s="156">
        <f t="shared" si="608"/>
        <v>27.743999999997989</v>
      </c>
      <c r="W4931" s="159">
        <f t="shared" si="604"/>
        <v>2.4465795208556508E-4</v>
      </c>
      <c r="X4931" s="160">
        <f t="shared" si="605"/>
        <v>6.5135670802282447E-7</v>
      </c>
      <c r="Y4931" s="160">
        <f t="shared" si="606"/>
        <v>6.5135670802282447E-7</v>
      </c>
      <c r="Z4931" s="160" t="str">
        <f t="shared" si="607"/>
        <v/>
      </c>
    </row>
    <row r="4932" spans="22:26" ht="20.100000000000001" customHeight="1" x14ac:dyDescent="0.25">
      <c r="V4932" s="156">
        <f t="shared" si="608"/>
        <v>27.750399999997988</v>
      </c>
      <c r="W4932" s="159">
        <f t="shared" si="604"/>
        <v>2.4400659537754225E-4</v>
      </c>
      <c r="X4932" s="160">
        <f t="shared" si="605"/>
        <v>6.4965015767398182E-7</v>
      </c>
      <c r="Y4932" s="160">
        <f t="shared" si="606"/>
        <v>6.4965015767398182E-7</v>
      </c>
      <c r="Z4932" s="160" t="str">
        <f t="shared" si="607"/>
        <v/>
      </c>
    </row>
    <row r="4933" spans="22:26" ht="20.100000000000001" customHeight="1" x14ac:dyDescent="0.25">
      <c r="V4933" s="156">
        <f t="shared" si="608"/>
        <v>27.756799999997988</v>
      </c>
      <c r="W4933" s="159">
        <f t="shared" si="604"/>
        <v>2.4335694521986827E-4</v>
      </c>
      <c r="X4933" s="160">
        <f t="shared" si="605"/>
        <v>6.4794799233827086E-7</v>
      </c>
      <c r="Y4933" s="160">
        <f t="shared" si="606"/>
        <v>6.4794799233827086E-7</v>
      </c>
      <c r="Z4933" s="160" t="str">
        <f t="shared" si="607"/>
        <v/>
      </c>
    </row>
    <row r="4934" spans="22:26" ht="20.100000000000001" customHeight="1" x14ac:dyDescent="0.25">
      <c r="V4934" s="156">
        <f t="shared" si="608"/>
        <v>27.763199999997987</v>
      </c>
      <c r="W4934" s="159">
        <f t="shared" si="604"/>
        <v>2.4270899722753E-4</v>
      </c>
      <c r="X4934" s="160">
        <f t="shared" si="605"/>
        <v>6.4625020101494266E-7</v>
      </c>
      <c r="Y4934" s="160">
        <f t="shared" si="606"/>
        <v>6.4625020101494266E-7</v>
      </c>
      <c r="Z4934" s="160" t="str">
        <f t="shared" si="607"/>
        <v/>
      </c>
    </row>
    <row r="4935" spans="22:26" ht="20.100000000000001" customHeight="1" x14ac:dyDescent="0.25">
      <c r="V4935" s="156">
        <f t="shared" si="608"/>
        <v>27.769599999997986</v>
      </c>
      <c r="W4935" s="159">
        <f t="shared" si="604"/>
        <v>2.4206274702651506E-4</v>
      </c>
      <c r="X4935" s="160">
        <f t="shared" si="605"/>
        <v>6.4455677273539489E-7</v>
      </c>
      <c r="Y4935" s="160">
        <f t="shared" si="606"/>
        <v>6.4455677273539489E-7</v>
      </c>
      <c r="Z4935" s="160" t="str">
        <f t="shared" si="607"/>
        <v/>
      </c>
    </row>
    <row r="4936" spans="22:26" ht="20.100000000000001" customHeight="1" x14ac:dyDescent="0.25">
      <c r="V4936" s="156">
        <f t="shared" si="608"/>
        <v>27.775999999997985</v>
      </c>
      <c r="W4936" s="159">
        <f t="shared" si="604"/>
        <v>2.4141819025377966E-4</v>
      </c>
      <c r="X4936" s="160">
        <f t="shared" si="605"/>
        <v>6.428676965539832E-7</v>
      </c>
      <c r="Y4936" s="160">
        <f t="shared" si="606"/>
        <v>6.428676965539832E-7</v>
      </c>
      <c r="Z4936" s="160" t="str">
        <f t="shared" si="607"/>
        <v/>
      </c>
    </row>
    <row r="4937" spans="22:26" ht="20.100000000000001" customHeight="1" x14ac:dyDescent="0.25">
      <c r="V4937" s="156">
        <f t="shared" si="608"/>
        <v>27.782399999997985</v>
      </c>
      <c r="W4937" s="159">
        <f t="shared" si="604"/>
        <v>2.4077532255722568E-4</v>
      </c>
      <c r="X4937" s="160">
        <f t="shared" si="605"/>
        <v>6.4118296155393014E-7</v>
      </c>
      <c r="Y4937" s="160">
        <f t="shared" si="606"/>
        <v>6.4118296155393014E-7</v>
      </c>
      <c r="Z4937" s="160" t="str">
        <f t="shared" si="607"/>
        <v/>
      </c>
    </row>
    <row r="4938" spans="22:26" ht="20.100000000000001" customHeight="1" x14ac:dyDescent="0.25">
      <c r="V4938" s="156">
        <f t="shared" si="608"/>
        <v>27.788799999997984</v>
      </c>
      <c r="W4938" s="159">
        <f t="shared" si="604"/>
        <v>2.4013413959567175E-4</v>
      </c>
      <c r="X4938" s="160">
        <f t="shared" si="605"/>
        <v>6.3950255684260882E-7</v>
      </c>
      <c r="Y4938" s="160">
        <f t="shared" si="606"/>
        <v>6.3950255684260882E-7</v>
      </c>
      <c r="Z4938" s="160" t="str">
        <f t="shared" si="607"/>
        <v/>
      </c>
    </row>
    <row r="4939" spans="22:26" ht="20.100000000000001" customHeight="1" x14ac:dyDescent="0.25">
      <c r="V4939" s="156">
        <f t="shared" si="608"/>
        <v>27.795199999997983</v>
      </c>
      <c r="W4939" s="159">
        <f t="shared" si="604"/>
        <v>2.3949463703882914E-4</v>
      </c>
      <c r="X4939" s="160">
        <f t="shared" si="605"/>
        <v>6.378264715579127E-7</v>
      </c>
      <c r="Y4939" s="160">
        <f t="shared" si="606"/>
        <v>6.378264715579127E-7</v>
      </c>
      <c r="Z4939" s="160" t="str">
        <f t="shared" si="607"/>
        <v/>
      </c>
    </row>
    <row r="4940" spans="22:26" ht="20.100000000000001" customHeight="1" x14ac:dyDescent="0.25">
      <c r="V4940" s="156">
        <f t="shared" si="608"/>
        <v>27.801599999997983</v>
      </c>
      <c r="W4940" s="159">
        <f t="shared" si="604"/>
        <v>2.3885681056727123E-4</v>
      </c>
      <c r="X4940" s="160">
        <f t="shared" si="605"/>
        <v>6.361546948592295E-7</v>
      </c>
      <c r="Y4940" s="160">
        <f t="shared" si="606"/>
        <v>6.361546948592295E-7</v>
      </c>
      <c r="Z4940" s="160" t="str">
        <f t="shared" si="607"/>
        <v/>
      </c>
    </row>
    <row r="4941" spans="22:26" ht="20.100000000000001" customHeight="1" x14ac:dyDescent="0.25">
      <c r="V4941" s="156">
        <f t="shared" si="608"/>
        <v>27.807999999997982</v>
      </c>
      <c r="W4941" s="159">
        <f t="shared" si="604"/>
        <v>2.38220655872412E-4</v>
      </c>
      <c r="X4941" s="160">
        <f t="shared" si="605"/>
        <v>6.3448721593565411E-7</v>
      </c>
      <c r="Y4941" s="160">
        <f t="shared" si="606"/>
        <v>6.3448721593565411E-7</v>
      </c>
      <c r="Z4941" s="160" t="str">
        <f t="shared" si="607"/>
        <v/>
      </c>
    </row>
    <row r="4942" spans="22:26" ht="20.100000000000001" customHeight="1" x14ac:dyDescent="0.25">
      <c r="V4942" s="156">
        <f t="shared" si="608"/>
        <v>27.814399999997981</v>
      </c>
      <c r="W4942" s="159">
        <f t="shared" si="604"/>
        <v>2.3758616865647634E-4</v>
      </c>
      <c r="X4942" s="160">
        <f t="shared" si="605"/>
        <v>6.3282402400181435E-7</v>
      </c>
      <c r="Y4942" s="160">
        <f t="shared" si="606"/>
        <v>6.3282402400181435E-7</v>
      </c>
      <c r="Z4942" s="160" t="str">
        <f t="shared" si="607"/>
        <v/>
      </c>
    </row>
    <row r="4943" spans="22:26" ht="20.100000000000001" customHeight="1" x14ac:dyDescent="0.25">
      <c r="V4943" s="156">
        <f t="shared" si="608"/>
        <v>27.82079999999798</v>
      </c>
      <c r="W4943" s="159">
        <f t="shared" si="604"/>
        <v>2.3695334463247453E-4</v>
      </c>
      <c r="X4943" s="160">
        <f t="shared" si="605"/>
        <v>6.3116510829803367E-7</v>
      </c>
      <c r="Y4943" s="160">
        <f t="shared" si="606"/>
        <v>6.3116510829803367E-7</v>
      </c>
      <c r="Z4943" s="160" t="str">
        <f t="shared" si="607"/>
        <v/>
      </c>
    </row>
    <row r="4944" spans="22:26" ht="20.100000000000001" customHeight="1" x14ac:dyDescent="0.25">
      <c r="V4944" s="156">
        <f t="shared" si="608"/>
        <v>27.82719999999798</v>
      </c>
      <c r="W4944" s="159">
        <f t="shared" si="604"/>
        <v>2.3632217952417649E-4</v>
      </c>
      <c r="X4944" s="160">
        <f t="shared" si="605"/>
        <v>6.2951045809176765E-7</v>
      </c>
      <c r="Y4944" s="160">
        <f t="shared" si="606"/>
        <v>6.2951045809176765E-7</v>
      </c>
      <c r="Z4944" s="160" t="str">
        <f t="shared" si="607"/>
        <v/>
      </c>
    </row>
    <row r="4945" spans="22:26" ht="20.100000000000001" customHeight="1" x14ac:dyDescent="0.25">
      <c r="V4945" s="156">
        <f t="shared" si="608"/>
        <v>27.833599999997979</v>
      </c>
      <c r="W4945" s="159">
        <f t="shared" si="604"/>
        <v>2.3569266906608473E-4</v>
      </c>
      <c r="X4945" s="160">
        <f t="shared" si="605"/>
        <v>6.2786006267551695E-7</v>
      </c>
      <c r="Y4945" s="160">
        <f t="shared" si="606"/>
        <v>6.2786006267551695E-7</v>
      </c>
      <c r="Z4945" s="160" t="str">
        <f t="shared" si="607"/>
        <v/>
      </c>
    </row>
    <row r="4946" spans="22:26" ht="20.100000000000001" customHeight="1" x14ac:dyDescent="0.25">
      <c r="V4946" s="156">
        <f t="shared" si="608"/>
        <v>27.839999999997978</v>
      </c>
      <c r="W4946" s="159">
        <f t="shared" si="604"/>
        <v>2.3506480900340921E-4</v>
      </c>
      <c r="X4946" s="160">
        <f t="shared" si="605"/>
        <v>6.2621391136774888E-7</v>
      </c>
      <c r="Y4946" s="160">
        <f t="shared" si="606"/>
        <v>6.2621391136774888E-7</v>
      </c>
      <c r="Z4946" s="160" t="str">
        <f t="shared" si="607"/>
        <v/>
      </c>
    </row>
    <row r="4947" spans="22:26" ht="20.100000000000001" customHeight="1" x14ac:dyDescent="0.25">
      <c r="V4947" s="156">
        <f t="shared" si="608"/>
        <v>27.846399999997978</v>
      </c>
      <c r="W4947" s="159">
        <f t="shared" si="604"/>
        <v>2.3443859509204146E-4</v>
      </c>
      <c r="X4947" s="160">
        <f t="shared" si="605"/>
        <v>6.2457199351511998E-7</v>
      </c>
      <c r="Y4947" s="160">
        <f t="shared" si="606"/>
        <v>6.2457199351511998E-7</v>
      </c>
      <c r="Z4947" s="160" t="str">
        <f t="shared" si="607"/>
        <v/>
      </c>
    </row>
    <row r="4948" spans="22:26" ht="20.100000000000001" customHeight="1" x14ac:dyDescent="0.25">
      <c r="V4948" s="156">
        <f t="shared" si="608"/>
        <v>27.852799999997977</v>
      </c>
      <c r="W4948" s="159">
        <f t="shared" ref="W4948:W5011" si="609">_xlfn.CHISQ.DIST.RT(V4948,$U$593)</f>
        <v>2.3381402309852634E-4</v>
      </c>
      <c r="X4948" s="160">
        <f t="shared" ref="X4948:X5011" si="610">W4948-W4949</f>
        <v>6.2293429848738033E-7</v>
      </c>
      <c r="Y4948" s="160">
        <f t="shared" ref="Y4948:Y5011" si="611">IF(W4948&lt;(1-$U$600),X4948,"")</f>
        <v>6.2293429848738033E-7</v>
      </c>
      <c r="Z4948" s="160" t="str">
        <f t="shared" ref="Z4948:Z5011" si="612">IF(X4948&lt;(1-$U$606),Y4948,"")</f>
        <v/>
      </c>
    </row>
    <row r="4949" spans="22:26" ht="20.100000000000001" customHeight="1" x14ac:dyDescent="0.25">
      <c r="V4949" s="156">
        <f t="shared" ref="V4949:V5012" si="613">V4948+$Y$593</f>
        <v>27.859199999997976</v>
      </c>
      <c r="W4949" s="159">
        <f t="shared" si="609"/>
        <v>2.3319108880003896E-4</v>
      </c>
      <c r="X4949" s="160">
        <f t="shared" si="610"/>
        <v>6.2130081568138504E-7</v>
      </c>
      <c r="Y4949" s="160">
        <f t="shared" si="611"/>
        <v>6.2130081568138504E-7</v>
      </c>
      <c r="Z4949" s="160" t="str">
        <f t="shared" si="612"/>
        <v/>
      </c>
    </row>
    <row r="4950" spans="22:26" ht="20.100000000000001" customHeight="1" x14ac:dyDescent="0.25">
      <c r="V4950" s="156">
        <f t="shared" si="613"/>
        <v>27.865599999997976</v>
      </c>
      <c r="W4950" s="159">
        <f t="shared" si="609"/>
        <v>2.3256978798435758E-4</v>
      </c>
      <c r="X4950" s="160">
        <f t="shared" si="610"/>
        <v>6.1967153452071482E-7</v>
      </c>
      <c r="Y4950" s="160">
        <f t="shared" si="611"/>
        <v>6.1967153452071482E-7</v>
      </c>
      <c r="Z4950" s="160" t="str">
        <f t="shared" si="612"/>
        <v/>
      </c>
    </row>
    <row r="4951" spans="22:26" ht="20.100000000000001" customHeight="1" x14ac:dyDescent="0.25">
      <c r="V4951" s="156">
        <f t="shared" si="613"/>
        <v>27.871999999997975</v>
      </c>
      <c r="W4951" s="159">
        <f t="shared" si="609"/>
        <v>2.3195011644983686E-4</v>
      </c>
      <c r="X4951" s="160">
        <f t="shared" si="610"/>
        <v>6.1804644445242335E-7</v>
      </c>
      <c r="Y4951" s="160">
        <f t="shared" si="611"/>
        <v>6.1804644445242335E-7</v>
      </c>
      <c r="Z4951" s="160" t="str">
        <f t="shared" si="612"/>
        <v/>
      </c>
    </row>
    <row r="4952" spans="22:26" ht="20.100000000000001" customHeight="1" x14ac:dyDescent="0.25">
      <c r="V4952" s="156">
        <f t="shared" si="613"/>
        <v>27.878399999997974</v>
      </c>
      <c r="W4952" s="159">
        <f t="shared" si="609"/>
        <v>2.3133207000538444E-4</v>
      </c>
      <c r="X4952" s="160">
        <f t="shared" si="610"/>
        <v>6.1642553495207882E-7</v>
      </c>
      <c r="Y4952" s="160">
        <f t="shared" si="611"/>
        <v>6.1642553495207882E-7</v>
      </c>
      <c r="Z4952" s="160" t="str">
        <f t="shared" si="612"/>
        <v/>
      </c>
    </row>
    <row r="4953" spans="22:26" ht="20.100000000000001" customHeight="1" x14ac:dyDescent="0.25">
      <c r="V4953" s="156">
        <f t="shared" si="613"/>
        <v>27.884799999997973</v>
      </c>
      <c r="W4953" s="159">
        <f t="shared" si="609"/>
        <v>2.3071564447043236E-4</v>
      </c>
      <c r="X4953" s="160">
        <f t="shared" si="610"/>
        <v>6.1480879551853267E-7</v>
      </c>
      <c r="Y4953" s="160">
        <f t="shared" si="611"/>
        <v>6.1480879551853267E-7</v>
      </c>
      <c r="Z4953" s="160" t="str">
        <f t="shared" si="612"/>
        <v/>
      </c>
    </row>
    <row r="4954" spans="22:26" ht="20.100000000000001" customHeight="1" x14ac:dyDescent="0.25">
      <c r="V4954" s="156">
        <f t="shared" si="613"/>
        <v>27.891199999997973</v>
      </c>
      <c r="W4954" s="159">
        <f t="shared" si="609"/>
        <v>2.3010083567491383E-4</v>
      </c>
      <c r="X4954" s="160">
        <f t="shared" si="610"/>
        <v>6.1319621567738902E-7</v>
      </c>
      <c r="Y4954" s="160">
        <f t="shared" si="611"/>
        <v>6.1319621567738902E-7</v>
      </c>
      <c r="Z4954" s="160" t="str">
        <f t="shared" si="612"/>
        <v/>
      </c>
    </row>
    <row r="4955" spans="22:26" ht="20.100000000000001" customHeight="1" x14ac:dyDescent="0.25">
      <c r="V4955" s="156">
        <f t="shared" si="613"/>
        <v>27.897599999997972</v>
      </c>
      <c r="W4955" s="159">
        <f t="shared" si="609"/>
        <v>2.2948763945923644E-4</v>
      </c>
      <c r="X4955" s="160">
        <f t="shared" si="610"/>
        <v>6.1158778497894472E-7</v>
      </c>
      <c r="Y4955" s="160">
        <f t="shared" si="611"/>
        <v>6.1158778497894472E-7</v>
      </c>
      <c r="Z4955" s="160" t="str">
        <f t="shared" si="612"/>
        <v/>
      </c>
    </row>
    <row r="4956" spans="22:26" ht="20.100000000000001" customHeight="1" x14ac:dyDescent="0.25">
      <c r="V4956" s="156">
        <f t="shared" si="613"/>
        <v>27.903999999997971</v>
      </c>
      <c r="W4956" s="159">
        <f t="shared" si="609"/>
        <v>2.2887605167425749E-4</v>
      </c>
      <c r="X4956" s="160">
        <f t="shared" si="610"/>
        <v>6.0998349300108953E-7</v>
      </c>
      <c r="Y4956" s="160">
        <f t="shared" si="611"/>
        <v>6.0998349300108953E-7</v>
      </c>
      <c r="Z4956" s="160" t="str">
        <f t="shared" si="612"/>
        <v/>
      </c>
    </row>
    <row r="4957" spans="22:26" ht="20.100000000000001" customHeight="1" x14ac:dyDescent="0.25">
      <c r="V4957" s="156">
        <f t="shared" si="613"/>
        <v>27.910399999997971</v>
      </c>
      <c r="W4957" s="159">
        <f t="shared" si="609"/>
        <v>2.282660681812564E-4</v>
      </c>
      <c r="X4957" s="160">
        <f t="shared" si="610"/>
        <v>6.0838332934315333E-7</v>
      </c>
      <c r="Y4957" s="160">
        <f t="shared" si="611"/>
        <v>6.0838332934315333E-7</v>
      </c>
      <c r="Z4957" s="160" t="str">
        <f t="shared" si="612"/>
        <v/>
      </c>
    </row>
    <row r="4958" spans="22:26" ht="20.100000000000001" customHeight="1" x14ac:dyDescent="0.25">
      <c r="V4958" s="156">
        <f t="shared" si="613"/>
        <v>27.91679999999797</v>
      </c>
      <c r="W4958" s="159">
        <f t="shared" si="609"/>
        <v>2.2765768485191325E-4</v>
      </c>
      <c r="X4958" s="160">
        <f t="shared" si="610"/>
        <v>6.0678728363460681E-7</v>
      </c>
      <c r="Y4958" s="160">
        <f t="shared" si="611"/>
        <v>6.0678728363460681E-7</v>
      </c>
      <c r="Z4958" s="160" t="str">
        <f t="shared" si="612"/>
        <v/>
      </c>
    </row>
    <row r="4959" spans="22:26" ht="20.100000000000001" customHeight="1" x14ac:dyDescent="0.25">
      <c r="V4959" s="156">
        <f t="shared" si="613"/>
        <v>27.923199999997969</v>
      </c>
      <c r="W4959" s="159">
        <f t="shared" si="609"/>
        <v>2.2705089756827864E-4</v>
      </c>
      <c r="X4959" s="160">
        <f t="shared" si="610"/>
        <v>6.0519534552565604E-7</v>
      </c>
      <c r="Y4959" s="160">
        <f t="shared" si="611"/>
        <v>6.0519534552565604E-7</v>
      </c>
      <c r="Z4959" s="160" t="str">
        <f t="shared" si="612"/>
        <v/>
      </c>
    </row>
    <row r="4960" spans="22:26" ht="20.100000000000001" customHeight="1" x14ac:dyDescent="0.25">
      <c r="V4960" s="156">
        <f t="shared" si="613"/>
        <v>27.929599999997968</v>
      </c>
      <c r="W4960" s="159">
        <f t="shared" si="609"/>
        <v>2.2644570222275299E-4</v>
      </c>
      <c r="X4960" s="160">
        <f t="shared" si="610"/>
        <v>6.036075046955908E-7</v>
      </c>
      <c r="Y4960" s="160">
        <f t="shared" si="611"/>
        <v>6.036075046955908E-7</v>
      </c>
      <c r="Z4960" s="160" t="str">
        <f t="shared" si="612"/>
        <v/>
      </c>
    </row>
    <row r="4961" spans="22:26" ht="20.100000000000001" customHeight="1" x14ac:dyDescent="0.25">
      <c r="V4961" s="156">
        <f t="shared" si="613"/>
        <v>27.935999999997968</v>
      </c>
      <c r="W4961" s="159">
        <f t="shared" si="609"/>
        <v>2.258420947180574E-4</v>
      </c>
      <c r="X4961" s="160">
        <f t="shared" si="610"/>
        <v>6.0202375084573729E-7</v>
      </c>
      <c r="Y4961" s="160">
        <f t="shared" si="611"/>
        <v>6.0202375084573729E-7</v>
      </c>
      <c r="Z4961" s="160" t="str">
        <f t="shared" si="612"/>
        <v/>
      </c>
    </row>
    <row r="4962" spans="22:26" ht="20.100000000000001" customHeight="1" x14ac:dyDescent="0.25">
      <c r="V4962" s="156">
        <f t="shared" si="613"/>
        <v>27.942399999997967</v>
      </c>
      <c r="W4962" s="159">
        <f t="shared" si="609"/>
        <v>2.2524007096721166E-4</v>
      </c>
      <c r="X4962" s="160">
        <f t="shared" si="610"/>
        <v>6.0044407370422859E-7</v>
      </c>
      <c r="Y4962" s="160">
        <f t="shared" si="611"/>
        <v>6.0044407370422859E-7</v>
      </c>
      <c r="Z4962" s="160" t="str">
        <f t="shared" si="612"/>
        <v/>
      </c>
    </row>
    <row r="4963" spans="22:26" ht="20.100000000000001" customHeight="1" x14ac:dyDescent="0.25">
      <c r="V4963" s="156">
        <f t="shared" si="613"/>
        <v>27.948799999997966</v>
      </c>
      <c r="W4963" s="159">
        <f t="shared" si="609"/>
        <v>2.2463962689350743E-4</v>
      </c>
      <c r="X4963" s="160">
        <f t="shared" si="610"/>
        <v>5.9886846302454103E-7</v>
      </c>
      <c r="Y4963" s="160">
        <f t="shared" si="611"/>
        <v>5.9886846302454103E-7</v>
      </c>
      <c r="Z4963" s="160" t="str">
        <f t="shared" si="612"/>
        <v/>
      </c>
    </row>
    <row r="4964" spans="22:26" ht="20.100000000000001" customHeight="1" x14ac:dyDescent="0.25">
      <c r="V4964" s="156">
        <f t="shared" si="613"/>
        <v>27.955199999997966</v>
      </c>
      <c r="W4964" s="159">
        <f t="shared" si="609"/>
        <v>2.2404075843048289E-4</v>
      </c>
      <c r="X4964" s="160">
        <f t="shared" si="610"/>
        <v>5.9729690858427442E-7</v>
      </c>
      <c r="Y4964" s="160">
        <f t="shared" si="611"/>
        <v>5.9729690858427442E-7</v>
      </c>
      <c r="Z4964" s="160" t="str">
        <f t="shared" si="612"/>
        <v/>
      </c>
    </row>
    <row r="4965" spans="22:26" ht="20.100000000000001" customHeight="1" x14ac:dyDescent="0.25">
      <c r="V4965" s="156">
        <f t="shared" si="613"/>
        <v>27.961599999997965</v>
      </c>
      <c r="W4965" s="159">
        <f t="shared" si="609"/>
        <v>2.2344346152189861E-4</v>
      </c>
      <c r="X4965" s="160">
        <f t="shared" si="610"/>
        <v>5.9572940018488103E-7</v>
      </c>
      <c r="Y4965" s="160">
        <f t="shared" si="611"/>
        <v>5.9572940018488103E-7</v>
      </c>
      <c r="Z4965" s="160" t="str">
        <f t="shared" si="612"/>
        <v/>
      </c>
    </row>
    <row r="4966" spans="22:26" ht="20.100000000000001" customHeight="1" x14ac:dyDescent="0.25">
      <c r="V4966" s="156">
        <f t="shared" si="613"/>
        <v>27.967999999997964</v>
      </c>
      <c r="W4966" s="159">
        <f t="shared" si="609"/>
        <v>2.2284773212171373E-4</v>
      </c>
      <c r="X4966" s="160">
        <f t="shared" si="610"/>
        <v>5.941659276561108E-7</v>
      </c>
      <c r="Y4966" s="160">
        <f t="shared" si="611"/>
        <v>5.941659276561108E-7</v>
      </c>
      <c r="Z4966" s="160" t="str">
        <f t="shared" si="612"/>
        <v/>
      </c>
    </row>
    <row r="4967" spans="22:26" ht="20.100000000000001" customHeight="1" x14ac:dyDescent="0.25">
      <c r="V4967" s="156">
        <f t="shared" si="613"/>
        <v>27.974399999997964</v>
      </c>
      <c r="W4967" s="159">
        <f t="shared" si="609"/>
        <v>2.2225356619405762E-4</v>
      </c>
      <c r="X4967" s="160">
        <f t="shared" si="610"/>
        <v>5.926064808483135E-7</v>
      </c>
      <c r="Y4967" s="160">
        <f t="shared" si="611"/>
        <v>5.926064808483135E-7</v>
      </c>
      <c r="Z4967" s="160" t="str">
        <f t="shared" si="612"/>
        <v/>
      </c>
    </row>
    <row r="4968" spans="22:26" ht="20.100000000000001" customHeight="1" x14ac:dyDescent="0.25">
      <c r="V4968" s="156">
        <f t="shared" si="613"/>
        <v>27.980799999997963</v>
      </c>
      <c r="W4968" s="159">
        <f t="shared" si="609"/>
        <v>2.2166095971320931E-4</v>
      </c>
      <c r="X4968" s="160">
        <f t="shared" si="610"/>
        <v>5.9105104964024503E-7</v>
      </c>
      <c r="Y4968" s="160">
        <f t="shared" si="611"/>
        <v>5.9105104964024503E-7</v>
      </c>
      <c r="Z4968" s="160" t="str">
        <f t="shared" si="612"/>
        <v/>
      </c>
    </row>
    <row r="4969" spans="22:26" ht="20.100000000000001" customHeight="1" x14ac:dyDescent="0.25">
      <c r="V4969" s="156">
        <f t="shared" si="613"/>
        <v>27.987199999997962</v>
      </c>
      <c r="W4969" s="159">
        <f t="shared" si="609"/>
        <v>2.2106990866356906E-4</v>
      </c>
      <c r="X4969" s="160">
        <f t="shared" si="610"/>
        <v>5.8949962393277898E-7</v>
      </c>
      <c r="Y4969" s="160">
        <f t="shared" si="611"/>
        <v>5.8949962393277898E-7</v>
      </c>
      <c r="Z4969" s="160" t="str">
        <f t="shared" si="612"/>
        <v/>
      </c>
    </row>
    <row r="4970" spans="22:26" ht="20.100000000000001" customHeight="1" x14ac:dyDescent="0.25">
      <c r="V4970" s="156">
        <f t="shared" si="613"/>
        <v>27.993599999997961</v>
      </c>
      <c r="W4970" s="159">
        <f t="shared" si="609"/>
        <v>2.2048040903963629E-4</v>
      </c>
      <c r="X4970" s="160">
        <f t="shared" si="610"/>
        <v>5.8795219365270139E-7</v>
      </c>
      <c r="Y4970" s="160">
        <f t="shared" si="611"/>
        <v>5.8795219365270139E-7</v>
      </c>
      <c r="Z4970" s="160" t="str">
        <f t="shared" si="612"/>
        <v/>
      </c>
    </row>
    <row r="4971" spans="22:26" ht="20.100000000000001" customHeight="1" x14ac:dyDescent="0.25">
      <c r="V4971" s="156">
        <f t="shared" si="613"/>
        <v>27.999999999997961</v>
      </c>
      <c r="W4971" s="159">
        <f t="shared" si="609"/>
        <v>2.1989245684598358E-4</v>
      </c>
      <c r="X4971" s="160">
        <f t="shared" si="610"/>
        <v>5.8640874875138258E-7</v>
      </c>
      <c r="Y4971" s="160">
        <f t="shared" si="611"/>
        <v>5.8640874875138258E-7</v>
      </c>
      <c r="Z4971" s="160" t="str">
        <f t="shared" si="612"/>
        <v/>
      </c>
    </row>
    <row r="4972" spans="22:26" ht="20.100000000000001" customHeight="1" x14ac:dyDescent="0.25">
      <c r="V4972" s="156">
        <f t="shared" si="613"/>
        <v>28.00639999999796</v>
      </c>
      <c r="W4972" s="159">
        <f t="shared" si="609"/>
        <v>2.193060480972322E-4</v>
      </c>
      <c r="X4972" s="160">
        <f t="shared" si="610"/>
        <v>5.8486927920353032E-7</v>
      </c>
      <c r="Y4972" s="160">
        <f t="shared" si="611"/>
        <v>5.8486927920353032E-7</v>
      </c>
      <c r="Z4972" s="160" t="str">
        <f t="shared" si="612"/>
        <v/>
      </c>
    </row>
    <row r="4973" spans="22:26" ht="20.100000000000001" customHeight="1" x14ac:dyDescent="0.25">
      <c r="V4973" s="156">
        <f t="shared" si="613"/>
        <v>28.012799999997959</v>
      </c>
      <c r="W4973" s="159">
        <f t="shared" si="609"/>
        <v>2.1872117881802867E-4</v>
      </c>
      <c r="X4973" s="160">
        <f t="shared" si="610"/>
        <v>5.8333377501009007E-7</v>
      </c>
      <c r="Y4973" s="160">
        <f t="shared" si="611"/>
        <v>5.8333377501009007E-7</v>
      </c>
      <c r="Z4973" s="160" t="str">
        <f t="shared" si="612"/>
        <v/>
      </c>
    </row>
    <row r="4974" spans="22:26" ht="20.100000000000001" customHeight="1" x14ac:dyDescent="0.25">
      <c r="V4974" s="156">
        <f t="shared" si="613"/>
        <v>28.019199999997959</v>
      </c>
      <c r="W4974" s="159">
        <f t="shared" si="609"/>
        <v>2.1813784504301858E-4</v>
      </c>
      <c r="X4974" s="160">
        <f t="shared" si="610"/>
        <v>5.8180222619482976E-7</v>
      </c>
      <c r="Y4974" s="160">
        <f t="shared" si="611"/>
        <v>5.8180222619482976E-7</v>
      </c>
      <c r="Z4974" s="160" t="str">
        <f t="shared" si="612"/>
        <v/>
      </c>
    </row>
    <row r="4975" spans="22:26" ht="20.100000000000001" customHeight="1" x14ac:dyDescent="0.25">
      <c r="V4975" s="156">
        <f t="shared" si="613"/>
        <v>28.025599999997958</v>
      </c>
      <c r="W4975" s="159">
        <f t="shared" si="609"/>
        <v>2.1755604281682375E-4</v>
      </c>
      <c r="X4975" s="160">
        <f t="shared" si="610"/>
        <v>5.8027462280688764E-7</v>
      </c>
      <c r="Y4975" s="160">
        <f t="shared" si="611"/>
        <v>5.8027462280688764E-7</v>
      </c>
      <c r="Z4975" s="160" t="str">
        <f t="shared" si="612"/>
        <v/>
      </c>
    </row>
    <row r="4976" spans="22:26" ht="20.100000000000001" customHeight="1" x14ac:dyDescent="0.25">
      <c r="V4976" s="156">
        <f t="shared" si="613"/>
        <v>28.031999999997957</v>
      </c>
      <c r="W4976" s="159">
        <f t="shared" si="609"/>
        <v>2.1697576819401686E-4</v>
      </c>
      <c r="X4976" s="160">
        <f t="shared" si="610"/>
        <v>5.7875095491998624E-7</v>
      </c>
      <c r="Y4976" s="160">
        <f t="shared" si="611"/>
        <v>5.7875095491998624E-7</v>
      </c>
      <c r="Z4976" s="160" t="str">
        <f t="shared" si="612"/>
        <v/>
      </c>
    </row>
    <row r="4977" spans="22:26" ht="20.100000000000001" customHeight="1" x14ac:dyDescent="0.25">
      <c r="V4977" s="156">
        <f t="shared" si="613"/>
        <v>28.038399999997957</v>
      </c>
      <c r="W4977" s="159">
        <f t="shared" si="609"/>
        <v>2.1639701723909688E-4</v>
      </c>
      <c r="X4977" s="160">
        <f t="shared" si="610"/>
        <v>5.7723121262980319E-7</v>
      </c>
      <c r="Y4977" s="160">
        <f t="shared" si="611"/>
        <v>5.7723121262980319E-7</v>
      </c>
      <c r="Z4977" s="160" t="str">
        <f t="shared" si="612"/>
        <v/>
      </c>
    </row>
    <row r="4978" spans="22:26" ht="20.100000000000001" customHeight="1" x14ac:dyDescent="0.25">
      <c r="V4978" s="156">
        <f t="shared" si="613"/>
        <v>28.044799999997956</v>
      </c>
      <c r="W4978" s="159">
        <f t="shared" si="609"/>
        <v>2.1581978602646707E-4</v>
      </c>
      <c r="X4978" s="160">
        <f t="shared" si="610"/>
        <v>5.7571538605947353E-7</v>
      </c>
      <c r="Y4978" s="160">
        <f t="shared" si="611"/>
        <v>5.7571538605947353E-7</v>
      </c>
      <c r="Z4978" s="160" t="str">
        <f t="shared" si="612"/>
        <v/>
      </c>
    </row>
    <row r="4979" spans="22:26" ht="20.100000000000001" customHeight="1" x14ac:dyDescent="0.25">
      <c r="V4979" s="156">
        <f t="shared" si="613"/>
        <v>28.051199999997955</v>
      </c>
      <c r="W4979" s="159">
        <f t="shared" si="609"/>
        <v>2.152440706404076E-4</v>
      </c>
      <c r="X4979" s="160">
        <f t="shared" si="610"/>
        <v>5.7420346535324717E-7</v>
      </c>
      <c r="Y4979" s="160">
        <f t="shared" si="611"/>
        <v>5.7420346535324717E-7</v>
      </c>
      <c r="Z4979" s="160" t="str">
        <f t="shared" si="612"/>
        <v/>
      </c>
    </row>
    <row r="4980" spans="22:26" ht="20.100000000000001" customHeight="1" x14ac:dyDescent="0.25">
      <c r="V4980" s="156">
        <f t="shared" si="613"/>
        <v>28.057599999997954</v>
      </c>
      <c r="W4980" s="159">
        <f t="shared" si="609"/>
        <v>2.1466986717505435E-4</v>
      </c>
      <c r="X4980" s="160">
        <f t="shared" si="610"/>
        <v>5.7269544068166587E-7</v>
      </c>
      <c r="Y4980" s="160">
        <f t="shared" si="611"/>
        <v>5.7269544068166587E-7</v>
      </c>
      <c r="Z4980" s="160" t="str">
        <f t="shared" si="612"/>
        <v/>
      </c>
    </row>
    <row r="4981" spans="22:26" ht="20.100000000000001" customHeight="1" x14ac:dyDescent="0.25">
      <c r="V4981" s="156">
        <f t="shared" si="613"/>
        <v>28.063999999997954</v>
      </c>
      <c r="W4981" s="159">
        <f t="shared" si="609"/>
        <v>2.1409717173437269E-4</v>
      </c>
      <c r="X4981" s="160">
        <f t="shared" si="610"/>
        <v>5.71191302238636E-7</v>
      </c>
      <c r="Y4981" s="160">
        <f t="shared" si="611"/>
        <v>5.71191302238636E-7</v>
      </c>
      <c r="Z4981" s="160" t="str">
        <f t="shared" si="612"/>
        <v/>
      </c>
    </row>
    <row r="4982" spans="22:26" ht="20.100000000000001" customHeight="1" x14ac:dyDescent="0.25">
      <c r="V4982" s="156">
        <f t="shared" si="613"/>
        <v>28.070399999997953</v>
      </c>
      <c r="W4982" s="159">
        <f t="shared" si="609"/>
        <v>2.1352598043213405E-4</v>
      </c>
      <c r="X4982" s="160">
        <f t="shared" si="610"/>
        <v>5.6969104024066951E-7</v>
      </c>
      <c r="Y4982" s="160">
        <f t="shared" si="611"/>
        <v>5.6969104024066951E-7</v>
      </c>
      <c r="Z4982" s="160" t="str">
        <f t="shared" si="612"/>
        <v/>
      </c>
    </row>
    <row r="4983" spans="22:26" ht="20.100000000000001" customHeight="1" x14ac:dyDescent="0.25">
      <c r="V4983" s="156">
        <f t="shared" si="613"/>
        <v>28.076799999997952</v>
      </c>
      <c r="W4983" s="159">
        <f t="shared" si="609"/>
        <v>2.1295628939189338E-4</v>
      </c>
      <c r="X4983" s="160">
        <f t="shared" si="610"/>
        <v>5.6819464493005527E-7</v>
      </c>
      <c r="Y4983" s="160">
        <f t="shared" si="611"/>
        <v>5.6819464493005527E-7</v>
      </c>
      <c r="Z4983" s="160" t="str">
        <f t="shared" si="612"/>
        <v/>
      </c>
    </row>
    <row r="4984" spans="22:26" ht="20.100000000000001" customHeight="1" x14ac:dyDescent="0.25">
      <c r="V4984" s="156">
        <f t="shared" si="613"/>
        <v>28.083199999997952</v>
      </c>
      <c r="W4984" s="159">
        <f t="shared" si="609"/>
        <v>2.1238809474696333E-4</v>
      </c>
      <c r="X4984" s="160">
        <f t="shared" si="610"/>
        <v>5.6670210657222986E-7</v>
      </c>
      <c r="Y4984" s="160">
        <f t="shared" si="611"/>
        <v>5.6670210657222986E-7</v>
      </c>
      <c r="Z4984" s="160" t="str">
        <f t="shared" si="612"/>
        <v/>
      </c>
    </row>
    <row r="4985" spans="22:26" ht="20.100000000000001" customHeight="1" x14ac:dyDescent="0.25">
      <c r="V4985" s="156">
        <f t="shared" si="613"/>
        <v>28.089599999997951</v>
      </c>
      <c r="W4985" s="159">
        <f t="shared" si="609"/>
        <v>2.118213926403911E-4</v>
      </c>
      <c r="X4985" s="160">
        <f t="shared" si="610"/>
        <v>5.6521341545623838E-7</v>
      </c>
      <c r="Y4985" s="160">
        <f t="shared" si="611"/>
        <v>5.6521341545623838E-7</v>
      </c>
      <c r="Z4985" s="160" t="str">
        <f t="shared" si="612"/>
        <v/>
      </c>
    </row>
    <row r="4986" spans="22:26" ht="20.100000000000001" customHeight="1" x14ac:dyDescent="0.25">
      <c r="V4986" s="156">
        <f t="shared" si="613"/>
        <v>28.09599999999795</v>
      </c>
      <c r="W4986" s="159">
        <f t="shared" si="609"/>
        <v>2.1125617922493486E-4</v>
      </c>
      <c r="X4986" s="160">
        <f t="shared" si="610"/>
        <v>5.6372856189430072E-7</v>
      </c>
      <c r="Y4986" s="160">
        <f t="shared" si="611"/>
        <v>5.6372856189430072E-7</v>
      </c>
      <c r="Z4986" s="160" t="str">
        <f t="shared" si="612"/>
        <v/>
      </c>
    </row>
    <row r="4987" spans="22:26" ht="20.100000000000001" customHeight="1" x14ac:dyDescent="0.25">
      <c r="V4987" s="156">
        <f t="shared" si="613"/>
        <v>28.102399999997949</v>
      </c>
      <c r="W4987" s="159">
        <f t="shared" si="609"/>
        <v>2.1069245066304056E-4</v>
      </c>
      <c r="X4987" s="160">
        <f t="shared" si="610"/>
        <v>5.6224753622368187E-7</v>
      </c>
      <c r="Y4987" s="160">
        <f t="shared" si="611"/>
        <v>5.6224753622368187E-7</v>
      </c>
      <c r="Z4987" s="160" t="str">
        <f t="shared" si="612"/>
        <v/>
      </c>
    </row>
    <row r="4988" spans="22:26" ht="20.100000000000001" customHeight="1" x14ac:dyDescent="0.25">
      <c r="V4988" s="156">
        <f t="shared" si="613"/>
        <v>28.108799999997949</v>
      </c>
      <c r="W4988" s="159">
        <f t="shared" si="609"/>
        <v>2.1013020312681688E-4</v>
      </c>
      <c r="X4988" s="160">
        <f t="shared" si="610"/>
        <v>5.60770328804659E-7</v>
      </c>
      <c r="Y4988" s="160">
        <f t="shared" si="611"/>
        <v>5.60770328804659E-7</v>
      </c>
      <c r="Z4988" s="160" t="str">
        <f t="shared" si="612"/>
        <v/>
      </c>
    </row>
    <row r="4989" spans="22:26" ht="20.100000000000001" customHeight="1" x14ac:dyDescent="0.25">
      <c r="V4989" s="156">
        <f t="shared" si="613"/>
        <v>28.115199999997948</v>
      </c>
      <c r="W4989" s="159">
        <f t="shared" si="609"/>
        <v>2.0956943279801222E-4</v>
      </c>
      <c r="X4989" s="160">
        <f t="shared" si="610"/>
        <v>5.5929693001987094E-7</v>
      </c>
      <c r="Y4989" s="160">
        <f t="shared" si="611"/>
        <v>5.5929693001987094E-7</v>
      </c>
      <c r="Z4989" s="160" t="str">
        <f t="shared" si="612"/>
        <v/>
      </c>
    </row>
    <row r="4990" spans="22:26" ht="20.100000000000001" customHeight="1" x14ac:dyDescent="0.25">
      <c r="V4990" s="156">
        <f t="shared" si="613"/>
        <v>28.121599999997947</v>
      </c>
      <c r="W4990" s="159">
        <f t="shared" si="609"/>
        <v>2.0901013586799235E-4</v>
      </c>
      <c r="X4990" s="160">
        <f t="shared" si="610"/>
        <v>5.5782733027776054E-7</v>
      </c>
      <c r="Y4990" s="160">
        <f t="shared" si="611"/>
        <v>5.5782733027776054E-7</v>
      </c>
      <c r="Z4990" s="160" t="str">
        <f t="shared" si="612"/>
        <v/>
      </c>
    </row>
    <row r="4991" spans="22:26" ht="20.100000000000001" customHeight="1" x14ac:dyDescent="0.25">
      <c r="V4991" s="156">
        <f t="shared" si="613"/>
        <v>28.127999999997947</v>
      </c>
      <c r="W4991" s="159">
        <f t="shared" si="609"/>
        <v>2.0845230853771459E-4</v>
      </c>
      <c r="X4991" s="160">
        <f t="shared" si="610"/>
        <v>5.5636152000861734E-7</v>
      </c>
      <c r="Y4991" s="160">
        <f t="shared" si="611"/>
        <v>5.5636152000861734E-7</v>
      </c>
      <c r="Z4991" s="160" t="str">
        <f t="shared" si="612"/>
        <v/>
      </c>
    </row>
    <row r="4992" spans="22:26" ht="20.100000000000001" customHeight="1" x14ac:dyDescent="0.25">
      <c r="V4992" s="156">
        <f t="shared" si="613"/>
        <v>28.134399999997946</v>
      </c>
      <c r="W4992" s="159">
        <f t="shared" si="609"/>
        <v>2.0789594701770597E-4</v>
      </c>
      <c r="X4992" s="160">
        <f t="shared" si="610"/>
        <v>5.5489948966544488E-7</v>
      </c>
      <c r="Y4992" s="160">
        <f t="shared" si="611"/>
        <v>5.5489948966544488E-7</v>
      </c>
      <c r="Z4992" s="160" t="str">
        <f t="shared" si="612"/>
        <v/>
      </c>
    </row>
    <row r="4993" spans="22:26" ht="20.100000000000001" customHeight="1" x14ac:dyDescent="0.25">
      <c r="V4993" s="156">
        <f t="shared" si="613"/>
        <v>28.140799999997945</v>
      </c>
      <c r="W4993" s="159">
        <f t="shared" si="609"/>
        <v>2.0734104752804052E-4</v>
      </c>
      <c r="X4993" s="160">
        <f t="shared" si="610"/>
        <v>5.5344122972770127E-7</v>
      </c>
      <c r="Y4993" s="160">
        <f t="shared" si="611"/>
        <v>5.5344122972770127E-7</v>
      </c>
      <c r="Z4993" s="160" t="str">
        <f t="shared" si="612"/>
        <v/>
      </c>
    </row>
    <row r="4994" spans="22:26" ht="20.100000000000001" customHeight="1" x14ac:dyDescent="0.25">
      <c r="V4994" s="156">
        <f t="shared" si="613"/>
        <v>28.147199999997945</v>
      </c>
      <c r="W4994" s="159">
        <f t="shared" si="609"/>
        <v>2.0678760629831282E-4</v>
      </c>
      <c r="X4994" s="160">
        <f t="shared" si="610"/>
        <v>5.5198673069398077E-7</v>
      </c>
      <c r="Y4994" s="160">
        <f t="shared" si="611"/>
        <v>5.5198673069398077E-7</v>
      </c>
      <c r="Z4994" s="160" t="str">
        <f t="shared" si="612"/>
        <v/>
      </c>
    </row>
    <row r="4995" spans="22:26" ht="20.100000000000001" customHeight="1" x14ac:dyDescent="0.25">
      <c r="V4995" s="156">
        <f t="shared" si="613"/>
        <v>28.153599999997944</v>
      </c>
      <c r="W4995" s="159">
        <f t="shared" si="609"/>
        <v>2.0623561956761884E-4</v>
      </c>
      <c r="X4995" s="160">
        <f t="shared" si="610"/>
        <v>5.5053598308941348E-7</v>
      </c>
      <c r="Y4995" s="160">
        <f t="shared" si="611"/>
        <v>5.5053598308941348E-7</v>
      </c>
      <c r="Z4995" s="160" t="str">
        <f t="shared" si="612"/>
        <v/>
      </c>
    </row>
    <row r="4996" spans="22:26" ht="20.100000000000001" customHeight="1" x14ac:dyDescent="0.25">
      <c r="V4996" s="156">
        <f t="shared" si="613"/>
        <v>28.159999999997943</v>
      </c>
      <c r="W4996" s="159">
        <f t="shared" si="609"/>
        <v>2.0568508358452943E-4</v>
      </c>
      <c r="X4996" s="160">
        <f t="shared" si="610"/>
        <v>5.4908897746078645E-7</v>
      </c>
      <c r="Y4996" s="160">
        <f t="shared" si="611"/>
        <v>5.4908897746078645E-7</v>
      </c>
      <c r="Z4996" s="160" t="str">
        <f t="shared" si="612"/>
        <v/>
      </c>
    </row>
    <row r="4997" spans="22:26" ht="20.100000000000001" customHeight="1" x14ac:dyDescent="0.25">
      <c r="V4997" s="156">
        <f t="shared" si="613"/>
        <v>28.166399999997942</v>
      </c>
      <c r="W4997" s="159">
        <f t="shared" si="609"/>
        <v>2.0513599460706864E-4</v>
      </c>
      <c r="X4997" s="160">
        <f t="shared" si="610"/>
        <v>5.4764570437803445E-7</v>
      </c>
      <c r="Y4997" s="160">
        <f t="shared" si="611"/>
        <v>5.4764570437803445E-7</v>
      </c>
      <c r="Z4997" s="160" t="str">
        <f t="shared" si="612"/>
        <v/>
      </c>
    </row>
    <row r="4998" spans="22:26" ht="20.100000000000001" customHeight="1" x14ac:dyDescent="0.25">
      <c r="V4998" s="156">
        <f t="shared" si="613"/>
        <v>28.172799999997942</v>
      </c>
      <c r="W4998" s="159">
        <f t="shared" si="609"/>
        <v>2.0458834890269061E-4</v>
      </c>
      <c r="X4998" s="160">
        <f t="shared" si="610"/>
        <v>5.4620615443478206E-7</v>
      </c>
      <c r="Y4998" s="160">
        <f t="shared" si="611"/>
        <v>5.4620615443478206E-7</v>
      </c>
      <c r="Z4998" s="160" t="str">
        <f t="shared" si="612"/>
        <v/>
      </c>
    </row>
    <row r="4999" spans="22:26" ht="20.100000000000001" customHeight="1" x14ac:dyDescent="0.25">
      <c r="V4999" s="156">
        <f t="shared" si="613"/>
        <v>28.179199999997941</v>
      </c>
      <c r="W4999" s="159">
        <f t="shared" si="609"/>
        <v>2.0404214274825582E-4</v>
      </c>
      <c r="X4999" s="160">
        <f t="shared" si="610"/>
        <v>5.4477031824728657E-7</v>
      </c>
      <c r="Y4999" s="160">
        <f t="shared" si="611"/>
        <v>5.4477031824728657E-7</v>
      </c>
      <c r="Z4999" s="160" t="str">
        <f t="shared" si="612"/>
        <v/>
      </c>
    </row>
    <row r="5000" spans="22:26" ht="20.100000000000001" customHeight="1" x14ac:dyDescent="0.25">
      <c r="V5000" s="156">
        <f t="shared" si="613"/>
        <v>28.18559999999794</v>
      </c>
      <c r="W5000" s="159">
        <f t="shared" si="609"/>
        <v>2.0349737243000854E-4</v>
      </c>
      <c r="X5000" s="160">
        <f t="shared" si="610"/>
        <v>5.4333818645476329E-7</v>
      </c>
      <c r="Y5000" s="160">
        <f t="shared" si="611"/>
        <v>5.4333818645476329E-7</v>
      </c>
      <c r="Z5000" s="160" t="str">
        <f t="shared" si="612"/>
        <v/>
      </c>
    </row>
    <row r="5001" spans="22:26" ht="20.100000000000001" customHeight="1" x14ac:dyDescent="0.25">
      <c r="V5001" s="156">
        <f t="shared" si="613"/>
        <v>28.19199999999794</v>
      </c>
      <c r="W5001" s="159">
        <f t="shared" si="609"/>
        <v>2.0295403424355377E-4</v>
      </c>
      <c r="X5001" s="160">
        <f t="shared" si="610"/>
        <v>5.4190974971868072E-7</v>
      </c>
      <c r="Y5001" s="160">
        <f t="shared" si="611"/>
        <v>5.4190974971868072E-7</v>
      </c>
      <c r="Z5001" s="160" t="str">
        <f t="shared" si="612"/>
        <v/>
      </c>
    </row>
    <row r="5002" spans="22:26" ht="20.100000000000001" customHeight="1" x14ac:dyDescent="0.25">
      <c r="V5002" s="156">
        <f t="shared" si="613"/>
        <v>28.198399999997939</v>
      </c>
      <c r="W5002" s="159">
        <f t="shared" si="609"/>
        <v>2.0241212449383509E-4</v>
      </c>
      <c r="X5002" s="160">
        <f t="shared" si="610"/>
        <v>5.4048499872495618E-7</v>
      </c>
      <c r="Y5002" s="160">
        <f t="shared" si="611"/>
        <v>5.4048499872495618E-7</v>
      </c>
      <c r="Z5002" s="160" t="str">
        <f t="shared" si="612"/>
        <v/>
      </c>
    </row>
    <row r="5003" spans="22:26" ht="20.100000000000001" customHeight="1" x14ac:dyDescent="0.25">
      <c r="V5003" s="156">
        <f t="shared" si="613"/>
        <v>28.204799999997938</v>
      </c>
      <c r="W5003" s="159">
        <f t="shared" si="609"/>
        <v>2.0187163949511014E-4</v>
      </c>
      <c r="X5003" s="160">
        <f t="shared" si="610"/>
        <v>5.3906392418100126E-7</v>
      </c>
      <c r="Y5003" s="160">
        <f t="shared" si="611"/>
        <v>5.3906392418100126E-7</v>
      </c>
      <c r="Z5003" s="160" t="str">
        <f t="shared" si="612"/>
        <v/>
      </c>
    </row>
    <row r="5004" spans="22:26" ht="20.100000000000001" customHeight="1" x14ac:dyDescent="0.25">
      <c r="V5004" s="156">
        <f t="shared" si="613"/>
        <v>28.211199999997937</v>
      </c>
      <c r="W5004" s="159">
        <f t="shared" si="609"/>
        <v>2.0133257557092914E-4</v>
      </c>
      <c r="X5004" s="160">
        <f t="shared" si="610"/>
        <v>5.3764651681710422E-7</v>
      </c>
      <c r="Y5004" s="160">
        <f t="shared" si="611"/>
        <v>5.3764651681710422E-7</v>
      </c>
      <c r="Z5004" s="160" t="str">
        <f t="shared" si="612"/>
        <v/>
      </c>
    </row>
    <row r="5005" spans="22:26" ht="20.100000000000001" customHeight="1" x14ac:dyDescent="0.25">
      <c r="V5005" s="156">
        <f t="shared" si="613"/>
        <v>28.217599999997937</v>
      </c>
      <c r="W5005" s="159">
        <f t="shared" si="609"/>
        <v>2.0079492905411203E-4</v>
      </c>
      <c r="X5005" s="160">
        <f t="shared" si="610"/>
        <v>5.3623276738710762E-7</v>
      </c>
      <c r="Y5005" s="160">
        <f t="shared" si="611"/>
        <v>5.3623276738710762E-7</v>
      </c>
      <c r="Z5005" s="160" t="str">
        <f t="shared" si="612"/>
        <v/>
      </c>
    </row>
    <row r="5006" spans="22:26" ht="20.100000000000001" customHeight="1" x14ac:dyDescent="0.25">
      <c r="V5006" s="156">
        <f t="shared" si="613"/>
        <v>28.223999999997936</v>
      </c>
      <c r="W5006" s="159">
        <f t="shared" si="609"/>
        <v>2.0025869628672492E-4</v>
      </c>
      <c r="X5006" s="160">
        <f t="shared" si="610"/>
        <v>5.3482266666591465E-7</v>
      </c>
      <c r="Y5006" s="160">
        <f t="shared" si="611"/>
        <v>5.3482266666591465E-7</v>
      </c>
      <c r="Z5006" s="160" t="str">
        <f t="shared" si="612"/>
        <v/>
      </c>
    </row>
    <row r="5007" spans="22:26" ht="20.100000000000001" customHeight="1" x14ac:dyDescent="0.25">
      <c r="V5007" s="156">
        <f t="shared" si="613"/>
        <v>28.230399999997935</v>
      </c>
      <c r="W5007" s="159">
        <f t="shared" si="609"/>
        <v>1.9972387362005901E-4</v>
      </c>
      <c r="X5007" s="160">
        <f t="shared" si="610"/>
        <v>5.3341620545306698E-7</v>
      </c>
      <c r="Y5007" s="160">
        <f t="shared" si="611"/>
        <v>5.3341620545306698E-7</v>
      </c>
      <c r="Z5007" s="160" t="str">
        <f t="shared" si="612"/>
        <v/>
      </c>
    </row>
    <row r="5008" spans="22:26" ht="20.100000000000001" customHeight="1" x14ac:dyDescent="0.25">
      <c r="V5008" s="156">
        <f t="shared" si="613"/>
        <v>28.236799999997935</v>
      </c>
      <c r="W5008" s="159">
        <f t="shared" si="609"/>
        <v>1.9919045741460594E-4</v>
      </c>
      <c r="X5008" s="160">
        <f t="shared" si="610"/>
        <v>5.3201337456865194E-7</v>
      </c>
      <c r="Y5008" s="160">
        <f t="shared" si="611"/>
        <v>5.3201337456865194E-7</v>
      </c>
      <c r="Z5008" s="160" t="str">
        <f t="shared" si="612"/>
        <v/>
      </c>
    </row>
    <row r="5009" spans="22:26" ht="20.100000000000001" customHeight="1" x14ac:dyDescent="0.25">
      <c r="V5009" s="156">
        <f t="shared" si="613"/>
        <v>28.243199999997934</v>
      </c>
      <c r="W5009" s="159">
        <f t="shared" si="609"/>
        <v>1.9865844404003729E-4</v>
      </c>
      <c r="X5009" s="160">
        <f t="shared" si="610"/>
        <v>5.3061416485641953E-7</v>
      </c>
      <c r="Y5009" s="160">
        <f t="shared" si="611"/>
        <v>5.3061416485641953E-7</v>
      </c>
      <c r="Z5009" s="160" t="str">
        <f t="shared" si="612"/>
        <v/>
      </c>
    </row>
    <row r="5010" spans="22:26" ht="20.100000000000001" customHeight="1" x14ac:dyDescent="0.25">
      <c r="V5010" s="156">
        <f t="shared" si="613"/>
        <v>28.249599999997933</v>
      </c>
      <c r="W5010" s="159">
        <f t="shared" si="609"/>
        <v>1.9812782987518087E-4</v>
      </c>
      <c r="X5010" s="160">
        <f t="shared" si="610"/>
        <v>5.2921856718223751E-7</v>
      </c>
      <c r="Y5010" s="160">
        <f t="shared" si="611"/>
        <v>5.2921856718223751E-7</v>
      </c>
      <c r="Z5010" s="160" t="str">
        <f t="shared" si="612"/>
        <v/>
      </c>
    </row>
    <row r="5011" spans="22:26" ht="20.100000000000001" customHeight="1" x14ac:dyDescent="0.25">
      <c r="V5011" s="156">
        <f t="shared" si="613"/>
        <v>28.255999999997933</v>
      </c>
      <c r="W5011" s="159">
        <f t="shared" si="609"/>
        <v>1.9759861130799863E-4</v>
      </c>
      <c r="X5011" s="160">
        <f t="shared" si="610"/>
        <v>5.2782657243428109E-7</v>
      </c>
      <c r="Y5011" s="160">
        <f t="shared" si="611"/>
        <v>5.2782657243428109E-7</v>
      </c>
      <c r="Z5011" s="160" t="str">
        <f t="shared" si="612"/>
        <v/>
      </c>
    </row>
    <row r="5012" spans="22:26" ht="20.100000000000001" customHeight="1" x14ac:dyDescent="0.25">
      <c r="V5012" s="156">
        <f t="shared" si="613"/>
        <v>28.262399999997932</v>
      </c>
      <c r="W5012" s="159">
        <f t="shared" ref="W5012:W5075" si="614">_xlfn.CHISQ.DIST.RT(V5012,$U$593)</f>
        <v>1.9707078473556435E-4</v>
      </c>
      <c r="X5012" s="160">
        <f t="shared" ref="X5012:X5075" si="615">W5012-W5013</f>
        <v>5.2643817152270766E-7</v>
      </c>
      <c r="Y5012" s="160">
        <f t="shared" ref="Y5012:Y5075" si="616">IF(W5012&lt;(1-$U$600),X5012,"")</f>
        <v>5.2643817152270766E-7</v>
      </c>
      <c r="Z5012" s="160" t="str">
        <f t="shared" ref="Z5012:Z5075" si="617">IF(X5012&lt;(1-$U$606),Y5012,"")</f>
        <v/>
      </c>
    </row>
    <row r="5013" spans="22:26" ht="20.100000000000001" customHeight="1" x14ac:dyDescent="0.25">
      <c r="V5013" s="156">
        <f t="shared" ref="V5013:V5076" si="618">V5012+$Y$593</f>
        <v>28.268799999997931</v>
      </c>
      <c r="W5013" s="159">
        <f t="shared" si="614"/>
        <v>1.9654434656404165E-4</v>
      </c>
      <c r="X5013" s="160">
        <f t="shared" si="615"/>
        <v>5.2505335538163551E-7</v>
      </c>
      <c r="Y5013" s="160">
        <f t="shared" si="616"/>
        <v>5.2505335538163551E-7</v>
      </c>
      <c r="Z5013" s="160" t="str">
        <f t="shared" si="617"/>
        <v/>
      </c>
    </row>
    <row r="5014" spans="22:26" ht="20.100000000000001" customHeight="1" x14ac:dyDescent="0.25">
      <c r="V5014" s="156">
        <f t="shared" si="618"/>
        <v>28.27519999999793</v>
      </c>
      <c r="W5014" s="159">
        <f t="shared" si="614"/>
        <v>1.9601929320866001E-4</v>
      </c>
      <c r="X5014" s="160">
        <f t="shared" si="615"/>
        <v>5.2367211496450882E-7</v>
      </c>
      <c r="Y5014" s="160">
        <f t="shared" si="616"/>
        <v>5.2367211496450882E-7</v>
      </c>
      <c r="Z5014" s="160" t="str">
        <f t="shared" si="617"/>
        <v/>
      </c>
    </row>
    <row r="5015" spans="22:26" ht="20.100000000000001" customHeight="1" x14ac:dyDescent="0.25">
      <c r="V5015" s="156">
        <f t="shared" si="618"/>
        <v>28.28159999999793</v>
      </c>
      <c r="W5015" s="159">
        <f t="shared" si="614"/>
        <v>1.954956210936955E-4</v>
      </c>
      <c r="X5015" s="160">
        <f t="shared" si="615"/>
        <v>5.2229444124968129E-7</v>
      </c>
      <c r="Y5015" s="160">
        <f t="shared" si="616"/>
        <v>5.2229444124968129E-7</v>
      </c>
      <c r="Z5015" s="160" t="str">
        <f t="shared" si="617"/>
        <v/>
      </c>
    </row>
    <row r="5016" spans="22:26" ht="20.100000000000001" customHeight="1" x14ac:dyDescent="0.25">
      <c r="V5016" s="156">
        <f t="shared" si="618"/>
        <v>28.287999999997929</v>
      </c>
      <c r="W5016" s="159">
        <f t="shared" si="614"/>
        <v>1.9497332665244582E-4</v>
      </c>
      <c r="X5016" s="160">
        <f t="shared" si="615"/>
        <v>5.2092032523529336E-7</v>
      </c>
      <c r="Y5016" s="160">
        <f t="shared" si="616"/>
        <v>5.2092032523529336E-7</v>
      </c>
      <c r="Z5016" s="160" t="str">
        <f t="shared" si="617"/>
        <v/>
      </c>
    </row>
    <row r="5017" spans="22:26" ht="20.100000000000001" customHeight="1" x14ac:dyDescent="0.25">
      <c r="V5017" s="156">
        <f t="shared" si="618"/>
        <v>28.294399999997928</v>
      </c>
      <c r="W5017" s="159">
        <f t="shared" si="614"/>
        <v>1.9445240632721053E-4</v>
      </c>
      <c r="X5017" s="160">
        <f t="shared" si="615"/>
        <v>5.1954975794371735E-7</v>
      </c>
      <c r="Y5017" s="160">
        <f t="shared" si="616"/>
        <v>5.1954975794371735E-7</v>
      </c>
      <c r="Z5017" s="160" t="str">
        <f t="shared" si="617"/>
        <v/>
      </c>
    </row>
    <row r="5018" spans="22:26" ht="20.100000000000001" customHeight="1" x14ac:dyDescent="0.25">
      <c r="V5018" s="156">
        <f t="shared" si="618"/>
        <v>28.300799999997928</v>
      </c>
      <c r="W5018" s="159">
        <f t="shared" si="614"/>
        <v>1.9393285656926681E-4</v>
      </c>
      <c r="X5018" s="160">
        <f t="shared" si="615"/>
        <v>5.1818273041806095E-7</v>
      </c>
      <c r="Y5018" s="160">
        <f t="shared" si="616"/>
        <v>5.1818273041806095E-7</v>
      </c>
      <c r="Z5018" s="160" t="str">
        <f t="shared" si="617"/>
        <v/>
      </c>
    </row>
    <row r="5019" spans="22:26" ht="20.100000000000001" customHeight="1" x14ac:dyDescent="0.25">
      <c r="V5019" s="156">
        <f t="shared" si="618"/>
        <v>28.307199999997927</v>
      </c>
      <c r="W5019" s="159">
        <f t="shared" si="614"/>
        <v>1.9341467383884875E-4</v>
      </c>
      <c r="X5019" s="160">
        <f t="shared" si="615"/>
        <v>5.1681923372335985E-7</v>
      </c>
      <c r="Y5019" s="160">
        <f t="shared" si="616"/>
        <v>5.1681923372335985E-7</v>
      </c>
      <c r="Z5019" s="160" t="str">
        <f t="shared" si="617"/>
        <v/>
      </c>
    </row>
    <row r="5020" spans="22:26" ht="20.100000000000001" customHeight="1" x14ac:dyDescent="0.25">
      <c r="V5020" s="156">
        <f t="shared" si="618"/>
        <v>28.313599999997926</v>
      </c>
      <c r="W5020" s="159">
        <f t="shared" si="614"/>
        <v>1.9289785460512539E-4</v>
      </c>
      <c r="X5020" s="160">
        <f t="shared" si="615"/>
        <v>5.1545925894674036E-7</v>
      </c>
      <c r="Y5020" s="160">
        <f t="shared" si="616"/>
        <v>5.1545925894674036E-7</v>
      </c>
      <c r="Z5020" s="160" t="str">
        <f t="shared" si="617"/>
        <v/>
      </c>
    </row>
    <row r="5021" spans="22:26" ht="20.100000000000001" customHeight="1" x14ac:dyDescent="0.25">
      <c r="V5021" s="156">
        <f t="shared" si="618"/>
        <v>28.319999999997925</v>
      </c>
      <c r="W5021" s="159">
        <f t="shared" si="614"/>
        <v>1.9238239534617865E-4</v>
      </c>
      <c r="X5021" s="160">
        <f t="shared" si="615"/>
        <v>5.141027971979073E-7</v>
      </c>
      <c r="Y5021" s="160">
        <f t="shared" si="616"/>
        <v>5.141027971979073E-7</v>
      </c>
      <c r="Z5021" s="160" t="str">
        <f t="shared" si="617"/>
        <v/>
      </c>
    </row>
    <row r="5022" spans="22:26" ht="20.100000000000001" customHeight="1" x14ac:dyDescent="0.25">
      <c r="V5022" s="156">
        <f t="shared" si="618"/>
        <v>28.326399999997925</v>
      </c>
      <c r="W5022" s="159">
        <f t="shared" si="614"/>
        <v>1.9186829254898074E-4</v>
      </c>
      <c r="X5022" s="160">
        <f t="shared" si="615"/>
        <v>5.127498396070569E-7</v>
      </c>
      <c r="Y5022" s="160">
        <f t="shared" si="616"/>
        <v>5.127498396070569E-7</v>
      </c>
      <c r="Z5022" s="160" t="str">
        <f t="shared" si="617"/>
        <v/>
      </c>
    </row>
    <row r="5023" spans="22:26" ht="20.100000000000001" customHeight="1" x14ac:dyDescent="0.25">
      <c r="V5023" s="156">
        <f t="shared" si="618"/>
        <v>28.332799999997924</v>
      </c>
      <c r="W5023" s="159">
        <f t="shared" si="614"/>
        <v>1.9135554270937368E-4</v>
      </c>
      <c r="X5023" s="160">
        <f t="shared" si="615"/>
        <v>5.1140037732731627E-7</v>
      </c>
      <c r="Y5023" s="160">
        <f t="shared" si="616"/>
        <v>5.1140037732731627E-7</v>
      </c>
      <c r="Z5023" s="160" t="str">
        <f t="shared" si="617"/>
        <v/>
      </c>
    </row>
    <row r="5024" spans="22:26" ht="20.100000000000001" customHeight="1" x14ac:dyDescent="0.25">
      <c r="V5024" s="156">
        <f t="shared" si="618"/>
        <v>28.339199999997923</v>
      </c>
      <c r="W5024" s="159">
        <f t="shared" si="614"/>
        <v>1.9084414233204637E-4</v>
      </c>
      <c r="X5024" s="160">
        <f t="shared" si="615"/>
        <v>5.1005440153195159E-7</v>
      </c>
      <c r="Y5024" s="160">
        <f t="shared" si="616"/>
        <v>5.1005440153195159E-7</v>
      </c>
      <c r="Z5024" s="160" t="str">
        <f t="shared" si="617"/>
        <v/>
      </c>
    </row>
    <row r="5025" spans="22:26" ht="20.100000000000001" customHeight="1" x14ac:dyDescent="0.25">
      <c r="V5025" s="156">
        <f t="shared" si="618"/>
        <v>28.345599999997923</v>
      </c>
      <c r="W5025" s="159">
        <f t="shared" si="614"/>
        <v>1.9033408793051442E-4</v>
      </c>
      <c r="X5025" s="160">
        <f t="shared" si="615"/>
        <v>5.0871190341837962E-7</v>
      </c>
      <c r="Y5025" s="160">
        <f t="shared" si="616"/>
        <v>5.0871190341837962E-7</v>
      </c>
      <c r="Z5025" s="160" t="str">
        <f t="shared" si="617"/>
        <v/>
      </c>
    </row>
    <row r="5026" spans="22:26" ht="20.100000000000001" customHeight="1" x14ac:dyDescent="0.25">
      <c r="V5026" s="156">
        <f t="shared" si="618"/>
        <v>28.351999999997922</v>
      </c>
      <c r="W5026" s="159">
        <f t="shared" si="614"/>
        <v>1.8982537602709604E-4</v>
      </c>
      <c r="X5026" s="160">
        <f t="shared" si="615"/>
        <v>5.0737287420274673E-7</v>
      </c>
      <c r="Y5026" s="160">
        <f t="shared" si="616"/>
        <v>5.0737287420274673E-7</v>
      </c>
      <c r="Z5026" s="160" t="str">
        <f t="shared" si="617"/>
        <v/>
      </c>
    </row>
    <row r="5027" spans="22:26" ht="20.100000000000001" customHeight="1" x14ac:dyDescent="0.25">
      <c r="V5027" s="156">
        <f t="shared" si="618"/>
        <v>28.358399999997921</v>
      </c>
      <c r="W5027" s="159">
        <f t="shared" si="614"/>
        <v>1.8931800315289329E-4</v>
      </c>
      <c r="X5027" s="160">
        <f t="shared" si="615"/>
        <v>5.0603730512516014E-7</v>
      </c>
      <c r="Y5027" s="160">
        <f t="shared" si="616"/>
        <v>5.0603730512516014E-7</v>
      </c>
      <c r="Z5027" s="160" t="str">
        <f t="shared" si="617"/>
        <v/>
      </c>
    </row>
    <row r="5028" spans="22:26" ht="20.100000000000001" customHeight="1" x14ac:dyDescent="0.25">
      <c r="V5028" s="156">
        <f t="shared" si="618"/>
        <v>28.364799999997921</v>
      </c>
      <c r="W5028" s="159">
        <f t="shared" si="614"/>
        <v>1.8881196584776813E-4</v>
      </c>
      <c r="X5028" s="160">
        <f t="shared" si="615"/>
        <v>5.0470518744548669E-7</v>
      </c>
      <c r="Y5028" s="160">
        <f t="shared" si="616"/>
        <v>5.0470518744548669E-7</v>
      </c>
      <c r="Z5028" s="160" t="str">
        <f t="shared" si="617"/>
        <v/>
      </c>
    </row>
    <row r="5029" spans="22:26" ht="20.100000000000001" customHeight="1" x14ac:dyDescent="0.25">
      <c r="V5029" s="156">
        <f t="shared" si="618"/>
        <v>28.37119999999792</v>
      </c>
      <c r="W5029" s="159">
        <f t="shared" si="614"/>
        <v>1.8830726066032264E-4</v>
      </c>
      <c r="X5029" s="160">
        <f t="shared" si="615"/>
        <v>5.0337651244617169E-7</v>
      </c>
      <c r="Y5029" s="160">
        <f t="shared" si="616"/>
        <v>5.0337651244617169E-7</v>
      </c>
      <c r="Z5029" s="160" t="str">
        <f t="shared" si="617"/>
        <v/>
      </c>
    </row>
    <row r="5030" spans="22:26" ht="20.100000000000001" customHeight="1" x14ac:dyDescent="0.25">
      <c r="V5030" s="156">
        <f t="shared" si="618"/>
        <v>28.377599999997919</v>
      </c>
      <c r="W5030" s="159">
        <f t="shared" si="614"/>
        <v>1.8780388414787647E-4</v>
      </c>
      <c r="X5030" s="160">
        <f t="shared" si="615"/>
        <v>5.0205127143012479E-7</v>
      </c>
      <c r="Y5030" s="160">
        <f t="shared" si="616"/>
        <v>5.0205127143012479E-7</v>
      </c>
      <c r="Z5030" s="160" t="str">
        <f t="shared" si="617"/>
        <v/>
      </c>
    </row>
    <row r="5031" spans="22:26" ht="20.100000000000001" customHeight="1" x14ac:dyDescent="0.25">
      <c r="V5031" s="156">
        <f t="shared" si="618"/>
        <v>28.383999999997918</v>
      </c>
      <c r="W5031" s="159">
        <f t="shared" si="614"/>
        <v>1.8730183287644635E-4</v>
      </c>
      <c r="X5031" s="160">
        <f t="shared" si="615"/>
        <v>5.0072945572280704E-7</v>
      </c>
      <c r="Y5031" s="160">
        <f t="shared" si="616"/>
        <v>5.0072945572280704E-7</v>
      </c>
      <c r="Z5031" s="160" t="str">
        <f t="shared" si="617"/>
        <v/>
      </c>
    </row>
    <row r="5032" spans="22:26" ht="20.100000000000001" customHeight="1" x14ac:dyDescent="0.25">
      <c r="V5032" s="156">
        <f t="shared" si="618"/>
        <v>28.390399999997918</v>
      </c>
      <c r="W5032" s="159">
        <f t="shared" si="614"/>
        <v>1.8680110342072354E-4</v>
      </c>
      <c r="X5032" s="160">
        <f t="shared" si="615"/>
        <v>4.9941105666941195E-7</v>
      </c>
      <c r="Y5032" s="160">
        <f t="shared" si="616"/>
        <v>4.9941105666941195E-7</v>
      </c>
      <c r="Z5032" s="160" t="str">
        <f t="shared" si="617"/>
        <v/>
      </c>
    </row>
    <row r="5033" spans="22:26" ht="20.100000000000001" customHeight="1" x14ac:dyDescent="0.25">
      <c r="V5033" s="156">
        <f t="shared" si="618"/>
        <v>28.396799999997917</v>
      </c>
      <c r="W5033" s="159">
        <f t="shared" si="614"/>
        <v>1.8630169236405413E-4</v>
      </c>
      <c r="X5033" s="160">
        <f t="shared" si="615"/>
        <v>4.9809606563798263E-7</v>
      </c>
      <c r="Y5033" s="160">
        <f t="shared" si="616"/>
        <v>4.9809606563798263E-7</v>
      </c>
      <c r="Z5033" s="160" t="str">
        <f t="shared" si="617"/>
        <v/>
      </c>
    </row>
    <row r="5034" spans="22:26" ht="20.100000000000001" customHeight="1" x14ac:dyDescent="0.25">
      <c r="V5034" s="156">
        <f t="shared" si="618"/>
        <v>28.403199999997916</v>
      </c>
      <c r="W5034" s="159">
        <f t="shared" si="614"/>
        <v>1.8580359629841614E-4</v>
      </c>
      <c r="X5034" s="160">
        <f t="shared" si="615"/>
        <v>4.967844740160236E-7</v>
      </c>
      <c r="Y5034" s="160">
        <f t="shared" si="616"/>
        <v>4.967844740160236E-7</v>
      </c>
      <c r="Z5034" s="160" t="str">
        <f t="shared" si="617"/>
        <v/>
      </c>
    </row>
    <row r="5035" spans="22:26" ht="20.100000000000001" customHeight="1" x14ac:dyDescent="0.25">
      <c r="V5035" s="156">
        <f t="shared" si="618"/>
        <v>28.409599999997916</v>
      </c>
      <c r="W5035" s="159">
        <f t="shared" si="614"/>
        <v>1.8530681182440012E-4</v>
      </c>
      <c r="X5035" s="160">
        <f t="shared" si="615"/>
        <v>4.9547627321421418E-7</v>
      </c>
      <c r="Y5035" s="160">
        <f t="shared" si="616"/>
        <v>4.9547627321421418E-7</v>
      </c>
      <c r="Z5035" s="160" t="str">
        <f t="shared" si="617"/>
        <v/>
      </c>
    </row>
    <row r="5036" spans="22:26" ht="20.100000000000001" customHeight="1" x14ac:dyDescent="0.25">
      <c r="V5036" s="156">
        <f t="shared" si="618"/>
        <v>28.415999999997915</v>
      </c>
      <c r="W5036" s="159">
        <f t="shared" si="614"/>
        <v>1.8481133555118591E-4</v>
      </c>
      <c r="X5036" s="160">
        <f t="shared" si="615"/>
        <v>4.9417145466204462E-7</v>
      </c>
      <c r="Y5036" s="160">
        <f t="shared" si="616"/>
        <v>4.9417145466204462E-7</v>
      </c>
      <c r="Z5036" s="160" t="str">
        <f t="shared" si="617"/>
        <v/>
      </c>
    </row>
    <row r="5037" spans="22:26" ht="20.100000000000001" customHeight="1" x14ac:dyDescent="0.25">
      <c r="V5037" s="156">
        <f t="shared" si="618"/>
        <v>28.422399999997914</v>
      </c>
      <c r="W5037" s="159">
        <f t="shared" si="614"/>
        <v>1.8431716409652386E-4</v>
      </c>
      <c r="X5037" s="160">
        <f t="shared" si="615"/>
        <v>4.9287000981234263E-7</v>
      </c>
      <c r="Y5037" s="160">
        <f t="shared" si="616"/>
        <v>4.9287000981234263E-7</v>
      </c>
      <c r="Z5037" s="160" t="str">
        <f t="shared" si="617"/>
        <v/>
      </c>
    </row>
    <row r="5038" spans="22:26" ht="20.100000000000001" customHeight="1" x14ac:dyDescent="0.25">
      <c r="V5038" s="156">
        <f t="shared" si="618"/>
        <v>28.428799999997914</v>
      </c>
      <c r="W5038" s="159">
        <f t="shared" si="614"/>
        <v>1.8382429408671152E-4</v>
      </c>
      <c r="X5038" s="160">
        <f t="shared" si="615"/>
        <v>4.9157193013677392E-7</v>
      </c>
      <c r="Y5038" s="160">
        <f t="shared" si="616"/>
        <v>4.9157193013677392E-7</v>
      </c>
      <c r="Z5038" s="160" t="str">
        <f t="shared" si="617"/>
        <v/>
      </c>
    </row>
    <row r="5039" spans="22:26" ht="20.100000000000001" customHeight="1" x14ac:dyDescent="0.25">
      <c r="V5039" s="156">
        <f t="shared" si="618"/>
        <v>28.435199999997913</v>
      </c>
      <c r="W5039" s="159">
        <f t="shared" si="614"/>
        <v>1.8333272215657475E-4</v>
      </c>
      <c r="X5039" s="160">
        <f t="shared" si="615"/>
        <v>4.9027720712993507E-7</v>
      </c>
      <c r="Y5039" s="160">
        <f t="shared" si="616"/>
        <v>4.9027720712993507E-7</v>
      </c>
      <c r="Z5039" s="160" t="str">
        <f t="shared" si="617"/>
        <v/>
      </c>
    </row>
    <row r="5040" spans="22:26" ht="20.100000000000001" customHeight="1" x14ac:dyDescent="0.25">
      <c r="V5040" s="156">
        <f t="shared" si="618"/>
        <v>28.441599999997912</v>
      </c>
      <c r="W5040" s="159">
        <f t="shared" si="614"/>
        <v>1.8284244494944481E-4</v>
      </c>
      <c r="X5040" s="160">
        <f t="shared" si="615"/>
        <v>4.889858323059112E-7</v>
      </c>
      <c r="Y5040" s="160">
        <f t="shared" si="616"/>
        <v>4.889858323059112E-7</v>
      </c>
      <c r="Z5040" s="160" t="str">
        <f t="shared" si="617"/>
        <v/>
      </c>
    </row>
    <row r="5041" spans="22:26" ht="20.100000000000001" customHeight="1" x14ac:dyDescent="0.25">
      <c r="V5041" s="156">
        <f t="shared" si="618"/>
        <v>28.447999999997911</v>
      </c>
      <c r="W5041" s="159">
        <f t="shared" si="614"/>
        <v>1.823534591171389E-4</v>
      </c>
      <c r="X5041" s="160">
        <f t="shared" si="615"/>
        <v>4.8769779719957701E-7</v>
      </c>
      <c r="Y5041" s="160">
        <f t="shared" si="616"/>
        <v>4.8769779719957701E-7</v>
      </c>
      <c r="Z5041" s="160" t="str">
        <f t="shared" si="617"/>
        <v/>
      </c>
    </row>
    <row r="5042" spans="22:26" ht="20.100000000000001" customHeight="1" x14ac:dyDescent="0.25">
      <c r="V5042" s="156">
        <f t="shared" si="618"/>
        <v>28.454399999997911</v>
      </c>
      <c r="W5042" s="159">
        <f t="shared" si="614"/>
        <v>1.8186576131993932E-4</v>
      </c>
      <c r="X5042" s="160">
        <f t="shared" si="615"/>
        <v>4.8641309336811466E-7</v>
      </c>
      <c r="Y5042" s="160">
        <f t="shared" si="616"/>
        <v>4.8641309336811466E-7</v>
      </c>
      <c r="Z5042" s="160" t="str">
        <f t="shared" si="617"/>
        <v/>
      </c>
    </row>
    <row r="5043" spans="22:26" ht="20.100000000000001" customHeight="1" x14ac:dyDescent="0.25">
      <c r="V5043" s="156">
        <f t="shared" si="618"/>
        <v>28.46079999999791</v>
      </c>
      <c r="W5043" s="159">
        <f t="shared" si="614"/>
        <v>1.8137934822657121E-4</v>
      </c>
      <c r="X5043" s="160">
        <f t="shared" si="615"/>
        <v>4.8513171238759854E-7</v>
      </c>
      <c r="Y5043" s="160">
        <f t="shared" si="616"/>
        <v>4.8513171238759854E-7</v>
      </c>
      <c r="Z5043" s="160" t="str">
        <f t="shared" si="617"/>
        <v/>
      </c>
    </row>
    <row r="5044" spans="22:26" ht="20.100000000000001" customHeight="1" x14ac:dyDescent="0.25">
      <c r="V5044" s="156">
        <f t="shared" si="618"/>
        <v>28.467199999997909</v>
      </c>
      <c r="W5044" s="159">
        <f t="shared" si="614"/>
        <v>1.8089421651418361E-4</v>
      </c>
      <c r="X5044" s="160">
        <f t="shared" si="615"/>
        <v>4.8385364585584126E-7</v>
      </c>
      <c r="Y5044" s="160">
        <f t="shared" si="616"/>
        <v>4.8385364585584126E-7</v>
      </c>
      <c r="Z5044" s="160" t="str">
        <f t="shared" si="617"/>
        <v/>
      </c>
    </row>
    <row r="5045" spans="22:26" ht="20.100000000000001" customHeight="1" x14ac:dyDescent="0.25">
      <c r="V5045" s="156">
        <f t="shared" si="618"/>
        <v>28.473599999997909</v>
      </c>
      <c r="W5045" s="159">
        <f t="shared" si="614"/>
        <v>1.8041036286832777E-4</v>
      </c>
      <c r="X5045" s="160">
        <f t="shared" si="615"/>
        <v>4.8257888539084874E-7</v>
      </c>
      <c r="Y5045" s="160">
        <f t="shared" si="616"/>
        <v>4.8257888539084874E-7</v>
      </c>
      <c r="Z5045" s="160" t="str">
        <f t="shared" si="617"/>
        <v/>
      </c>
    </row>
    <row r="5046" spans="22:26" ht="20.100000000000001" customHeight="1" x14ac:dyDescent="0.25">
      <c r="V5046" s="156">
        <f t="shared" si="618"/>
        <v>28.479999999997908</v>
      </c>
      <c r="W5046" s="159">
        <f t="shared" si="614"/>
        <v>1.7992778398293692E-4</v>
      </c>
      <c r="X5046" s="160">
        <f t="shared" si="615"/>
        <v>4.8130742263225671E-7</v>
      </c>
      <c r="Y5046" s="160">
        <f t="shared" si="616"/>
        <v>4.8130742263225671E-7</v>
      </c>
      <c r="Z5046" s="160" t="str">
        <f t="shared" si="617"/>
        <v/>
      </c>
    </row>
    <row r="5047" spans="22:26" ht="20.100000000000001" customHeight="1" x14ac:dyDescent="0.25">
      <c r="V5047" s="156">
        <f t="shared" si="618"/>
        <v>28.486399999997907</v>
      </c>
      <c r="W5047" s="159">
        <f t="shared" si="614"/>
        <v>1.7944647656030466E-4</v>
      </c>
      <c r="X5047" s="160">
        <f t="shared" si="615"/>
        <v>4.8003924923870154E-7</v>
      </c>
      <c r="Y5047" s="160">
        <f t="shared" si="616"/>
        <v>4.8003924923870154E-7</v>
      </c>
      <c r="Z5047" s="160" t="str">
        <f t="shared" si="617"/>
        <v/>
      </c>
    </row>
    <row r="5048" spans="22:26" ht="20.100000000000001" customHeight="1" x14ac:dyDescent="0.25">
      <c r="V5048" s="156">
        <f t="shared" si="618"/>
        <v>28.492799999997906</v>
      </c>
      <c r="W5048" s="159">
        <f t="shared" si="614"/>
        <v>1.7896643731106596E-4</v>
      </c>
      <c r="X5048" s="160">
        <f t="shared" si="615"/>
        <v>4.7877435689047654E-7</v>
      </c>
      <c r="Y5048" s="160">
        <f t="shared" si="616"/>
        <v>4.7877435689047654E-7</v>
      </c>
      <c r="Z5048" s="160" t="str">
        <f t="shared" si="617"/>
        <v/>
      </c>
    </row>
    <row r="5049" spans="22:26" ht="20.100000000000001" customHeight="1" x14ac:dyDescent="0.25">
      <c r="V5049" s="156">
        <f t="shared" si="618"/>
        <v>28.499199999997906</v>
      </c>
      <c r="W5049" s="159">
        <f t="shared" si="614"/>
        <v>1.7848766295417548E-4</v>
      </c>
      <c r="X5049" s="160">
        <f t="shared" si="615"/>
        <v>4.775127372869841E-7</v>
      </c>
      <c r="Y5049" s="160">
        <f t="shared" si="616"/>
        <v>4.775127372869841E-7</v>
      </c>
      <c r="Z5049" s="160" t="str">
        <f t="shared" si="617"/>
        <v/>
      </c>
    </row>
    <row r="5050" spans="22:26" ht="20.100000000000001" customHeight="1" x14ac:dyDescent="0.25">
      <c r="V5050" s="156">
        <f t="shared" si="618"/>
        <v>28.505599999997905</v>
      </c>
      <c r="W5050" s="159">
        <f t="shared" si="614"/>
        <v>1.780101502168885E-4</v>
      </c>
      <c r="X5050" s="160">
        <f t="shared" si="615"/>
        <v>4.7625438215025931E-7</v>
      </c>
      <c r="Y5050" s="160">
        <f t="shared" si="616"/>
        <v>4.7625438215025931E-7</v>
      </c>
      <c r="Z5050" s="160" t="str">
        <f t="shared" si="617"/>
        <v/>
      </c>
    </row>
    <row r="5051" spans="22:26" ht="20.100000000000001" customHeight="1" x14ac:dyDescent="0.25">
      <c r="V5051" s="156">
        <f t="shared" si="618"/>
        <v>28.511999999997904</v>
      </c>
      <c r="W5051" s="159">
        <f t="shared" si="614"/>
        <v>1.7753389583473824E-4</v>
      </c>
      <c r="X5051" s="160">
        <f t="shared" si="615"/>
        <v>4.7499928322076871E-7</v>
      </c>
      <c r="Y5051" s="160">
        <f t="shared" si="616"/>
        <v>4.7499928322076871E-7</v>
      </c>
      <c r="Z5051" s="160" t="str">
        <f t="shared" si="617"/>
        <v/>
      </c>
    </row>
    <row r="5052" spans="22:26" ht="20.100000000000001" customHeight="1" x14ac:dyDescent="0.25">
      <c r="V5052" s="156">
        <f t="shared" si="618"/>
        <v>28.518399999997904</v>
      </c>
      <c r="W5052" s="159">
        <f t="shared" si="614"/>
        <v>1.7705889655151747E-4</v>
      </c>
      <c r="X5052" s="160">
        <f t="shared" si="615"/>
        <v>4.7374743225957867E-7</v>
      </c>
      <c r="Y5052" s="160">
        <f t="shared" si="616"/>
        <v>4.7374743225957867E-7</v>
      </c>
      <c r="Z5052" s="160" t="str">
        <f t="shared" si="617"/>
        <v/>
      </c>
    </row>
    <row r="5053" spans="22:26" ht="20.100000000000001" customHeight="1" x14ac:dyDescent="0.25">
      <c r="V5053" s="156">
        <f t="shared" si="618"/>
        <v>28.524799999997903</v>
      </c>
      <c r="W5053" s="159">
        <f t="shared" si="614"/>
        <v>1.7658514911925789E-4</v>
      </c>
      <c r="X5053" s="160">
        <f t="shared" si="615"/>
        <v>4.7249882104854514E-7</v>
      </c>
      <c r="Y5053" s="160">
        <f t="shared" si="616"/>
        <v>4.7249882104854514E-7</v>
      </c>
      <c r="Z5053" s="160" t="str">
        <f t="shared" si="617"/>
        <v/>
      </c>
    </row>
    <row r="5054" spans="22:26" ht="20.100000000000001" customHeight="1" x14ac:dyDescent="0.25">
      <c r="V5054" s="156">
        <f t="shared" si="618"/>
        <v>28.531199999997902</v>
      </c>
      <c r="W5054" s="159">
        <f t="shared" si="614"/>
        <v>1.7611265029820935E-4</v>
      </c>
      <c r="X5054" s="160">
        <f t="shared" si="615"/>
        <v>4.7125344138974445E-7</v>
      </c>
      <c r="Y5054" s="160">
        <f t="shared" si="616"/>
        <v>4.7125344138974445E-7</v>
      </c>
      <c r="Z5054" s="160" t="str">
        <f t="shared" si="617"/>
        <v/>
      </c>
    </row>
    <row r="5055" spans="22:26" ht="20.100000000000001" customHeight="1" x14ac:dyDescent="0.25">
      <c r="V5055" s="156">
        <f t="shared" si="618"/>
        <v>28.537599999997902</v>
      </c>
      <c r="W5055" s="159">
        <f t="shared" si="614"/>
        <v>1.756413968568196E-4</v>
      </c>
      <c r="X5055" s="160">
        <f t="shared" si="615"/>
        <v>4.700112851055004E-7</v>
      </c>
      <c r="Y5055" s="160">
        <f t="shared" si="616"/>
        <v>4.700112851055004E-7</v>
      </c>
      <c r="Z5055" s="160" t="str">
        <f t="shared" si="617"/>
        <v/>
      </c>
    </row>
    <row r="5056" spans="22:26" ht="20.100000000000001" customHeight="1" x14ac:dyDescent="0.25">
      <c r="V5056" s="156">
        <f t="shared" si="618"/>
        <v>28.543999999997901</v>
      </c>
      <c r="W5056" s="159">
        <f t="shared" si="614"/>
        <v>1.751713855717141E-4</v>
      </c>
      <c r="X5056" s="160">
        <f t="shared" si="615"/>
        <v>4.6877234403659533E-7</v>
      </c>
      <c r="Y5056" s="160">
        <f t="shared" si="616"/>
        <v>4.6877234403659533E-7</v>
      </c>
      <c r="Z5056" s="160" t="str">
        <f t="shared" si="617"/>
        <v/>
      </c>
    </row>
    <row r="5057" spans="22:26" ht="20.100000000000001" customHeight="1" x14ac:dyDescent="0.25">
      <c r="V5057" s="156">
        <f t="shared" si="618"/>
        <v>28.5503999999979</v>
      </c>
      <c r="W5057" s="159">
        <f t="shared" si="614"/>
        <v>1.7470261322767751E-4</v>
      </c>
      <c r="X5057" s="160">
        <f t="shared" si="615"/>
        <v>4.6753661004657983E-7</v>
      </c>
      <c r="Y5057" s="160">
        <f t="shared" si="616"/>
        <v>4.6753661004657983E-7</v>
      </c>
      <c r="Z5057" s="160" t="str">
        <f t="shared" si="617"/>
        <v/>
      </c>
    </row>
    <row r="5058" spans="22:26" ht="20.100000000000001" customHeight="1" x14ac:dyDescent="0.25">
      <c r="V5058" s="156">
        <f t="shared" si="618"/>
        <v>28.556799999997899</v>
      </c>
      <c r="W5058" s="159">
        <f t="shared" si="614"/>
        <v>1.7423507661763093E-4</v>
      </c>
      <c r="X5058" s="160">
        <f t="shared" si="615"/>
        <v>4.6630407501711065E-7</v>
      </c>
      <c r="Y5058" s="160">
        <f t="shared" si="616"/>
        <v>4.6630407501711065E-7</v>
      </c>
      <c r="Z5058" s="160" t="str">
        <f t="shared" si="617"/>
        <v/>
      </c>
    </row>
    <row r="5059" spans="22:26" ht="20.100000000000001" customHeight="1" x14ac:dyDescent="0.25">
      <c r="V5059" s="156">
        <f t="shared" si="618"/>
        <v>28.563199999997899</v>
      </c>
      <c r="W5059" s="159">
        <f t="shared" si="614"/>
        <v>1.7376877254261382E-4</v>
      </c>
      <c r="X5059" s="160">
        <f t="shared" si="615"/>
        <v>4.6507473085041729E-7</v>
      </c>
      <c r="Y5059" s="160">
        <f t="shared" si="616"/>
        <v>4.6507473085041729E-7</v>
      </c>
      <c r="Z5059" s="160" t="str">
        <f t="shared" si="617"/>
        <v/>
      </c>
    </row>
    <row r="5060" spans="22:26" ht="20.100000000000001" customHeight="1" x14ac:dyDescent="0.25">
      <c r="V5060" s="156">
        <f t="shared" si="618"/>
        <v>28.569599999997898</v>
      </c>
      <c r="W5060" s="159">
        <f t="shared" si="614"/>
        <v>1.733036978117634E-4</v>
      </c>
      <c r="X5060" s="160">
        <f t="shared" si="615"/>
        <v>4.638485694687599E-7</v>
      </c>
      <c r="Y5060" s="160">
        <f t="shared" si="616"/>
        <v>4.638485694687599E-7</v>
      </c>
      <c r="Z5060" s="160" t="str">
        <f t="shared" si="617"/>
        <v/>
      </c>
    </row>
    <row r="5061" spans="22:26" ht="20.100000000000001" customHeight="1" x14ac:dyDescent="0.25">
      <c r="V5061" s="156">
        <f t="shared" si="618"/>
        <v>28.575999999997897</v>
      </c>
      <c r="W5061" s="159">
        <f t="shared" si="614"/>
        <v>1.7283984924229464E-4</v>
      </c>
      <c r="X5061" s="160">
        <f t="shared" si="615"/>
        <v>4.626255828131282E-7</v>
      </c>
      <c r="Y5061" s="160">
        <f t="shared" si="616"/>
        <v>4.626255828131282E-7</v>
      </c>
      <c r="Z5061" s="160" t="str">
        <f t="shared" si="617"/>
        <v/>
      </c>
    </row>
    <row r="5062" spans="22:26" ht="20.100000000000001" customHeight="1" x14ac:dyDescent="0.25">
      <c r="V5062" s="156">
        <f t="shared" si="618"/>
        <v>28.582399999997897</v>
      </c>
      <c r="W5062" s="159">
        <f t="shared" si="614"/>
        <v>1.7237722365948151E-4</v>
      </c>
      <c r="X5062" s="160">
        <f t="shared" si="615"/>
        <v>4.6140576284671095E-7</v>
      </c>
      <c r="Y5062" s="160">
        <f t="shared" si="616"/>
        <v>4.6140576284671095E-7</v>
      </c>
      <c r="Z5062" s="160" t="str">
        <f t="shared" si="617"/>
        <v/>
      </c>
    </row>
    <row r="5063" spans="22:26" ht="20.100000000000001" customHeight="1" x14ac:dyDescent="0.25">
      <c r="V5063" s="156">
        <f t="shared" si="618"/>
        <v>28.588799999997896</v>
      </c>
      <c r="W5063" s="159">
        <f t="shared" si="614"/>
        <v>1.719158178966348E-4</v>
      </c>
      <c r="X5063" s="160">
        <f t="shared" si="615"/>
        <v>4.6018910155061336E-7</v>
      </c>
      <c r="Y5063" s="160">
        <f t="shared" si="616"/>
        <v>4.6018910155061336E-7</v>
      </c>
      <c r="Z5063" s="160" t="str">
        <f t="shared" si="617"/>
        <v/>
      </c>
    </row>
    <row r="5064" spans="22:26" ht="20.100000000000001" customHeight="1" x14ac:dyDescent="0.25">
      <c r="V5064" s="156">
        <f t="shared" si="618"/>
        <v>28.595199999997895</v>
      </c>
      <c r="W5064" s="159">
        <f t="shared" si="614"/>
        <v>1.7145562879508419E-4</v>
      </c>
      <c r="X5064" s="160">
        <f t="shared" si="615"/>
        <v>4.5897559092578154E-7</v>
      </c>
      <c r="Y5064" s="160">
        <f t="shared" si="616"/>
        <v>4.5897559092578154E-7</v>
      </c>
      <c r="Z5064" s="160" t="str">
        <f t="shared" si="617"/>
        <v/>
      </c>
    </row>
    <row r="5065" spans="22:26" ht="20.100000000000001" customHeight="1" x14ac:dyDescent="0.25">
      <c r="V5065" s="156">
        <f t="shared" si="618"/>
        <v>28.601599999997894</v>
      </c>
      <c r="W5065" s="159">
        <f t="shared" si="614"/>
        <v>1.7099665320415841E-4</v>
      </c>
      <c r="X5065" s="160">
        <f t="shared" si="615"/>
        <v>4.5776522299340906E-7</v>
      </c>
      <c r="Y5065" s="160">
        <f t="shared" si="616"/>
        <v>4.5776522299340906E-7</v>
      </c>
      <c r="Z5065" s="160" t="str">
        <f t="shared" si="617"/>
        <v/>
      </c>
    </row>
    <row r="5066" spans="22:26" ht="20.100000000000001" customHeight="1" x14ac:dyDescent="0.25">
      <c r="V5066" s="156">
        <f t="shared" si="618"/>
        <v>28.607999999997894</v>
      </c>
      <c r="W5066" s="159">
        <f t="shared" si="614"/>
        <v>1.70538887981165E-4</v>
      </c>
      <c r="X5066" s="160">
        <f t="shared" si="615"/>
        <v>4.5655798979428648E-7</v>
      </c>
      <c r="Y5066" s="160">
        <f t="shared" si="616"/>
        <v>4.5655798979428648E-7</v>
      </c>
      <c r="Z5066" s="160" t="str">
        <f t="shared" si="617"/>
        <v/>
      </c>
    </row>
    <row r="5067" spans="22:26" ht="20.100000000000001" customHeight="1" x14ac:dyDescent="0.25">
      <c r="V5067" s="156">
        <f t="shared" si="618"/>
        <v>28.614399999997893</v>
      </c>
      <c r="W5067" s="159">
        <f t="shared" si="614"/>
        <v>1.7008232999137071E-4</v>
      </c>
      <c r="X5067" s="160">
        <f t="shared" si="615"/>
        <v>4.5535388338877416E-7</v>
      </c>
      <c r="Y5067" s="160">
        <f t="shared" si="616"/>
        <v>4.5535388338877416E-7</v>
      </c>
      <c r="Z5067" s="160" t="str">
        <f t="shared" si="617"/>
        <v/>
      </c>
    </row>
    <row r="5068" spans="22:26" ht="20.100000000000001" customHeight="1" x14ac:dyDescent="0.25">
      <c r="V5068" s="156">
        <f t="shared" si="618"/>
        <v>28.620799999997892</v>
      </c>
      <c r="W5068" s="159">
        <f t="shared" si="614"/>
        <v>1.6962697610798194E-4</v>
      </c>
      <c r="X5068" s="160">
        <f t="shared" si="615"/>
        <v>4.5415289585585368E-7</v>
      </c>
      <c r="Y5068" s="160">
        <f t="shared" si="616"/>
        <v>4.5415289585585368E-7</v>
      </c>
      <c r="Z5068" s="160" t="str">
        <f t="shared" si="617"/>
        <v/>
      </c>
    </row>
    <row r="5069" spans="22:26" ht="20.100000000000001" customHeight="1" x14ac:dyDescent="0.25">
      <c r="V5069" s="156">
        <f t="shared" si="618"/>
        <v>28.627199999997892</v>
      </c>
      <c r="W5069" s="159">
        <f t="shared" si="614"/>
        <v>1.6917282321212608E-4</v>
      </c>
      <c r="X5069" s="160">
        <f t="shared" si="615"/>
        <v>4.5295501929586536E-7</v>
      </c>
      <c r="Y5069" s="160">
        <f t="shared" si="616"/>
        <v>4.5295501929586536E-7</v>
      </c>
      <c r="Z5069" s="160" t="str">
        <f t="shared" si="617"/>
        <v/>
      </c>
    </row>
    <row r="5070" spans="22:26" ht="20.100000000000001" customHeight="1" x14ac:dyDescent="0.25">
      <c r="V5070" s="156">
        <f t="shared" si="618"/>
        <v>28.633599999997891</v>
      </c>
      <c r="W5070" s="159">
        <f t="shared" si="614"/>
        <v>1.6871986819283022E-4</v>
      </c>
      <c r="X5070" s="160">
        <f t="shared" si="615"/>
        <v>4.5176024582682206E-7</v>
      </c>
      <c r="Y5070" s="160">
        <f t="shared" si="616"/>
        <v>4.5176024582682206E-7</v>
      </c>
      <c r="Z5070" s="160" t="str">
        <f t="shared" si="617"/>
        <v/>
      </c>
    </row>
    <row r="5071" spans="22:26" ht="20.100000000000001" customHeight="1" x14ac:dyDescent="0.25">
      <c r="V5071" s="156">
        <f t="shared" si="618"/>
        <v>28.63999999999789</v>
      </c>
      <c r="W5071" s="159">
        <f t="shared" si="614"/>
        <v>1.682681079470034E-4</v>
      </c>
      <c r="X5071" s="160">
        <f t="shared" si="615"/>
        <v>4.5056856758752617E-7</v>
      </c>
      <c r="Y5071" s="160">
        <f t="shared" si="616"/>
        <v>4.5056856758752617E-7</v>
      </c>
      <c r="Z5071" s="160" t="str">
        <f t="shared" si="617"/>
        <v/>
      </c>
    </row>
    <row r="5072" spans="22:26" ht="20.100000000000001" customHeight="1" x14ac:dyDescent="0.25">
      <c r="V5072" s="156">
        <f t="shared" si="618"/>
        <v>28.64639999999789</v>
      </c>
      <c r="W5072" s="159">
        <f t="shared" si="614"/>
        <v>1.6781753937941587E-4</v>
      </c>
      <c r="X5072" s="160">
        <f t="shared" si="615"/>
        <v>4.4937997673445262E-7</v>
      </c>
      <c r="Y5072" s="160">
        <f t="shared" si="616"/>
        <v>4.4937997673445262E-7</v>
      </c>
      <c r="Z5072" s="160" t="str">
        <f t="shared" si="617"/>
        <v/>
      </c>
    </row>
    <row r="5073" spans="22:26" ht="20.100000000000001" customHeight="1" x14ac:dyDescent="0.25">
      <c r="V5073" s="156">
        <f t="shared" si="618"/>
        <v>28.652799999997889</v>
      </c>
      <c r="W5073" s="159">
        <f t="shared" si="614"/>
        <v>1.6736815940268142E-4</v>
      </c>
      <c r="X5073" s="160">
        <f t="shared" si="615"/>
        <v>4.4819446544576034E-7</v>
      </c>
      <c r="Y5073" s="160">
        <f t="shared" si="616"/>
        <v>4.4819446544576034E-7</v>
      </c>
      <c r="Z5073" s="160" t="str">
        <f t="shared" si="617"/>
        <v/>
      </c>
    </row>
    <row r="5074" spans="22:26" ht="20.100000000000001" customHeight="1" x14ac:dyDescent="0.25">
      <c r="V5074" s="156">
        <f t="shared" si="618"/>
        <v>28.659199999997888</v>
      </c>
      <c r="W5074" s="159">
        <f t="shared" si="614"/>
        <v>1.6691996493723566E-4</v>
      </c>
      <c r="X5074" s="160">
        <f t="shared" si="615"/>
        <v>4.470120259167658E-7</v>
      </c>
      <c r="Y5074" s="160">
        <f t="shared" si="616"/>
        <v>4.470120259167658E-7</v>
      </c>
      <c r="Z5074" s="160" t="str">
        <f t="shared" si="617"/>
        <v/>
      </c>
    </row>
    <row r="5075" spans="22:26" ht="20.100000000000001" customHeight="1" x14ac:dyDescent="0.25">
      <c r="V5075" s="156">
        <f t="shared" si="618"/>
        <v>28.665599999997887</v>
      </c>
      <c r="W5075" s="159">
        <f t="shared" si="614"/>
        <v>1.6647295291131889E-4</v>
      </c>
      <c r="X5075" s="160">
        <f t="shared" si="615"/>
        <v>4.4583265036262634E-7</v>
      </c>
      <c r="Y5075" s="160">
        <f t="shared" si="616"/>
        <v>4.4583265036262634E-7</v>
      </c>
      <c r="Z5075" s="160" t="str">
        <f t="shared" si="617"/>
        <v/>
      </c>
    </row>
    <row r="5076" spans="22:26" ht="20.100000000000001" customHeight="1" x14ac:dyDescent="0.25">
      <c r="V5076" s="156">
        <f t="shared" si="618"/>
        <v>28.671999999997887</v>
      </c>
      <c r="W5076" s="159">
        <f t="shared" ref="W5076:W5139" si="619">_xlfn.CHISQ.DIST.RT(V5076,$U$593)</f>
        <v>1.6602712026095626E-4</v>
      </c>
      <c r="X5076" s="160">
        <f t="shared" ref="X5076:X5139" si="620">W5076-W5077</f>
        <v>4.4465633101834021E-7</v>
      </c>
      <c r="Y5076" s="160">
        <f t="shared" ref="Y5076:Y5139" si="621">IF(W5076&lt;(1-$U$600),X5076,"")</f>
        <v>4.4465633101834021E-7</v>
      </c>
      <c r="Z5076" s="160" t="str">
        <f t="shared" ref="Z5076:Z5139" si="622">IF(X5076&lt;(1-$U$606),Y5076,"")</f>
        <v/>
      </c>
    </row>
    <row r="5077" spans="22:26" ht="20.100000000000001" customHeight="1" x14ac:dyDescent="0.25">
      <c r="V5077" s="156">
        <f t="shared" ref="V5077:V5140" si="623">V5076+$Y$593</f>
        <v>28.678399999997886</v>
      </c>
      <c r="W5077" s="159">
        <f t="shared" si="619"/>
        <v>1.6558246392993792E-4</v>
      </c>
      <c r="X5077" s="160">
        <f t="shared" si="620"/>
        <v>4.4348306013725579E-7</v>
      </c>
      <c r="Y5077" s="160">
        <f t="shared" si="621"/>
        <v>4.4348306013725579E-7</v>
      </c>
      <c r="Z5077" s="160" t="str">
        <f t="shared" si="622"/>
        <v/>
      </c>
    </row>
    <row r="5078" spans="22:26" ht="20.100000000000001" customHeight="1" x14ac:dyDescent="0.25">
      <c r="V5078" s="156">
        <f t="shared" si="623"/>
        <v>28.684799999997885</v>
      </c>
      <c r="W5078" s="159">
        <f t="shared" si="619"/>
        <v>1.6513898086980067E-4</v>
      </c>
      <c r="X5078" s="160">
        <f t="shared" si="620"/>
        <v>4.4231282999231841E-7</v>
      </c>
      <c r="Y5078" s="160">
        <f t="shared" si="621"/>
        <v>4.4231282999231841E-7</v>
      </c>
      <c r="Z5078" s="160" t="str">
        <f t="shared" si="622"/>
        <v/>
      </c>
    </row>
    <row r="5079" spans="22:26" ht="20.100000000000001" customHeight="1" x14ac:dyDescent="0.25">
      <c r="V5079" s="156">
        <f t="shared" si="623"/>
        <v>28.691199999997885</v>
      </c>
      <c r="W5079" s="159">
        <f t="shared" si="619"/>
        <v>1.6469666803980835E-4</v>
      </c>
      <c r="X5079" s="160">
        <f t="shared" si="620"/>
        <v>4.4114563287504034E-7</v>
      </c>
      <c r="Y5079" s="160">
        <f t="shared" si="621"/>
        <v>4.4114563287504034E-7</v>
      </c>
      <c r="Z5079" s="160" t="str">
        <f t="shared" si="622"/>
        <v/>
      </c>
    </row>
    <row r="5080" spans="22:26" ht="20.100000000000001" customHeight="1" x14ac:dyDescent="0.25">
      <c r="V5080" s="156">
        <f t="shared" si="623"/>
        <v>28.697599999997884</v>
      </c>
      <c r="W5080" s="159">
        <f t="shared" si="619"/>
        <v>1.6425552240693331E-4</v>
      </c>
      <c r="X5080" s="160">
        <f t="shared" si="620"/>
        <v>4.3998146109696453E-7</v>
      </c>
      <c r="Y5080" s="160">
        <f t="shared" si="621"/>
        <v>4.3998146109696453E-7</v>
      </c>
      <c r="Z5080" s="160" t="str">
        <f t="shared" si="622"/>
        <v/>
      </c>
    </row>
    <row r="5081" spans="22:26" ht="20.100000000000001" customHeight="1" x14ac:dyDescent="0.25">
      <c r="V5081" s="156">
        <f t="shared" si="623"/>
        <v>28.703999999997883</v>
      </c>
      <c r="W5081" s="159">
        <f t="shared" si="619"/>
        <v>1.6381554094583635E-4</v>
      </c>
      <c r="X5081" s="160">
        <f t="shared" si="620"/>
        <v>4.3882030698646612E-7</v>
      </c>
      <c r="Y5081" s="160">
        <f t="shared" si="621"/>
        <v>4.3882030698646612E-7</v>
      </c>
      <c r="Z5081" s="160" t="str">
        <f t="shared" si="622"/>
        <v/>
      </c>
    </row>
    <row r="5082" spans="22:26" ht="20.100000000000001" customHeight="1" x14ac:dyDescent="0.25">
      <c r="V5082" s="156">
        <f t="shared" si="623"/>
        <v>28.710399999997883</v>
      </c>
      <c r="W5082" s="159">
        <f t="shared" si="619"/>
        <v>1.6337672063884988E-4</v>
      </c>
      <c r="X5082" s="160">
        <f t="shared" si="620"/>
        <v>4.3766216289355011E-7</v>
      </c>
      <c r="Y5082" s="160">
        <f t="shared" si="621"/>
        <v>4.3766216289355011E-7</v>
      </c>
      <c r="Z5082" s="160" t="str">
        <f t="shared" si="622"/>
        <v/>
      </c>
    </row>
    <row r="5083" spans="22:26" ht="20.100000000000001" customHeight="1" x14ac:dyDescent="0.25">
      <c r="V5083" s="156">
        <f t="shared" si="623"/>
        <v>28.716799999997882</v>
      </c>
      <c r="W5083" s="159">
        <f t="shared" si="619"/>
        <v>1.6293905847595633E-4</v>
      </c>
      <c r="X5083" s="160">
        <f t="shared" si="620"/>
        <v>4.3650702118480981E-7</v>
      </c>
      <c r="Y5083" s="160">
        <f t="shared" si="621"/>
        <v>4.3650702118480981E-7</v>
      </c>
      <c r="Z5083" s="160" t="str">
        <f t="shared" si="622"/>
        <v/>
      </c>
    </row>
    <row r="5084" spans="22:26" ht="20.100000000000001" customHeight="1" x14ac:dyDescent="0.25">
      <c r="V5084" s="156">
        <f t="shared" si="623"/>
        <v>28.723199999997881</v>
      </c>
      <c r="W5084" s="159">
        <f t="shared" si="619"/>
        <v>1.6250255145477152E-4</v>
      </c>
      <c r="X5084" s="160">
        <f t="shared" si="620"/>
        <v>4.3535487424662517E-7</v>
      </c>
      <c r="Y5084" s="160">
        <f t="shared" si="621"/>
        <v>4.3535487424662517E-7</v>
      </c>
      <c r="Z5084" s="160" t="str">
        <f t="shared" si="622"/>
        <v/>
      </c>
    </row>
    <row r="5085" spans="22:26" ht="20.100000000000001" customHeight="1" x14ac:dyDescent="0.25">
      <c r="V5085" s="156">
        <f t="shared" si="623"/>
        <v>28.72959999999788</v>
      </c>
      <c r="W5085" s="159">
        <f t="shared" si="619"/>
        <v>1.6206719658052489E-4</v>
      </c>
      <c r="X5085" s="160">
        <f t="shared" si="620"/>
        <v>4.3420571448532551E-7</v>
      </c>
      <c r="Y5085" s="160">
        <f t="shared" si="621"/>
        <v>4.3420571448532551E-7</v>
      </c>
      <c r="Z5085" s="160" t="str">
        <f t="shared" si="622"/>
        <v/>
      </c>
    </row>
    <row r="5086" spans="22:26" ht="20.100000000000001" customHeight="1" x14ac:dyDescent="0.25">
      <c r="V5086" s="156">
        <f t="shared" si="623"/>
        <v>28.73599999999788</v>
      </c>
      <c r="W5086" s="159">
        <f t="shared" si="619"/>
        <v>1.6163299086603957E-4</v>
      </c>
      <c r="X5086" s="160">
        <f t="shared" si="620"/>
        <v>4.3305953432269E-7</v>
      </c>
      <c r="Y5086" s="160">
        <f t="shared" si="621"/>
        <v>4.3305953432269E-7</v>
      </c>
      <c r="Z5086" s="160" t="str">
        <f t="shared" si="622"/>
        <v/>
      </c>
    </row>
    <row r="5087" spans="22:26" ht="20.100000000000001" customHeight="1" x14ac:dyDescent="0.25">
      <c r="V5087" s="156">
        <f t="shared" si="623"/>
        <v>28.742399999997879</v>
      </c>
      <c r="W5087" s="159">
        <f t="shared" si="619"/>
        <v>1.6119993133171688E-4</v>
      </c>
      <c r="X5087" s="160">
        <f t="shared" si="620"/>
        <v>4.3191632620323897E-7</v>
      </c>
      <c r="Y5087" s="160">
        <f t="shared" si="621"/>
        <v>4.3191632620323897E-7</v>
      </c>
      <c r="Z5087" s="160" t="str">
        <f t="shared" si="622"/>
        <v/>
      </c>
    </row>
    <row r="5088" spans="22:26" ht="20.100000000000001" customHeight="1" x14ac:dyDescent="0.25">
      <c r="V5088" s="156">
        <f t="shared" si="623"/>
        <v>28.748799999997878</v>
      </c>
      <c r="W5088" s="159">
        <f t="shared" si="619"/>
        <v>1.6076801500551364E-4</v>
      </c>
      <c r="X5088" s="160">
        <f t="shared" si="620"/>
        <v>4.3077608258640051E-7</v>
      </c>
      <c r="Y5088" s="160">
        <f t="shared" si="621"/>
        <v>4.3077608258640051E-7</v>
      </c>
      <c r="Z5088" s="160" t="str">
        <f t="shared" si="622"/>
        <v/>
      </c>
    </row>
    <row r="5089" spans="22:26" ht="20.100000000000001" customHeight="1" x14ac:dyDescent="0.25">
      <c r="V5089" s="156">
        <f t="shared" si="623"/>
        <v>28.755199999997878</v>
      </c>
      <c r="W5089" s="159">
        <f t="shared" si="619"/>
        <v>1.6033723892292724E-4</v>
      </c>
      <c r="X5089" s="160">
        <f t="shared" si="620"/>
        <v>4.2963879595334098E-7</v>
      </c>
      <c r="Y5089" s="160">
        <f t="shared" si="621"/>
        <v>4.2963879595334098E-7</v>
      </c>
      <c r="Z5089" s="160" t="str">
        <f t="shared" si="622"/>
        <v/>
      </c>
    </row>
    <row r="5090" spans="22:26" ht="20.100000000000001" customHeight="1" x14ac:dyDescent="0.25">
      <c r="V5090" s="156">
        <f t="shared" si="623"/>
        <v>28.761599999997877</v>
      </c>
      <c r="W5090" s="159">
        <f t="shared" si="619"/>
        <v>1.599076001269739E-4</v>
      </c>
      <c r="X5090" s="160">
        <f t="shared" si="620"/>
        <v>4.2850445880162529E-7</v>
      </c>
      <c r="Y5090" s="160">
        <f t="shared" si="621"/>
        <v>4.2850445880162529E-7</v>
      </c>
      <c r="Z5090" s="160" t="str">
        <f t="shared" si="622"/>
        <v/>
      </c>
    </row>
    <row r="5091" spans="22:26" ht="20.100000000000001" customHeight="1" x14ac:dyDescent="0.25">
      <c r="V5091" s="156">
        <f t="shared" si="623"/>
        <v>28.767999999997876</v>
      </c>
      <c r="W5091" s="159">
        <f t="shared" si="619"/>
        <v>1.5947909566817227E-4</v>
      </c>
      <c r="X5091" s="160">
        <f t="shared" si="620"/>
        <v>4.2737306364800873E-7</v>
      </c>
      <c r="Y5091" s="160">
        <f t="shared" si="621"/>
        <v>4.2737306364800873E-7</v>
      </c>
      <c r="Z5091" s="160" t="str">
        <f t="shared" si="622"/>
        <v/>
      </c>
    </row>
    <row r="5092" spans="22:26" ht="20.100000000000001" customHeight="1" x14ac:dyDescent="0.25">
      <c r="V5092" s="156">
        <f t="shared" si="623"/>
        <v>28.774399999997875</v>
      </c>
      <c r="W5092" s="159">
        <f t="shared" si="619"/>
        <v>1.5905172260452426E-4</v>
      </c>
      <c r="X5092" s="160">
        <f t="shared" si="620"/>
        <v>4.2624460302827434E-7</v>
      </c>
      <c r="Y5092" s="160">
        <f t="shared" si="621"/>
        <v>4.2624460302827434E-7</v>
      </c>
      <c r="Z5092" s="160" t="str">
        <f t="shared" si="622"/>
        <v/>
      </c>
    </row>
    <row r="5093" spans="22:26" ht="20.100000000000001" customHeight="1" x14ac:dyDescent="0.25">
      <c r="V5093" s="156">
        <f t="shared" si="623"/>
        <v>28.780799999997875</v>
      </c>
      <c r="W5093" s="159">
        <f t="shared" si="619"/>
        <v>1.5862547800149599E-4</v>
      </c>
      <c r="X5093" s="160">
        <f t="shared" si="620"/>
        <v>4.2511906949566081E-7</v>
      </c>
      <c r="Y5093" s="160">
        <f t="shared" si="621"/>
        <v>4.2511906949566081E-7</v>
      </c>
      <c r="Z5093" s="160" t="str">
        <f t="shared" si="622"/>
        <v/>
      </c>
    </row>
    <row r="5094" spans="22:26" ht="20.100000000000001" customHeight="1" x14ac:dyDescent="0.25">
      <c r="V5094" s="156">
        <f t="shared" si="623"/>
        <v>28.787199999997874</v>
      </c>
      <c r="W5094" s="159">
        <f t="shared" si="619"/>
        <v>1.5820035893200033E-4</v>
      </c>
      <c r="X5094" s="160">
        <f t="shared" si="620"/>
        <v>4.2399645562240748E-7</v>
      </c>
      <c r="Y5094" s="160">
        <f t="shared" si="621"/>
        <v>4.2399645562240748E-7</v>
      </c>
      <c r="Z5094" s="160" t="str">
        <f t="shared" si="622"/>
        <v/>
      </c>
    </row>
    <row r="5095" spans="22:26" ht="20.100000000000001" customHeight="1" x14ac:dyDescent="0.25">
      <c r="V5095" s="156">
        <f t="shared" si="623"/>
        <v>28.793599999997873</v>
      </c>
      <c r="W5095" s="159">
        <f t="shared" si="619"/>
        <v>1.5777636247637792E-4</v>
      </c>
      <c r="X5095" s="160">
        <f t="shared" si="620"/>
        <v>4.2287675399888696E-7</v>
      </c>
      <c r="Y5095" s="160">
        <f t="shared" si="621"/>
        <v>4.2287675399888696E-7</v>
      </c>
      <c r="Z5095" s="160" t="str">
        <f t="shared" si="622"/>
        <v/>
      </c>
    </row>
    <row r="5096" spans="22:26" ht="20.100000000000001" customHeight="1" x14ac:dyDescent="0.25">
      <c r="V5096" s="156">
        <f t="shared" si="623"/>
        <v>28.799999999997873</v>
      </c>
      <c r="W5096" s="159">
        <f t="shared" si="619"/>
        <v>1.5735348572237903E-4</v>
      </c>
      <c r="X5096" s="160">
        <f t="shared" si="620"/>
        <v>4.2175995723357806E-7</v>
      </c>
      <c r="Y5096" s="160">
        <f t="shared" si="621"/>
        <v>4.2175995723357806E-7</v>
      </c>
      <c r="Z5096" s="160" t="str">
        <f t="shared" si="622"/>
        <v/>
      </c>
    </row>
    <row r="5097" spans="22:26" ht="20.100000000000001" customHeight="1" x14ac:dyDescent="0.25">
      <c r="V5097" s="156">
        <f t="shared" si="623"/>
        <v>28.806399999997872</v>
      </c>
      <c r="W5097" s="159">
        <f t="shared" si="619"/>
        <v>1.5693172576514546E-4</v>
      </c>
      <c r="X5097" s="160">
        <f t="shared" si="620"/>
        <v>4.2064605795428547E-7</v>
      </c>
      <c r="Y5097" s="160">
        <f t="shared" si="621"/>
        <v>4.2064605795428547E-7</v>
      </c>
      <c r="Z5097" s="160" t="str">
        <f t="shared" si="622"/>
        <v/>
      </c>
    </row>
    <row r="5098" spans="22:26" ht="20.100000000000001" customHeight="1" x14ac:dyDescent="0.25">
      <c r="V5098" s="156">
        <f t="shared" si="623"/>
        <v>28.812799999997871</v>
      </c>
      <c r="W5098" s="159">
        <f t="shared" si="619"/>
        <v>1.5651107970719117E-4</v>
      </c>
      <c r="X5098" s="160">
        <f t="shared" si="620"/>
        <v>4.1953504880496849E-7</v>
      </c>
      <c r="Y5098" s="160">
        <f t="shared" si="621"/>
        <v>4.1953504880496849E-7</v>
      </c>
      <c r="Z5098" s="160" t="str">
        <f t="shared" si="622"/>
        <v/>
      </c>
    </row>
    <row r="5099" spans="22:26" ht="20.100000000000001" customHeight="1" x14ac:dyDescent="0.25">
      <c r="V5099" s="156">
        <f t="shared" si="623"/>
        <v>28.819199999997871</v>
      </c>
      <c r="W5099" s="159">
        <f t="shared" si="619"/>
        <v>1.560915446583862E-4</v>
      </c>
      <c r="X5099" s="160">
        <f t="shared" si="620"/>
        <v>4.184269224497526E-7</v>
      </c>
      <c r="Y5099" s="160">
        <f t="shared" si="621"/>
        <v>4.184269224497526E-7</v>
      </c>
      <c r="Z5099" s="160" t="str">
        <f t="shared" si="622"/>
        <v/>
      </c>
    </row>
    <row r="5100" spans="22:26" ht="20.100000000000001" customHeight="1" x14ac:dyDescent="0.25">
      <c r="V5100" s="156">
        <f t="shared" si="623"/>
        <v>28.82559999999787</v>
      </c>
      <c r="W5100" s="159">
        <f t="shared" si="619"/>
        <v>1.5567311773593645E-4</v>
      </c>
      <c r="X5100" s="160">
        <f t="shared" si="620"/>
        <v>4.1732167156970394E-7</v>
      </c>
      <c r="Y5100" s="160">
        <f t="shared" si="621"/>
        <v>4.1732167156970394E-7</v>
      </c>
      <c r="Z5100" s="160" t="str">
        <f t="shared" si="622"/>
        <v/>
      </c>
    </row>
    <row r="5101" spans="22:26" ht="20.100000000000001" customHeight="1" x14ac:dyDescent="0.25">
      <c r="V5101" s="156">
        <f t="shared" si="623"/>
        <v>28.831999999997869</v>
      </c>
      <c r="W5101" s="159">
        <f t="shared" si="619"/>
        <v>1.5525579606436675E-4</v>
      </c>
      <c r="X5101" s="160">
        <f t="shared" si="620"/>
        <v>4.1621928886434716E-7</v>
      </c>
      <c r="Y5101" s="160">
        <f t="shared" si="621"/>
        <v>4.1621928886434716E-7</v>
      </c>
      <c r="Z5101" s="160" t="str">
        <f t="shared" si="622"/>
        <v/>
      </c>
    </row>
    <row r="5102" spans="22:26" ht="20.100000000000001" customHeight="1" x14ac:dyDescent="0.25">
      <c r="V5102" s="156">
        <f t="shared" si="623"/>
        <v>28.838399999997868</v>
      </c>
      <c r="W5102" s="159">
        <f t="shared" si="619"/>
        <v>1.548395767755024E-4</v>
      </c>
      <c r="X5102" s="160">
        <f t="shared" si="620"/>
        <v>4.1511976705147576E-7</v>
      </c>
      <c r="Y5102" s="160">
        <f t="shared" si="621"/>
        <v>4.1511976705147576E-7</v>
      </c>
      <c r="Z5102" s="160" t="str">
        <f t="shared" si="622"/>
        <v/>
      </c>
    </row>
    <row r="5103" spans="22:26" ht="20.100000000000001" customHeight="1" x14ac:dyDescent="0.25">
      <c r="V5103" s="156">
        <f t="shared" si="623"/>
        <v>28.844799999997868</v>
      </c>
      <c r="W5103" s="159">
        <f t="shared" si="619"/>
        <v>1.5442445700845092E-4</v>
      </c>
      <c r="X5103" s="160">
        <f t="shared" si="620"/>
        <v>4.1402309886612201E-7</v>
      </c>
      <c r="Y5103" s="160">
        <f t="shared" si="621"/>
        <v>4.1402309886612201E-7</v>
      </c>
      <c r="Z5103" s="160" t="str">
        <f t="shared" si="622"/>
        <v/>
      </c>
    </row>
    <row r="5104" spans="22:26" ht="20.100000000000001" customHeight="1" x14ac:dyDescent="0.25">
      <c r="V5104" s="156">
        <f t="shared" si="623"/>
        <v>28.851199999997867</v>
      </c>
      <c r="W5104" s="159">
        <f t="shared" si="619"/>
        <v>1.540104339095848E-4</v>
      </c>
      <c r="X5104" s="160">
        <f t="shared" si="620"/>
        <v>4.1292927706221044E-7</v>
      </c>
      <c r="Y5104" s="160">
        <f t="shared" si="621"/>
        <v>4.1292927706221044E-7</v>
      </c>
      <c r="Z5104" s="160" t="str">
        <f t="shared" si="622"/>
        <v/>
      </c>
    </row>
    <row r="5105" spans="22:26" ht="20.100000000000001" customHeight="1" x14ac:dyDescent="0.25">
      <c r="V5105" s="156">
        <f t="shared" si="623"/>
        <v>28.857599999997866</v>
      </c>
      <c r="W5105" s="159">
        <f t="shared" si="619"/>
        <v>1.5359750463252259E-4</v>
      </c>
      <c r="X5105" s="160">
        <f t="shared" si="620"/>
        <v>4.1183829441071465E-7</v>
      </c>
      <c r="Y5105" s="160">
        <f t="shared" si="621"/>
        <v>4.1183829441071465E-7</v>
      </c>
      <c r="Z5105" s="160" t="str">
        <f t="shared" si="622"/>
        <v/>
      </c>
    </row>
    <row r="5106" spans="22:26" ht="20.100000000000001" customHeight="1" x14ac:dyDescent="0.25">
      <c r="V5106" s="156">
        <f t="shared" si="623"/>
        <v>28.863999999997866</v>
      </c>
      <c r="W5106" s="159">
        <f t="shared" si="619"/>
        <v>1.5318566633811188E-4</v>
      </c>
      <c r="X5106" s="160">
        <f t="shared" si="620"/>
        <v>4.1075014370090413E-7</v>
      </c>
      <c r="Y5106" s="160">
        <f t="shared" si="621"/>
        <v>4.1075014370090413E-7</v>
      </c>
      <c r="Z5106" s="160" t="str">
        <f t="shared" si="622"/>
        <v/>
      </c>
    </row>
    <row r="5107" spans="22:26" ht="20.100000000000001" customHeight="1" x14ac:dyDescent="0.25">
      <c r="V5107" s="156">
        <f t="shared" si="623"/>
        <v>28.870399999997865</v>
      </c>
      <c r="W5107" s="159">
        <f t="shared" si="619"/>
        <v>1.5277491619441097E-4</v>
      </c>
      <c r="X5107" s="160">
        <f t="shared" si="620"/>
        <v>4.0966481774037142E-7</v>
      </c>
      <c r="Y5107" s="160">
        <f t="shared" si="621"/>
        <v>4.0966481774037142E-7</v>
      </c>
      <c r="Z5107" s="160" t="str">
        <f t="shared" si="622"/>
        <v/>
      </c>
    </row>
    <row r="5108" spans="22:26" ht="20.100000000000001" customHeight="1" x14ac:dyDescent="0.25">
      <c r="V5108" s="156">
        <f t="shared" si="623"/>
        <v>28.876799999997864</v>
      </c>
      <c r="W5108" s="159">
        <f t="shared" si="619"/>
        <v>1.523652513766706E-4</v>
      </c>
      <c r="X5108" s="160">
        <f t="shared" si="620"/>
        <v>4.0858230935302627E-7</v>
      </c>
      <c r="Y5108" s="160">
        <f t="shared" si="621"/>
        <v>4.0858230935302627E-7</v>
      </c>
      <c r="Z5108" s="160" t="str">
        <f t="shared" si="622"/>
        <v/>
      </c>
    </row>
    <row r="5109" spans="22:26" ht="20.100000000000001" customHeight="1" x14ac:dyDescent="0.25">
      <c r="V5109" s="156">
        <f t="shared" si="623"/>
        <v>28.883199999997863</v>
      </c>
      <c r="W5109" s="159">
        <f t="shared" si="619"/>
        <v>1.5195666906731757E-4</v>
      </c>
      <c r="X5109" s="160">
        <f t="shared" si="620"/>
        <v>4.075026113818062E-7</v>
      </c>
      <c r="Y5109" s="160">
        <f t="shared" si="621"/>
        <v>4.075026113818062E-7</v>
      </c>
      <c r="Z5109" s="160" t="str">
        <f t="shared" si="622"/>
        <v/>
      </c>
    </row>
    <row r="5110" spans="22:26" ht="20.100000000000001" customHeight="1" x14ac:dyDescent="0.25">
      <c r="V5110" s="156">
        <f t="shared" si="623"/>
        <v>28.889599999997863</v>
      </c>
      <c r="W5110" s="159">
        <f t="shared" si="619"/>
        <v>1.5154916645593577E-4</v>
      </c>
      <c r="X5110" s="160">
        <f t="shared" si="620"/>
        <v>4.064257166871857E-7</v>
      </c>
      <c r="Y5110" s="160">
        <f t="shared" si="621"/>
        <v>4.064257166871857E-7</v>
      </c>
      <c r="Z5110" s="160" t="str">
        <f t="shared" si="622"/>
        <v/>
      </c>
    </row>
    <row r="5111" spans="22:26" ht="20.100000000000001" customHeight="1" x14ac:dyDescent="0.25">
      <c r="V5111" s="156">
        <f t="shared" si="623"/>
        <v>28.895999999997862</v>
      </c>
      <c r="W5111" s="159">
        <f t="shared" si="619"/>
        <v>1.5114274073924858E-4</v>
      </c>
      <c r="X5111" s="160">
        <f t="shared" si="620"/>
        <v>4.0535161814687806E-7</v>
      </c>
      <c r="Y5111" s="160">
        <f t="shared" si="621"/>
        <v>4.0535161814687806E-7</v>
      </c>
      <c r="Z5111" s="160" t="str">
        <f t="shared" si="622"/>
        <v/>
      </c>
    </row>
    <row r="5112" spans="22:26" ht="20.100000000000001" customHeight="1" x14ac:dyDescent="0.25">
      <c r="V5112" s="156">
        <f t="shared" si="623"/>
        <v>28.902399999997861</v>
      </c>
      <c r="W5112" s="159">
        <f t="shared" si="619"/>
        <v>1.507373891211017E-4</v>
      </c>
      <c r="X5112" s="160">
        <f t="shared" si="620"/>
        <v>4.0428030865564566E-7</v>
      </c>
      <c r="Y5112" s="160">
        <f t="shared" si="621"/>
        <v>4.0428030865564566E-7</v>
      </c>
      <c r="Z5112" s="160" t="str">
        <f t="shared" si="622"/>
        <v/>
      </c>
    </row>
    <row r="5113" spans="22:26" ht="20.100000000000001" customHeight="1" x14ac:dyDescent="0.25">
      <c r="V5113" s="156">
        <f t="shared" si="623"/>
        <v>28.908799999997861</v>
      </c>
      <c r="W5113" s="159">
        <f t="shared" si="619"/>
        <v>1.5033310881244606E-4</v>
      </c>
      <c r="X5113" s="160">
        <f t="shared" si="620"/>
        <v>4.0321178112787495E-7</v>
      </c>
      <c r="Y5113" s="160">
        <f t="shared" si="621"/>
        <v>4.0321178112787495E-7</v>
      </c>
      <c r="Z5113" s="160" t="str">
        <f t="shared" si="622"/>
        <v/>
      </c>
    </row>
    <row r="5114" spans="22:26" ht="20.100000000000001" customHeight="1" x14ac:dyDescent="0.25">
      <c r="V5114" s="156">
        <f t="shared" si="623"/>
        <v>28.91519999999786</v>
      </c>
      <c r="W5114" s="159">
        <f t="shared" si="619"/>
        <v>1.4992989703131818E-4</v>
      </c>
      <c r="X5114" s="160">
        <f t="shared" si="620"/>
        <v>4.0214602849302276E-7</v>
      </c>
      <c r="Y5114" s="160">
        <f t="shared" si="621"/>
        <v>4.0214602849302276E-7</v>
      </c>
      <c r="Z5114" s="160" t="str">
        <f t="shared" si="622"/>
        <v/>
      </c>
    </row>
    <row r="5115" spans="22:26" ht="20.100000000000001" customHeight="1" x14ac:dyDescent="0.25">
      <c r="V5115" s="156">
        <f t="shared" si="623"/>
        <v>28.921599999997859</v>
      </c>
      <c r="W5115" s="159">
        <f t="shared" si="619"/>
        <v>1.4952775100282516E-4</v>
      </c>
      <c r="X5115" s="160">
        <f t="shared" si="620"/>
        <v>4.0108304369943816E-7</v>
      </c>
      <c r="Y5115" s="160">
        <f t="shared" si="621"/>
        <v>4.0108304369943816E-7</v>
      </c>
      <c r="Z5115" s="160" t="str">
        <f t="shared" si="622"/>
        <v/>
      </c>
    </row>
    <row r="5116" spans="22:26" ht="20.100000000000001" customHeight="1" x14ac:dyDescent="0.25">
      <c r="V5116" s="156">
        <f t="shared" si="623"/>
        <v>28.927999999997859</v>
      </c>
      <c r="W5116" s="159">
        <f t="shared" si="619"/>
        <v>1.4912666795912572E-4</v>
      </c>
      <c r="X5116" s="160">
        <f t="shared" si="620"/>
        <v>4.0002281971279036E-7</v>
      </c>
      <c r="Y5116" s="160">
        <f t="shared" si="621"/>
        <v>4.0002281971279036E-7</v>
      </c>
      <c r="Z5116" s="160" t="str">
        <f t="shared" si="622"/>
        <v/>
      </c>
    </row>
    <row r="5117" spans="22:26" ht="20.100000000000001" customHeight="1" x14ac:dyDescent="0.25">
      <c r="V5117" s="156">
        <f t="shared" si="623"/>
        <v>28.934399999997858</v>
      </c>
      <c r="W5117" s="159">
        <f t="shared" si="619"/>
        <v>1.4872664513941293E-4</v>
      </c>
      <c r="X5117" s="160">
        <f t="shared" si="620"/>
        <v>3.9896534951585185E-7</v>
      </c>
      <c r="Y5117" s="160">
        <f t="shared" si="621"/>
        <v>3.9896534951585185E-7</v>
      </c>
      <c r="Z5117" s="160" t="str">
        <f t="shared" si="622"/>
        <v/>
      </c>
    </row>
    <row r="5118" spans="22:26" ht="20.100000000000001" customHeight="1" x14ac:dyDescent="0.25">
      <c r="V5118" s="156">
        <f t="shared" si="623"/>
        <v>28.940799999997857</v>
      </c>
      <c r="W5118" s="159">
        <f t="shared" si="619"/>
        <v>1.4832767978989708E-4</v>
      </c>
      <c r="X5118" s="160">
        <f t="shared" si="620"/>
        <v>3.9791062610847129E-7</v>
      </c>
      <c r="Y5118" s="160">
        <f t="shared" si="621"/>
        <v>3.9791062610847129E-7</v>
      </c>
      <c r="Z5118" s="160" t="str">
        <f t="shared" si="622"/>
        <v/>
      </c>
    </row>
    <row r="5119" spans="22:26" ht="20.100000000000001" customHeight="1" x14ac:dyDescent="0.25">
      <c r="V5119" s="156">
        <f t="shared" si="623"/>
        <v>28.947199999997856</v>
      </c>
      <c r="W5119" s="159">
        <f t="shared" si="619"/>
        <v>1.4792976916378861E-4</v>
      </c>
      <c r="X5119" s="160">
        <f t="shared" si="620"/>
        <v>3.9685864250838671E-7</v>
      </c>
      <c r="Y5119" s="160">
        <f t="shared" si="621"/>
        <v>3.9685864250838671E-7</v>
      </c>
      <c r="Z5119" s="160" t="str">
        <f t="shared" si="622"/>
        <v/>
      </c>
    </row>
    <row r="5120" spans="22:26" ht="20.100000000000001" customHeight="1" x14ac:dyDescent="0.25">
      <c r="V5120" s="156">
        <f t="shared" si="623"/>
        <v>28.953599999997856</v>
      </c>
      <c r="W5120" s="159">
        <f t="shared" si="619"/>
        <v>1.4753291052128022E-4</v>
      </c>
      <c r="X5120" s="160">
        <f t="shared" si="620"/>
        <v>3.9580939175108991E-7</v>
      </c>
      <c r="Y5120" s="160">
        <f t="shared" si="621"/>
        <v>3.9580939175108991E-7</v>
      </c>
      <c r="Z5120" s="160" t="str">
        <f t="shared" si="622"/>
        <v/>
      </c>
    </row>
    <row r="5121" spans="22:26" ht="20.100000000000001" customHeight="1" x14ac:dyDescent="0.25">
      <c r="V5121" s="156">
        <f t="shared" si="623"/>
        <v>28.959999999997855</v>
      </c>
      <c r="W5121" s="159">
        <f t="shared" si="619"/>
        <v>1.4713710112952913E-4</v>
      </c>
      <c r="X5121" s="160">
        <f t="shared" si="620"/>
        <v>3.9476286688749549E-7</v>
      </c>
      <c r="Y5121" s="160">
        <f t="shared" si="621"/>
        <v>3.9476286688749549E-7</v>
      </c>
      <c r="Z5121" s="160" t="str">
        <f t="shared" si="622"/>
        <v/>
      </c>
    </row>
    <row r="5122" spans="22:26" ht="20.100000000000001" customHeight="1" x14ac:dyDescent="0.25">
      <c r="V5122" s="156">
        <f t="shared" si="623"/>
        <v>28.966399999997854</v>
      </c>
      <c r="W5122" s="159">
        <f t="shared" si="619"/>
        <v>1.4674233826264164E-4</v>
      </c>
      <c r="X5122" s="160">
        <f t="shared" si="620"/>
        <v>3.9371906098768132E-7</v>
      </c>
      <c r="Y5122" s="160">
        <f t="shared" si="621"/>
        <v>3.9371906098768132E-7</v>
      </c>
      <c r="Z5122" s="160" t="str">
        <f t="shared" si="622"/>
        <v/>
      </c>
    </row>
    <row r="5123" spans="22:26" ht="20.100000000000001" customHeight="1" x14ac:dyDescent="0.25">
      <c r="V5123" s="156">
        <f t="shared" si="623"/>
        <v>28.972799999997854</v>
      </c>
      <c r="W5123" s="159">
        <f t="shared" si="619"/>
        <v>1.4634861920165396E-4</v>
      </c>
      <c r="X5123" s="160">
        <f t="shared" si="620"/>
        <v>3.926779671373649E-7</v>
      </c>
      <c r="Y5123" s="160">
        <f t="shared" si="621"/>
        <v>3.926779671373649E-7</v>
      </c>
      <c r="Z5123" s="160" t="str">
        <f t="shared" si="622"/>
        <v/>
      </c>
    </row>
    <row r="5124" spans="22:26" ht="20.100000000000001" customHeight="1" x14ac:dyDescent="0.25">
      <c r="V5124" s="156">
        <f t="shared" si="623"/>
        <v>28.979199999997853</v>
      </c>
      <c r="W5124" s="159">
        <f t="shared" si="619"/>
        <v>1.4595594123451659E-4</v>
      </c>
      <c r="X5124" s="160">
        <f t="shared" si="620"/>
        <v>3.9163957844061382E-7</v>
      </c>
      <c r="Y5124" s="160">
        <f t="shared" si="621"/>
        <v>3.9163957844061382E-7</v>
      </c>
      <c r="Z5124" s="160" t="str">
        <f t="shared" si="622"/>
        <v/>
      </c>
    </row>
    <row r="5125" spans="22:26" ht="20.100000000000001" customHeight="1" x14ac:dyDescent="0.25">
      <c r="V5125" s="156">
        <f t="shared" si="623"/>
        <v>28.985599999997852</v>
      </c>
      <c r="W5125" s="159">
        <f t="shared" si="619"/>
        <v>1.4556430165607598E-4</v>
      </c>
      <c r="X5125" s="160">
        <f t="shared" si="620"/>
        <v>3.9060388801762319E-7</v>
      </c>
      <c r="Y5125" s="160">
        <f t="shared" si="621"/>
        <v>3.9060388801762319E-7</v>
      </c>
      <c r="Z5125" s="160" t="str">
        <f t="shared" si="622"/>
        <v/>
      </c>
    </row>
    <row r="5126" spans="22:26" ht="20.100000000000001" customHeight="1" x14ac:dyDescent="0.25">
      <c r="V5126" s="156">
        <f t="shared" si="623"/>
        <v>28.991999999997851</v>
      </c>
      <c r="W5126" s="159">
        <f t="shared" si="619"/>
        <v>1.4517369776805835E-4</v>
      </c>
      <c r="X5126" s="160">
        <f t="shared" si="620"/>
        <v>3.8957088900593538E-7</v>
      </c>
      <c r="Y5126" s="160">
        <f t="shared" si="621"/>
        <v>3.8957088900593538E-7</v>
      </c>
      <c r="Z5126" s="160" t="str">
        <f t="shared" si="622"/>
        <v/>
      </c>
    </row>
    <row r="5127" spans="22:26" ht="20.100000000000001" customHeight="1" x14ac:dyDescent="0.25">
      <c r="V5127" s="156">
        <f t="shared" si="623"/>
        <v>28.998399999997851</v>
      </c>
      <c r="W5127" s="159">
        <f t="shared" si="619"/>
        <v>1.4478412687905242E-4</v>
      </c>
      <c r="X5127" s="160">
        <f t="shared" si="620"/>
        <v>3.8854057456030443E-7</v>
      </c>
      <c r="Y5127" s="160">
        <f t="shared" si="621"/>
        <v>3.8854057456030443E-7</v>
      </c>
      <c r="Z5127" s="160" t="str">
        <f t="shared" si="622"/>
        <v/>
      </c>
    </row>
    <row r="5128" spans="22:26" ht="20.100000000000001" customHeight="1" x14ac:dyDescent="0.25">
      <c r="V5128" s="156">
        <f t="shared" si="623"/>
        <v>29.00479999999785</v>
      </c>
      <c r="W5128" s="159">
        <f t="shared" si="619"/>
        <v>1.4439558630449211E-4</v>
      </c>
      <c r="X5128" s="160">
        <f t="shared" si="620"/>
        <v>3.8751293785223534E-7</v>
      </c>
      <c r="Y5128" s="160">
        <f t="shared" si="621"/>
        <v>3.8751293785223534E-7</v>
      </c>
      <c r="Z5128" s="160" t="str">
        <f t="shared" si="622"/>
        <v/>
      </c>
    </row>
    <row r="5129" spans="22:26" ht="20.100000000000001" customHeight="1" x14ac:dyDescent="0.25">
      <c r="V5129" s="156">
        <f t="shared" si="623"/>
        <v>29.011199999997849</v>
      </c>
      <c r="W5129" s="159">
        <f t="shared" si="619"/>
        <v>1.4400807336663988E-4</v>
      </c>
      <c r="X5129" s="160">
        <f t="shared" si="620"/>
        <v>3.8648797206984847E-7</v>
      </c>
      <c r="Y5129" s="160">
        <f t="shared" si="621"/>
        <v>3.8648797206984847E-7</v>
      </c>
      <c r="Z5129" s="160" t="str">
        <f t="shared" si="622"/>
        <v/>
      </c>
    </row>
    <row r="5130" spans="22:26" ht="20.100000000000001" customHeight="1" x14ac:dyDescent="0.25">
      <c r="V5130" s="156">
        <f t="shared" si="623"/>
        <v>29.017599999997849</v>
      </c>
      <c r="W5130" s="159">
        <f t="shared" si="619"/>
        <v>1.4362158539457003E-4</v>
      </c>
      <c r="X5130" s="160">
        <f t="shared" si="620"/>
        <v>3.8546567041863856E-7</v>
      </c>
      <c r="Y5130" s="160">
        <f t="shared" si="621"/>
        <v>3.8546567041863856E-7</v>
      </c>
      <c r="Z5130" s="160" t="str">
        <f t="shared" si="622"/>
        <v/>
      </c>
    </row>
    <row r="5131" spans="22:26" ht="20.100000000000001" customHeight="1" x14ac:dyDescent="0.25">
      <c r="V5131" s="156">
        <f t="shared" si="623"/>
        <v>29.023999999997848</v>
      </c>
      <c r="W5131" s="159">
        <f t="shared" si="619"/>
        <v>1.4323611972415139E-4</v>
      </c>
      <c r="X5131" s="160">
        <f t="shared" si="620"/>
        <v>3.8444602612060729E-7</v>
      </c>
      <c r="Y5131" s="160">
        <f t="shared" si="621"/>
        <v>3.8444602612060729E-7</v>
      </c>
      <c r="Z5131" s="160" t="str">
        <f t="shared" si="622"/>
        <v/>
      </c>
    </row>
    <row r="5132" spans="22:26" ht="20.100000000000001" customHeight="1" x14ac:dyDescent="0.25">
      <c r="V5132" s="156">
        <f t="shared" si="623"/>
        <v>29.030399999997847</v>
      </c>
      <c r="W5132" s="159">
        <f t="shared" si="619"/>
        <v>1.4285167369803078E-4</v>
      </c>
      <c r="X5132" s="160">
        <f t="shared" si="620"/>
        <v>3.8342903241488677E-7</v>
      </c>
      <c r="Y5132" s="160">
        <f t="shared" si="621"/>
        <v>3.8342903241488677E-7</v>
      </c>
      <c r="Z5132" s="160" t="str">
        <f t="shared" si="622"/>
        <v/>
      </c>
    </row>
    <row r="5133" spans="22:26" ht="20.100000000000001" customHeight="1" x14ac:dyDescent="0.25">
      <c r="V5133" s="156">
        <f t="shared" si="623"/>
        <v>29.036799999997847</v>
      </c>
      <c r="W5133" s="159">
        <f t="shared" si="619"/>
        <v>1.424682446656159E-4</v>
      </c>
      <c r="X5133" s="160">
        <f t="shared" si="620"/>
        <v>3.8241468255668237E-7</v>
      </c>
      <c r="Y5133" s="160">
        <f t="shared" si="621"/>
        <v>3.8241468255668237E-7</v>
      </c>
      <c r="Z5133" s="160" t="str">
        <f t="shared" si="622"/>
        <v/>
      </c>
    </row>
    <row r="5134" spans="22:26" ht="20.100000000000001" customHeight="1" x14ac:dyDescent="0.25">
      <c r="V5134" s="156">
        <f t="shared" si="623"/>
        <v>29.043199999997846</v>
      </c>
      <c r="W5134" s="159">
        <f t="shared" si="619"/>
        <v>1.4208582998305922E-4</v>
      </c>
      <c r="X5134" s="160">
        <f t="shared" si="620"/>
        <v>3.8140296981830279E-7</v>
      </c>
      <c r="Y5134" s="160">
        <f t="shared" si="621"/>
        <v>3.8140296981830279E-7</v>
      </c>
      <c r="Z5134" s="160" t="str">
        <f t="shared" si="622"/>
        <v/>
      </c>
    </row>
    <row r="5135" spans="22:26" ht="20.100000000000001" customHeight="1" x14ac:dyDescent="0.25">
      <c r="V5135" s="156">
        <f t="shared" si="623"/>
        <v>29.049599999997845</v>
      </c>
      <c r="W5135" s="159">
        <f t="shared" si="619"/>
        <v>1.4170442701324091E-4</v>
      </c>
      <c r="X5135" s="160">
        <f t="shared" si="620"/>
        <v>3.8039388748943104E-7</v>
      </c>
      <c r="Y5135" s="160">
        <f t="shared" si="621"/>
        <v>3.8039388748943104E-7</v>
      </c>
      <c r="Z5135" s="160" t="str">
        <f t="shared" si="622"/>
        <v/>
      </c>
    </row>
    <row r="5136" spans="22:26" ht="20.100000000000001" customHeight="1" x14ac:dyDescent="0.25">
      <c r="V5136" s="156">
        <f t="shared" si="623"/>
        <v>29.055999999997844</v>
      </c>
      <c r="W5136" s="159">
        <f t="shared" si="619"/>
        <v>1.4132403312575148E-4</v>
      </c>
      <c r="X5136" s="160">
        <f t="shared" si="620"/>
        <v>3.7938742887473923E-7</v>
      </c>
      <c r="Y5136" s="160">
        <f t="shared" si="621"/>
        <v>3.7938742887473923E-7</v>
      </c>
      <c r="Z5136" s="160" t="str">
        <f t="shared" si="622"/>
        <v/>
      </c>
    </row>
    <row r="5137" spans="22:26" ht="20.100000000000001" customHeight="1" x14ac:dyDescent="0.25">
      <c r="V5137" s="156">
        <f t="shared" si="623"/>
        <v>29.062399999997844</v>
      </c>
      <c r="W5137" s="159">
        <f t="shared" si="619"/>
        <v>1.4094464569687674E-4</v>
      </c>
      <c r="X5137" s="160">
        <f t="shared" si="620"/>
        <v>3.7838358729673461E-7</v>
      </c>
      <c r="Y5137" s="160">
        <f t="shared" si="621"/>
        <v>3.7838358729673461E-7</v>
      </c>
      <c r="Z5137" s="160" t="str">
        <f t="shared" si="622"/>
        <v/>
      </c>
    </row>
    <row r="5138" spans="22:26" ht="20.100000000000001" customHeight="1" x14ac:dyDescent="0.25">
      <c r="V5138" s="156">
        <f t="shared" si="623"/>
        <v>29.068799999997843</v>
      </c>
      <c r="W5138" s="159">
        <f t="shared" si="619"/>
        <v>1.4056626210958001E-4</v>
      </c>
      <c r="X5138" s="160">
        <f t="shared" si="620"/>
        <v>3.7738235609494639E-7</v>
      </c>
      <c r="Y5138" s="160">
        <f t="shared" si="621"/>
        <v>3.7738235609494639E-7</v>
      </c>
      <c r="Z5138" s="160" t="str">
        <f t="shared" si="622"/>
        <v/>
      </c>
    </row>
    <row r="5139" spans="22:26" ht="20.100000000000001" customHeight="1" x14ac:dyDescent="0.25">
      <c r="V5139" s="156">
        <f t="shared" si="623"/>
        <v>29.075199999997842</v>
      </c>
      <c r="W5139" s="159">
        <f t="shared" si="619"/>
        <v>1.4018887975348506E-4</v>
      </c>
      <c r="X5139" s="160">
        <f t="shared" si="620"/>
        <v>3.7638372862321525E-7</v>
      </c>
      <c r="Y5139" s="160">
        <f t="shared" si="621"/>
        <v>3.7638372862321525E-7</v>
      </c>
      <c r="Z5139" s="160" t="str">
        <f t="shared" si="622"/>
        <v/>
      </c>
    </row>
    <row r="5140" spans="22:26" ht="20.100000000000001" customHeight="1" x14ac:dyDescent="0.25">
      <c r="V5140" s="156">
        <f t="shared" si="623"/>
        <v>29.081599999997842</v>
      </c>
      <c r="W5140" s="159">
        <f t="shared" ref="W5140:W5203" si="624">_xlfn.CHISQ.DIST.RT(V5140,$U$593)</f>
        <v>1.3981249602486185E-4</v>
      </c>
      <c r="X5140" s="160">
        <f t="shared" ref="X5140:X5203" si="625">W5140-W5141</f>
        <v>3.7538769825408436E-7</v>
      </c>
      <c r="Y5140" s="160">
        <f t="shared" ref="Y5140:Y5203" si="626">IF(W5140&lt;(1-$U$600),X5140,"")</f>
        <v>3.7538769825408436E-7</v>
      </c>
      <c r="Z5140" s="160" t="str">
        <f t="shared" ref="Z5140:Z5203" si="627">IF(X5140&lt;(1-$U$606),Y5140,"")</f>
        <v/>
      </c>
    </row>
    <row r="5141" spans="22:26" ht="20.100000000000001" customHeight="1" x14ac:dyDescent="0.25">
      <c r="V5141" s="156">
        <f t="shared" ref="V5141:V5204" si="628">V5140+$Y$593</f>
        <v>29.087999999997841</v>
      </c>
      <c r="W5141" s="159">
        <f t="shared" si="624"/>
        <v>1.3943710832660776E-4</v>
      </c>
      <c r="X5141" s="160">
        <f t="shared" si="625"/>
        <v>3.7439425837592624E-7</v>
      </c>
      <c r="Y5141" s="160">
        <f t="shared" si="626"/>
        <v>3.7439425837592624E-7</v>
      </c>
      <c r="Z5141" s="160" t="str">
        <f t="shared" si="627"/>
        <v/>
      </c>
    </row>
    <row r="5142" spans="22:26" ht="20.100000000000001" customHeight="1" x14ac:dyDescent="0.25">
      <c r="V5142" s="156">
        <f t="shared" si="628"/>
        <v>29.09439999999784</v>
      </c>
      <c r="W5142" s="159">
        <f t="shared" si="624"/>
        <v>1.3906271406823184E-4</v>
      </c>
      <c r="X5142" s="160">
        <f t="shared" si="625"/>
        <v>3.7340340239245488E-7</v>
      </c>
      <c r="Y5142" s="160">
        <f t="shared" si="626"/>
        <v>3.7340340239245488E-7</v>
      </c>
      <c r="Z5142" s="160" t="str">
        <f t="shared" si="627"/>
        <v/>
      </c>
    </row>
    <row r="5143" spans="22:26" ht="20.100000000000001" customHeight="1" x14ac:dyDescent="0.25">
      <c r="V5143" s="156">
        <f t="shared" si="628"/>
        <v>29.10079999999784</v>
      </c>
      <c r="W5143" s="159">
        <f t="shared" si="624"/>
        <v>1.3868931066583938E-4</v>
      </c>
      <c r="X5143" s="160">
        <f t="shared" si="625"/>
        <v>3.7241512372502964E-7</v>
      </c>
      <c r="Y5143" s="160">
        <f t="shared" si="626"/>
        <v>3.7241512372502964E-7</v>
      </c>
      <c r="Z5143" s="160" t="str">
        <f t="shared" si="627"/>
        <v/>
      </c>
    </row>
    <row r="5144" spans="22:26" ht="20.100000000000001" customHeight="1" x14ac:dyDescent="0.25">
      <c r="V5144" s="156">
        <f t="shared" si="628"/>
        <v>29.107199999997839</v>
      </c>
      <c r="W5144" s="159">
        <f t="shared" si="624"/>
        <v>1.3831689554211435E-4</v>
      </c>
      <c r="X5144" s="160">
        <f t="shared" si="625"/>
        <v>3.7142941581064953E-7</v>
      </c>
      <c r="Y5144" s="160">
        <f t="shared" si="626"/>
        <v>3.7142941581064953E-7</v>
      </c>
      <c r="Z5144" s="160" t="str">
        <f t="shared" si="627"/>
        <v/>
      </c>
    </row>
    <row r="5145" spans="22:26" ht="20.100000000000001" customHeight="1" x14ac:dyDescent="0.25">
      <c r="V5145" s="156">
        <f t="shared" si="628"/>
        <v>29.113599999997838</v>
      </c>
      <c r="W5145" s="159">
        <f t="shared" si="624"/>
        <v>1.379454661263037E-4</v>
      </c>
      <c r="X5145" s="160">
        <f t="shared" si="625"/>
        <v>3.7044627210314576E-7</v>
      </c>
      <c r="Y5145" s="160">
        <f t="shared" si="626"/>
        <v>3.7044627210314576E-7</v>
      </c>
      <c r="Z5145" s="160" t="str">
        <f t="shared" si="627"/>
        <v/>
      </c>
    </row>
    <row r="5146" spans="22:26" ht="20.100000000000001" customHeight="1" x14ac:dyDescent="0.25">
      <c r="V5146" s="156">
        <f t="shared" si="628"/>
        <v>29.119999999997837</v>
      </c>
      <c r="W5146" s="159">
        <f t="shared" si="624"/>
        <v>1.3757501985420056E-4</v>
      </c>
      <c r="X5146" s="160">
        <f t="shared" si="625"/>
        <v>3.6946568607160971E-7</v>
      </c>
      <c r="Y5146" s="160">
        <f t="shared" si="626"/>
        <v>3.6946568607160971E-7</v>
      </c>
      <c r="Z5146" s="160" t="str">
        <f t="shared" si="627"/>
        <v/>
      </c>
    </row>
    <row r="5147" spans="22:26" ht="20.100000000000001" customHeight="1" x14ac:dyDescent="0.25">
      <c r="V5147" s="156">
        <f t="shared" si="628"/>
        <v>29.126399999997837</v>
      </c>
      <c r="W5147" s="159">
        <f t="shared" si="624"/>
        <v>1.3720555416812895E-4</v>
      </c>
      <c r="X5147" s="160">
        <f t="shared" si="625"/>
        <v>3.684876512020192E-7</v>
      </c>
      <c r="Y5147" s="160">
        <f t="shared" si="626"/>
        <v>3.684876512020192E-7</v>
      </c>
      <c r="Z5147" s="160" t="str">
        <f t="shared" si="627"/>
        <v/>
      </c>
    </row>
    <row r="5148" spans="22:26" ht="20.100000000000001" customHeight="1" x14ac:dyDescent="0.25">
      <c r="V5148" s="156">
        <f t="shared" si="628"/>
        <v>29.132799999997836</v>
      </c>
      <c r="W5148" s="159">
        <f t="shared" si="624"/>
        <v>1.3683706651692693E-4</v>
      </c>
      <c r="X5148" s="160">
        <f t="shared" si="625"/>
        <v>3.6751216099691324E-7</v>
      </c>
      <c r="Y5148" s="160">
        <f t="shared" si="626"/>
        <v>3.6751216099691324E-7</v>
      </c>
      <c r="Z5148" s="160" t="str">
        <f t="shared" si="627"/>
        <v/>
      </c>
    </row>
    <row r="5149" spans="22:26" ht="20.100000000000001" customHeight="1" x14ac:dyDescent="0.25">
      <c r="V5149" s="156">
        <f t="shared" si="628"/>
        <v>29.139199999997835</v>
      </c>
      <c r="W5149" s="159">
        <f t="shared" si="624"/>
        <v>1.3646955435593001E-4</v>
      </c>
      <c r="X5149" s="160">
        <f t="shared" si="625"/>
        <v>3.6653920897346758E-7</v>
      </c>
      <c r="Y5149" s="160">
        <f t="shared" si="626"/>
        <v>3.6653920897346758E-7</v>
      </c>
      <c r="Z5149" s="160" t="str">
        <f t="shared" si="627"/>
        <v/>
      </c>
    </row>
    <row r="5150" spans="22:26" ht="20.100000000000001" customHeight="1" x14ac:dyDescent="0.25">
      <c r="V5150" s="156">
        <f t="shared" si="628"/>
        <v>29.145599999997835</v>
      </c>
      <c r="W5150" s="159">
        <f t="shared" si="624"/>
        <v>1.3610301514695655E-4</v>
      </c>
      <c r="X5150" s="160">
        <f t="shared" si="625"/>
        <v>3.6556878866688281E-7</v>
      </c>
      <c r="Y5150" s="160">
        <f t="shared" si="626"/>
        <v>3.6556878866688281E-7</v>
      </c>
      <c r="Z5150" s="160" t="str">
        <f t="shared" si="627"/>
        <v/>
      </c>
    </row>
    <row r="5151" spans="22:26" ht="20.100000000000001" customHeight="1" x14ac:dyDescent="0.25">
      <c r="V5151" s="156">
        <f t="shared" si="628"/>
        <v>29.151999999997834</v>
      </c>
      <c r="W5151" s="159">
        <f t="shared" si="624"/>
        <v>1.3573744635828966E-4</v>
      </c>
      <c r="X5151" s="160">
        <f t="shared" si="625"/>
        <v>3.646008936266168E-7</v>
      </c>
      <c r="Y5151" s="160">
        <f t="shared" si="626"/>
        <v>3.646008936266168E-7</v>
      </c>
      <c r="Z5151" s="160" t="str">
        <f t="shared" si="627"/>
        <v/>
      </c>
    </row>
    <row r="5152" spans="22:26" ht="20.100000000000001" customHeight="1" x14ac:dyDescent="0.25">
      <c r="V5152" s="156">
        <f t="shared" si="628"/>
        <v>29.158399999997833</v>
      </c>
      <c r="W5152" s="159">
        <f t="shared" si="624"/>
        <v>1.3537284546466305E-4</v>
      </c>
      <c r="X5152" s="160">
        <f t="shared" si="625"/>
        <v>3.636355174193391E-7</v>
      </c>
      <c r="Y5152" s="160">
        <f t="shared" si="626"/>
        <v>3.636355174193391E-7</v>
      </c>
      <c r="Z5152" s="160" t="str">
        <f t="shared" si="627"/>
        <v/>
      </c>
    </row>
    <row r="5153" spans="22:26" ht="20.100000000000001" customHeight="1" x14ac:dyDescent="0.25">
      <c r="V5153" s="156">
        <f t="shared" si="628"/>
        <v>29.164799999997832</v>
      </c>
      <c r="W5153" s="159">
        <f t="shared" si="624"/>
        <v>1.3500920994724371E-4</v>
      </c>
      <c r="X5153" s="160">
        <f t="shared" si="625"/>
        <v>3.6267265362746734E-7</v>
      </c>
      <c r="Y5153" s="160">
        <f t="shared" si="626"/>
        <v>3.6267265362746734E-7</v>
      </c>
      <c r="Z5153" s="160" t="str">
        <f t="shared" si="627"/>
        <v/>
      </c>
    </row>
    <row r="5154" spans="22:26" ht="20.100000000000001" customHeight="1" x14ac:dyDescent="0.25">
      <c r="V5154" s="156">
        <f t="shared" si="628"/>
        <v>29.171199999997832</v>
      </c>
      <c r="W5154" s="159">
        <f t="shared" si="624"/>
        <v>1.3464653729361624E-4</v>
      </c>
      <c r="X5154" s="160">
        <f t="shared" si="625"/>
        <v>3.6171229584792031E-7</v>
      </c>
      <c r="Y5154" s="160">
        <f t="shared" si="626"/>
        <v>3.6171229584792031E-7</v>
      </c>
      <c r="Z5154" s="160" t="str">
        <f t="shared" si="627"/>
        <v/>
      </c>
    </row>
    <row r="5155" spans="22:26" ht="20.100000000000001" customHeight="1" x14ac:dyDescent="0.25">
      <c r="V5155" s="156">
        <f t="shared" si="628"/>
        <v>29.177599999997831</v>
      </c>
      <c r="W5155" s="159">
        <f t="shared" si="624"/>
        <v>1.3428482499776832E-4</v>
      </c>
      <c r="X5155" s="160">
        <f t="shared" si="625"/>
        <v>3.6075443769634642E-7</v>
      </c>
      <c r="Y5155" s="160">
        <f t="shared" si="626"/>
        <v>3.6075443769634642E-7</v>
      </c>
      <c r="Z5155" s="160" t="str">
        <f t="shared" si="627"/>
        <v/>
      </c>
    </row>
    <row r="5156" spans="22:26" ht="20.100000000000001" customHeight="1" x14ac:dyDescent="0.25">
      <c r="V5156" s="156">
        <f t="shared" si="628"/>
        <v>29.18399999999783</v>
      </c>
      <c r="W5156" s="159">
        <f t="shared" si="624"/>
        <v>1.3392407056007197E-4</v>
      </c>
      <c r="X5156" s="160">
        <f t="shared" si="625"/>
        <v>3.5979907280126898E-7</v>
      </c>
      <c r="Y5156" s="160">
        <f t="shared" si="626"/>
        <v>3.5979907280126898E-7</v>
      </c>
      <c r="Z5156" s="160" t="str">
        <f t="shared" si="627"/>
        <v/>
      </c>
    </row>
    <row r="5157" spans="22:26" ht="20.100000000000001" customHeight="1" x14ac:dyDescent="0.25">
      <c r="V5157" s="156">
        <f t="shared" si="628"/>
        <v>29.19039999999783</v>
      </c>
      <c r="W5157" s="159">
        <f t="shared" si="624"/>
        <v>1.335642714872707E-4</v>
      </c>
      <c r="X5157" s="160">
        <f t="shared" si="625"/>
        <v>3.5884619480899219E-7</v>
      </c>
      <c r="Y5157" s="160">
        <f t="shared" si="626"/>
        <v>3.5884619480899219E-7</v>
      </c>
      <c r="Z5157" s="160" t="str">
        <f t="shared" si="627"/>
        <v/>
      </c>
    </row>
    <row r="5158" spans="22:26" ht="20.100000000000001" customHeight="1" x14ac:dyDescent="0.25">
      <c r="V5158" s="156">
        <f t="shared" si="628"/>
        <v>29.196799999997829</v>
      </c>
      <c r="W5158" s="159">
        <f t="shared" si="624"/>
        <v>1.3320542529246171E-4</v>
      </c>
      <c r="X5158" s="160">
        <f t="shared" si="625"/>
        <v>3.5789579738102623E-7</v>
      </c>
      <c r="Y5158" s="160">
        <f t="shared" si="626"/>
        <v>3.5789579738102623E-7</v>
      </c>
      <c r="Z5158" s="160" t="str">
        <f t="shared" si="627"/>
        <v/>
      </c>
    </row>
    <row r="5159" spans="22:26" ht="20.100000000000001" customHeight="1" x14ac:dyDescent="0.25">
      <c r="V5159" s="156">
        <f t="shared" si="628"/>
        <v>29.203199999997828</v>
      </c>
      <c r="W5159" s="159">
        <f t="shared" si="624"/>
        <v>1.3284752949508069E-4</v>
      </c>
      <c r="X5159" s="160">
        <f t="shared" si="625"/>
        <v>3.5694787419387032E-7</v>
      </c>
      <c r="Y5159" s="160">
        <f t="shared" si="626"/>
        <v>3.5694787419387032E-7</v>
      </c>
      <c r="Z5159" s="160" t="str">
        <f t="shared" si="627"/>
        <v/>
      </c>
    </row>
    <row r="5160" spans="22:26" ht="20.100000000000001" customHeight="1" x14ac:dyDescent="0.25">
      <c r="V5160" s="156">
        <f t="shared" si="628"/>
        <v>29.209599999997828</v>
      </c>
      <c r="W5160" s="159">
        <f t="shared" si="624"/>
        <v>1.3249058162088682E-4</v>
      </c>
      <c r="X5160" s="160">
        <f t="shared" si="625"/>
        <v>3.560024189409915E-7</v>
      </c>
      <c r="Y5160" s="160">
        <f t="shared" si="626"/>
        <v>3.560024189409915E-7</v>
      </c>
      <c r="Z5160" s="160" t="str">
        <f t="shared" si="627"/>
        <v/>
      </c>
    </row>
    <row r="5161" spans="22:26" ht="20.100000000000001" customHeight="1" x14ac:dyDescent="0.25">
      <c r="V5161" s="156">
        <f t="shared" si="628"/>
        <v>29.215999999997827</v>
      </c>
      <c r="W5161" s="159">
        <f t="shared" si="624"/>
        <v>1.3213457920194582E-4</v>
      </c>
      <c r="X5161" s="160">
        <f t="shared" si="625"/>
        <v>3.5505942533041218E-7</v>
      </c>
      <c r="Y5161" s="160">
        <f t="shared" si="626"/>
        <v>3.5505942533041218E-7</v>
      </c>
      <c r="Z5161" s="160" t="str">
        <f t="shared" si="627"/>
        <v/>
      </c>
    </row>
    <row r="5162" spans="22:26" ht="20.100000000000001" customHeight="1" x14ac:dyDescent="0.25">
      <c r="V5162" s="156">
        <f t="shared" si="628"/>
        <v>29.222399999997826</v>
      </c>
      <c r="W5162" s="159">
        <f t="shared" si="624"/>
        <v>1.3177951977661541E-4</v>
      </c>
      <c r="X5162" s="160">
        <f t="shared" si="625"/>
        <v>3.5411888708685151E-7</v>
      </c>
      <c r="Y5162" s="160">
        <f t="shared" si="626"/>
        <v>3.5411888708685151E-7</v>
      </c>
      <c r="Z5162" s="160" t="str">
        <f t="shared" si="627"/>
        <v/>
      </c>
    </row>
    <row r="5163" spans="22:26" ht="20.100000000000001" customHeight="1" x14ac:dyDescent="0.25">
      <c r="V5163" s="156">
        <f t="shared" si="628"/>
        <v>29.228799999997825</v>
      </c>
      <c r="W5163" s="159">
        <f t="shared" si="624"/>
        <v>1.3142540088952856E-4</v>
      </c>
      <c r="X5163" s="160">
        <f t="shared" si="625"/>
        <v>3.5318079794955694E-7</v>
      </c>
      <c r="Y5163" s="160">
        <f t="shared" si="626"/>
        <v>3.5318079794955694E-7</v>
      </c>
      <c r="Z5163" s="160" t="str">
        <f t="shared" si="627"/>
        <v/>
      </c>
    </row>
    <row r="5164" spans="22:26" ht="20.100000000000001" customHeight="1" x14ac:dyDescent="0.25">
      <c r="V5164" s="156">
        <f t="shared" si="628"/>
        <v>29.235199999997825</v>
      </c>
      <c r="W5164" s="159">
        <f t="shared" si="624"/>
        <v>1.31072220091579E-4</v>
      </c>
      <c r="X5164" s="160">
        <f t="shared" si="625"/>
        <v>3.5224515167384921E-7</v>
      </c>
      <c r="Y5164" s="160">
        <f t="shared" si="626"/>
        <v>3.5224515167384921E-7</v>
      </c>
      <c r="Z5164" s="160" t="str">
        <f t="shared" si="627"/>
        <v/>
      </c>
    </row>
    <row r="5165" spans="22:26" ht="20.100000000000001" customHeight="1" x14ac:dyDescent="0.25">
      <c r="V5165" s="156">
        <f t="shared" si="628"/>
        <v>29.241599999997824</v>
      </c>
      <c r="W5165" s="159">
        <f t="shared" si="624"/>
        <v>1.3071997493990515E-4</v>
      </c>
      <c r="X5165" s="160">
        <f t="shared" si="625"/>
        <v>3.5131194203020079E-7</v>
      </c>
      <c r="Y5165" s="160">
        <f t="shared" si="626"/>
        <v>3.5131194203020079E-7</v>
      </c>
      <c r="Z5165" s="160" t="str">
        <f t="shared" si="627"/>
        <v/>
      </c>
    </row>
    <row r="5166" spans="22:26" ht="20.100000000000001" customHeight="1" x14ac:dyDescent="0.25">
      <c r="V5166" s="156">
        <f t="shared" si="628"/>
        <v>29.247999999997823</v>
      </c>
      <c r="W5166" s="159">
        <f t="shared" si="624"/>
        <v>1.3036866299787495E-4</v>
      </c>
      <c r="X5166" s="160">
        <f t="shared" si="625"/>
        <v>3.5038116280564535E-7</v>
      </c>
      <c r="Y5166" s="160">
        <f t="shared" si="626"/>
        <v>3.5038116280564535E-7</v>
      </c>
      <c r="Z5166" s="160" t="str">
        <f t="shared" si="627"/>
        <v/>
      </c>
    </row>
    <row r="5167" spans="22:26" ht="20.100000000000001" customHeight="1" x14ac:dyDescent="0.25">
      <c r="V5167" s="156">
        <f t="shared" si="628"/>
        <v>29.254399999997823</v>
      </c>
      <c r="W5167" s="159">
        <f t="shared" si="624"/>
        <v>1.3001828183506931E-4</v>
      </c>
      <c r="X5167" s="160">
        <f t="shared" si="625"/>
        <v>3.4945280780095882E-7</v>
      </c>
      <c r="Y5167" s="160">
        <f t="shared" si="626"/>
        <v>3.4945280780095882E-7</v>
      </c>
      <c r="Z5167" s="160" t="str">
        <f t="shared" si="627"/>
        <v/>
      </c>
    </row>
    <row r="5168" spans="22:26" ht="20.100000000000001" customHeight="1" x14ac:dyDescent="0.25">
      <c r="V5168" s="156">
        <f t="shared" si="628"/>
        <v>29.260799999997822</v>
      </c>
      <c r="W5168" s="159">
        <f t="shared" si="624"/>
        <v>1.2966882902726835E-4</v>
      </c>
      <c r="X5168" s="160">
        <f t="shared" si="625"/>
        <v>3.4852687083399328E-7</v>
      </c>
      <c r="Y5168" s="160">
        <f t="shared" si="626"/>
        <v>3.4852687083399328E-7</v>
      </c>
      <c r="Z5168" s="160" t="str">
        <f t="shared" si="627"/>
        <v/>
      </c>
    </row>
    <row r="5169" spans="22:26" ht="20.100000000000001" customHeight="1" x14ac:dyDescent="0.25">
      <c r="V5169" s="156">
        <f t="shared" si="628"/>
        <v>29.267199999997821</v>
      </c>
      <c r="W5169" s="159">
        <f t="shared" si="624"/>
        <v>1.2932030215643436E-4</v>
      </c>
      <c r="X5169" s="160">
        <f t="shared" si="625"/>
        <v>3.4760334573609919E-7</v>
      </c>
      <c r="Y5169" s="160">
        <f t="shared" si="626"/>
        <v>3.4760334573609919E-7</v>
      </c>
      <c r="Z5169" s="160" t="str">
        <f t="shared" si="627"/>
        <v/>
      </c>
    </row>
    <row r="5170" spans="22:26" ht="20.100000000000001" customHeight="1" x14ac:dyDescent="0.25">
      <c r="V5170" s="156">
        <f t="shared" si="628"/>
        <v>29.27359999999782</v>
      </c>
      <c r="W5170" s="159">
        <f t="shared" si="624"/>
        <v>1.2897269881069826E-4</v>
      </c>
      <c r="X5170" s="160">
        <f t="shared" si="625"/>
        <v>3.4668222635613681E-7</v>
      </c>
      <c r="Y5170" s="160">
        <f t="shared" si="626"/>
        <v>3.4668222635613681E-7</v>
      </c>
      <c r="Z5170" s="160" t="str">
        <f t="shared" si="627"/>
        <v/>
      </c>
    </row>
    <row r="5171" spans="22:26" ht="20.100000000000001" customHeight="1" x14ac:dyDescent="0.25">
      <c r="V5171" s="156">
        <f t="shared" si="628"/>
        <v>29.27999999999782</v>
      </c>
      <c r="W5171" s="159">
        <f t="shared" si="624"/>
        <v>1.2862601658434212E-4</v>
      </c>
      <c r="X5171" s="160">
        <f t="shared" si="625"/>
        <v>3.4576350655641055E-7</v>
      </c>
      <c r="Y5171" s="160">
        <f t="shared" si="626"/>
        <v>3.4576350655641055E-7</v>
      </c>
      <c r="Z5171" s="160" t="str">
        <f t="shared" si="627"/>
        <v/>
      </c>
    </row>
    <row r="5172" spans="22:26" ht="20.100000000000001" customHeight="1" x14ac:dyDescent="0.25">
      <c r="V5172" s="156">
        <f t="shared" si="628"/>
        <v>29.286399999997819</v>
      </c>
      <c r="W5172" s="159">
        <f t="shared" si="624"/>
        <v>1.2828025307778571E-4</v>
      </c>
      <c r="X5172" s="160">
        <f t="shared" si="625"/>
        <v>3.4484718021518968E-7</v>
      </c>
      <c r="Y5172" s="160">
        <f t="shared" si="626"/>
        <v>3.4484718021518968E-7</v>
      </c>
      <c r="Z5172" s="160" t="str">
        <f t="shared" si="627"/>
        <v/>
      </c>
    </row>
    <row r="5173" spans="22:26" ht="20.100000000000001" customHeight="1" x14ac:dyDescent="0.25">
      <c r="V5173" s="156">
        <f t="shared" si="628"/>
        <v>29.292799999997818</v>
      </c>
      <c r="W5173" s="159">
        <f t="shared" si="624"/>
        <v>1.2793540589757052E-4</v>
      </c>
      <c r="X5173" s="160">
        <f t="shared" si="625"/>
        <v>3.4393324122654573E-7</v>
      </c>
      <c r="Y5173" s="160">
        <f t="shared" si="626"/>
        <v>3.4393324122654573E-7</v>
      </c>
      <c r="Z5173" s="160" t="str">
        <f t="shared" si="627"/>
        <v/>
      </c>
    </row>
    <row r="5174" spans="22:26" ht="20.100000000000001" customHeight="1" x14ac:dyDescent="0.25">
      <c r="V5174" s="156">
        <f t="shared" si="628"/>
        <v>29.299199999997818</v>
      </c>
      <c r="W5174" s="159">
        <f t="shared" si="624"/>
        <v>1.2759147265634397E-4</v>
      </c>
      <c r="X5174" s="160">
        <f t="shared" si="625"/>
        <v>3.4302168349834667E-7</v>
      </c>
      <c r="Y5174" s="160">
        <f t="shared" si="626"/>
        <v>3.4302168349834667E-7</v>
      </c>
      <c r="Z5174" s="160" t="str">
        <f t="shared" si="627"/>
        <v/>
      </c>
    </row>
    <row r="5175" spans="22:26" ht="20.100000000000001" customHeight="1" x14ac:dyDescent="0.25">
      <c r="V5175" s="156">
        <f t="shared" si="628"/>
        <v>29.305599999997817</v>
      </c>
      <c r="W5175" s="159">
        <f t="shared" si="624"/>
        <v>1.2724845097284563E-4</v>
      </c>
      <c r="X5175" s="160">
        <f t="shared" si="625"/>
        <v>3.4211250095480487E-7</v>
      </c>
      <c r="Y5175" s="160">
        <f t="shared" si="626"/>
        <v>3.4211250095480487E-7</v>
      </c>
      <c r="Z5175" s="160" t="str">
        <f t="shared" si="627"/>
        <v/>
      </c>
    </row>
    <row r="5176" spans="22:26" ht="20.100000000000001" customHeight="1" x14ac:dyDescent="0.25">
      <c r="V5176" s="156">
        <f t="shared" si="628"/>
        <v>29.311999999997816</v>
      </c>
      <c r="W5176" s="159">
        <f t="shared" si="624"/>
        <v>1.2690633847189082E-4</v>
      </c>
      <c r="X5176" s="160">
        <f t="shared" si="625"/>
        <v>3.4120568753514885E-7</v>
      </c>
      <c r="Y5176" s="160">
        <f t="shared" si="626"/>
        <v>3.4120568753514885E-7</v>
      </c>
      <c r="Z5176" s="160" t="str">
        <f t="shared" si="627"/>
        <v/>
      </c>
    </row>
    <row r="5177" spans="22:26" ht="20.100000000000001" customHeight="1" x14ac:dyDescent="0.25">
      <c r="V5177" s="156">
        <f t="shared" si="628"/>
        <v>29.318399999997816</v>
      </c>
      <c r="W5177" s="159">
        <f t="shared" si="624"/>
        <v>1.2656513278435567E-4</v>
      </c>
      <c r="X5177" s="160">
        <f t="shared" si="625"/>
        <v>3.4030123719237652E-7</v>
      </c>
      <c r="Y5177" s="160">
        <f t="shared" si="626"/>
        <v>3.4030123719237652E-7</v>
      </c>
      <c r="Z5177" s="160" t="str">
        <f t="shared" si="627"/>
        <v/>
      </c>
    </row>
    <row r="5178" spans="22:26" ht="20.100000000000001" customHeight="1" x14ac:dyDescent="0.25">
      <c r="V5178" s="156">
        <f t="shared" si="628"/>
        <v>29.324799999997815</v>
      </c>
      <c r="W5178" s="159">
        <f t="shared" si="624"/>
        <v>1.262248315471633E-4</v>
      </c>
      <c r="X5178" s="160">
        <f t="shared" si="625"/>
        <v>3.3939914389607409E-7</v>
      </c>
      <c r="Y5178" s="160">
        <f t="shared" si="626"/>
        <v>3.3939914389607409E-7</v>
      </c>
      <c r="Z5178" s="160" t="str">
        <f t="shared" si="627"/>
        <v/>
      </c>
    </row>
    <row r="5179" spans="22:26" ht="20.100000000000001" customHeight="1" x14ac:dyDescent="0.25">
      <c r="V5179" s="156">
        <f t="shared" si="628"/>
        <v>29.331199999997814</v>
      </c>
      <c r="W5179" s="159">
        <f t="shared" si="624"/>
        <v>1.2588543240326722E-4</v>
      </c>
      <c r="X5179" s="160">
        <f t="shared" si="625"/>
        <v>3.3849940163089816E-7</v>
      </c>
      <c r="Y5179" s="160">
        <f t="shared" si="626"/>
        <v>3.3849940163089816E-7</v>
      </c>
      <c r="Z5179" s="160" t="str">
        <f t="shared" si="627"/>
        <v/>
      </c>
    </row>
    <row r="5180" spans="22:26" ht="20.100000000000001" customHeight="1" x14ac:dyDescent="0.25">
      <c r="V5180" s="156">
        <f t="shared" si="628"/>
        <v>29.337599999997813</v>
      </c>
      <c r="W5180" s="159">
        <f t="shared" si="624"/>
        <v>1.2554693300163632E-4</v>
      </c>
      <c r="X5180" s="160">
        <f t="shared" si="625"/>
        <v>3.3760200439381105E-7</v>
      </c>
      <c r="Y5180" s="160">
        <f t="shared" si="626"/>
        <v>3.3760200439381105E-7</v>
      </c>
      <c r="Z5180" s="160" t="str">
        <f t="shared" si="627"/>
        <v/>
      </c>
    </row>
    <row r="5181" spans="22:26" ht="20.100000000000001" customHeight="1" x14ac:dyDescent="0.25">
      <c r="V5181" s="156">
        <f t="shared" si="628"/>
        <v>29.343999999997813</v>
      </c>
      <c r="W5181" s="159">
        <f t="shared" si="624"/>
        <v>1.2520933099724251E-4</v>
      </c>
      <c r="X5181" s="160">
        <f t="shared" si="625"/>
        <v>3.3670694620115517E-7</v>
      </c>
      <c r="Y5181" s="160">
        <f t="shared" si="626"/>
        <v>3.3670694620115517E-7</v>
      </c>
      <c r="Z5181" s="160" t="str">
        <f t="shared" si="627"/>
        <v/>
      </c>
    </row>
    <row r="5182" spans="22:26" ht="20.100000000000001" customHeight="1" x14ac:dyDescent="0.25">
      <c r="V5182" s="156">
        <f t="shared" si="628"/>
        <v>29.350399999997812</v>
      </c>
      <c r="W5182" s="159">
        <f t="shared" si="624"/>
        <v>1.2487262405104136E-4</v>
      </c>
      <c r="X5182" s="160">
        <f t="shared" si="625"/>
        <v>3.358142210797355E-7</v>
      </c>
      <c r="Y5182" s="160">
        <f t="shared" si="626"/>
        <v>3.358142210797355E-7</v>
      </c>
      <c r="Z5182" s="160" t="str">
        <f t="shared" si="627"/>
        <v/>
      </c>
    </row>
    <row r="5183" spans="22:26" ht="20.100000000000001" customHeight="1" x14ac:dyDescent="0.25">
      <c r="V5183" s="156">
        <f t="shared" si="628"/>
        <v>29.356799999997811</v>
      </c>
      <c r="W5183" s="159">
        <f t="shared" si="624"/>
        <v>1.2453680982996162E-4</v>
      </c>
      <c r="X5183" s="160">
        <f t="shared" si="625"/>
        <v>3.3492382307424634E-7</v>
      </c>
      <c r="Y5183" s="160">
        <f t="shared" si="626"/>
        <v>3.3492382307424634E-7</v>
      </c>
      <c r="Z5183" s="160" t="str">
        <f t="shared" si="627"/>
        <v/>
      </c>
    </row>
    <row r="5184" spans="22:26" ht="20.100000000000001" customHeight="1" x14ac:dyDescent="0.25">
      <c r="V5184" s="156">
        <f t="shared" si="628"/>
        <v>29.363199999997811</v>
      </c>
      <c r="W5184" s="159">
        <f t="shared" si="624"/>
        <v>1.2420188600688738E-4</v>
      </c>
      <c r="X5184" s="160">
        <f t="shared" si="625"/>
        <v>3.3403574624193163E-7</v>
      </c>
      <c r="Y5184" s="160">
        <f t="shared" si="626"/>
        <v>3.3403574624193163E-7</v>
      </c>
      <c r="Z5184" s="160" t="str">
        <f t="shared" si="627"/>
        <v/>
      </c>
    </row>
    <row r="5185" spans="22:26" ht="20.100000000000001" customHeight="1" x14ac:dyDescent="0.25">
      <c r="V5185" s="156">
        <f t="shared" si="628"/>
        <v>29.36959999999781</v>
      </c>
      <c r="W5185" s="159">
        <f t="shared" si="624"/>
        <v>1.2386785026064544E-4</v>
      </c>
      <c r="X5185" s="160">
        <f t="shared" si="625"/>
        <v>3.3314998465792467E-7</v>
      </c>
      <c r="Y5185" s="160">
        <f t="shared" si="626"/>
        <v>3.3314998465792467E-7</v>
      </c>
      <c r="Z5185" s="160" t="str">
        <f t="shared" si="627"/>
        <v/>
      </c>
    </row>
    <row r="5186" spans="22:26" ht="20.100000000000001" customHeight="1" x14ac:dyDescent="0.25">
      <c r="V5186" s="156">
        <f t="shared" si="628"/>
        <v>29.375999999997809</v>
      </c>
      <c r="W5186" s="159">
        <f t="shared" si="624"/>
        <v>1.2353470027598752E-4</v>
      </c>
      <c r="X5186" s="160">
        <f t="shared" si="625"/>
        <v>3.3226653240763155E-7</v>
      </c>
      <c r="Y5186" s="160">
        <f t="shared" si="626"/>
        <v>3.3226653240763155E-7</v>
      </c>
      <c r="Z5186" s="160" t="str">
        <f t="shared" si="627"/>
        <v/>
      </c>
    </row>
    <row r="5187" spans="22:26" ht="20.100000000000001" customHeight="1" x14ac:dyDescent="0.25">
      <c r="V5187" s="156">
        <f t="shared" si="628"/>
        <v>29.382399999997808</v>
      </c>
      <c r="W5187" s="159">
        <f t="shared" si="624"/>
        <v>1.2320243374357989E-4</v>
      </c>
      <c r="X5187" s="160">
        <f t="shared" si="625"/>
        <v>3.3138538359613664E-7</v>
      </c>
      <c r="Y5187" s="160">
        <f t="shared" si="626"/>
        <v>3.3138538359613664E-7</v>
      </c>
      <c r="Z5187" s="160" t="str">
        <f t="shared" si="627"/>
        <v/>
      </c>
    </row>
    <row r="5188" spans="22:26" ht="20.100000000000001" customHeight="1" x14ac:dyDescent="0.25">
      <c r="V5188" s="156">
        <f t="shared" si="628"/>
        <v>29.388799999997808</v>
      </c>
      <c r="W5188" s="159">
        <f t="shared" si="624"/>
        <v>1.2287104835998375E-4</v>
      </c>
      <c r="X5188" s="160">
        <f t="shared" si="625"/>
        <v>3.3050653233917659E-7</v>
      </c>
      <c r="Y5188" s="160">
        <f t="shared" si="626"/>
        <v>3.3050653233917659E-7</v>
      </c>
      <c r="Z5188" s="160" t="str">
        <f t="shared" si="627"/>
        <v/>
      </c>
    </row>
    <row r="5189" spans="22:26" ht="20.100000000000001" customHeight="1" x14ac:dyDescent="0.25">
      <c r="V5189" s="156">
        <f t="shared" si="628"/>
        <v>29.395199999997807</v>
      </c>
      <c r="W5189" s="159">
        <f t="shared" si="624"/>
        <v>1.2254054182764458E-4</v>
      </c>
      <c r="X5189" s="160">
        <f t="shared" si="625"/>
        <v>3.2962997276923898E-7</v>
      </c>
      <c r="Y5189" s="160">
        <f t="shared" si="626"/>
        <v>3.2962997276923898E-7</v>
      </c>
      <c r="Z5189" s="160" t="str">
        <f t="shared" si="627"/>
        <v/>
      </c>
    </row>
    <row r="5190" spans="22:26" ht="20.100000000000001" customHeight="1" x14ac:dyDescent="0.25">
      <c r="V5190" s="156">
        <f t="shared" si="628"/>
        <v>29.401599999997806</v>
      </c>
      <c r="W5190" s="159">
        <f t="shared" si="624"/>
        <v>1.2221091185487534E-4</v>
      </c>
      <c r="X5190" s="160">
        <f t="shared" si="625"/>
        <v>3.2875569903274338E-7</v>
      </c>
      <c r="Y5190" s="160">
        <f t="shared" si="626"/>
        <v>3.2875569903274338E-7</v>
      </c>
      <c r="Z5190" s="160" t="str">
        <f t="shared" si="627"/>
        <v/>
      </c>
    </row>
    <row r="5191" spans="22:26" ht="20.100000000000001" customHeight="1" x14ac:dyDescent="0.25">
      <c r="V5191" s="156">
        <f t="shared" si="628"/>
        <v>29.407999999997806</v>
      </c>
      <c r="W5191" s="159">
        <f t="shared" si="624"/>
        <v>1.2188215615584259E-4</v>
      </c>
      <c r="X5191" s="160">
        <f t="shared" si="625"/>
        <v>3.2788370529074611E-7</v>
      </c>
      <c r="Y5191" s="160">
        <f t="shared" si="626"/>
        <v>3.2788370529074611E-7</v>
      </c>
      <c r="Z5191" s="160" t="str">
        <f t="shared" si="627"/>
        <v/>
      </c>
    </row>
    <row r="5192" spans="22:26" ht="20.100000000000001" customHeight="1" x14ac:dyDescent="0.25">
      <c r="V5192" s="156">
        <f t="shared" si="628"/>
        <v>29.414399999997805</v>
      </c>
      <c r="W5192" s="159">
        <f t="shared" si="624"/>
        <v>1.2155427245055185E-4</v>
      </c>
      <c r="X5192" s="160">
        <f t="shared" si="625"/>
        <v>3.2701398571936032E-7</v>
      </c>
      <c r="Y5192" s="160">
        <f t="shared" si="626"/>
        <v>3.2701398571936032E-7</v>
      </c>
      <c r="Z5192" s="160" t="str">
        <f t="shared" si="627"/>
        <v/>
      </c>
    </row>
    <row r="5193" spans="22:26" ht="20.100000000000001" customHeight="1" x14ac:dyDescent="0.25">
      <c r="V5193" s="156">
        <f t="shared" si="628"/>
        <v>29.420799999997804</v>
      </c>
      <c r="W5193" s="159">
        <f t="shared" si="624"/>
        <v>1.2122725846483249E-4</v>
      </c>
      <c r="X5193" s="160">
        <f t="shared" si="625"/>
        <v>3.2614653450817039E-7</v>
      </c>
      <c r="Y5193" s="160">
        <f t="shared" si="626"/>
        <v>3.2614653450817039E-7</v>
      </c>
      <c r="Z5193" s="160" t="str">
        <f t="shared" si="627"/>
        <v/>
      </c>
    </row>
    <row r="5194" spans="22:26" ht="20.100000000000001" customHeight="1" x14ac:dyDescent="0.25">
      <c r="V5194" s="156">
        <f t="shared" si="628"/>
        <v>29.427199999997804</v>
      </c>
      <c r="W5194" s="159">
        <f t="shared" si="624"/>
        <v>1.2090111193032432E-4</v>
      </c>
      <c r="X5194" s="160">
        <f t="shared" si="625"/>
        <v>3.2528134586179045E-7</v>
      </c>
      <c r="Y5194" s="160">
        <f t="shared" si="626"/>
        <v>3.2528134586179045E-7</v>
      </c>
      <c r="Z5194" s="160" t="str">
        <f t="shared" si="627"/>
        <v/>
      </c>
    </row>
    <row r="5195" spans="22:26" ht="20.100000000000001" customHeight="1" x14ac:dyDescent="0.25">
      <c r="V5195" s="156">
        <f t="shared" si="628"/>
        <v>29.433599999997803</v>
      </c>
      <c r="W5195" s="159">
        <f t="shared" si="624"/>
        <v>1.2057583058446253E-4</v>
      </c>
      <c r="X5195" s="160">
        <f t="shared" si="625"/>
        <v>3.2441841399964753E-7</v>
      </c>
      <c r="Y5195" s="160">
        <f t="shared" si="626"/>
        <v>3.2441841399964753E-7</v>
      </c>
      <c r="Z5195" s="160" t="str">
        <f t="shared" si="627"/>
        <v/>
      </c>
    </row>
    <row r="5196" spans="22:26" ht="20.100000000000001" customHeight="1" x14ac:dyDescent="0.25">
      <c r="V5196" s="156">
        <f t="shared" si="628"/>
        <v>29.439999999997802</v>
      </c>
      <c r="W5196" s="159">
        <f t="shared" si="624"/>
        <v>1.2025141217046288E-4</v>
      </c>
      <c r="X5196" s="160">
        <f t="shared" si="625"/>
        <v>3.2355773315503292E-7</v>
      </c>
      <c r="Y5196" s="160">
        <f t="shared" si="626"/>
        <v>3.2355773315503292E-7</v>
      </c>
      <c r="Z5196" s="160" t="str">
        <f t="shared" si="627"/>
        <v/>
      </c>
    </row>
    <row r="5197" spans="22:26" ht="20.100000000000001" customHeight="1" x14ac:dyDescent="0.25">
      <c r="V5197" s="156">
        <f t="shared" si="628"/>
        <v>29.446399999997801</v>
      </c>
      <c r="W5197" s="159">
        <f t="shared" si="624"/>
        <v>1.1992785443730785E-4</v>
      </c>
      <c r="X5197" s="160">
        <f t="shared" si="625"/>
        <v>3.2269929757583395E-7</v>
      </c>
      <c r="Y5197" s="160">
        <f t="shared" si="626"/>
        <v>3.2269929757583395E-7</v>
      </c>
      <c r="Z5197" s="160" t="str">
        <f t="shared" si="627"/>
        <v/>
      </c>
    </row>
    <row r="5198" spans="22:26" ht="20.100000000000001" customHeight="1" x14ac:dyDescent="0.25">
      <c r="V5198" s="156">
        <f t="shared" si="628"/>
        <v>29.452799999997801</v>
      </c>
      <c r="W5198" s="159">
        <f t="shared" si="624"/>
        <v>1.1960515513973201E-4</v>
      </c>
      <c r="X5198" s="160">
        <f t="shared" si="625"/>
        <v>3.218431015234905E-7</v>
      </c>
      <c r="Y5198" s="160">
        <f t="shared" si="626"/>
        <v>3.218431015234905E-7</v>
      </c>
      <c r="Z5198" s="160" t="str">
        <f t="shared" si="627"/>
        <v/>
      </c>
    </row>
    <row r="5199" spans="22:26" ht="20.100000000000001" customHeight="1" x14ac:dyDescent="0.25">
      <c r="V5199" s="156">
        <f t="shared" si="628"/>
        <v>29.4591999999978</v>
      </c>
      <c r="W5199" s="159">
        <f t="shared" si="624"/>
        <v>1.1928331203820852E-4</v>
      </c>
      <c r="X5199" s="160">
        <f t="shared" si="625"/>
        <v>3.2098913927539378E-7</v>
      </c>
      <c r="Y5199" s="160">
        <f t="shared" si="626"/>
        <v>3.2098913927539378E-7</v>
      </c>
      <c r="Z5199" s="160" t="str">
        <f t="shared" si="627"/>
        <v/>
      </c>
    </row>
    <row r="5200" spans="22:26" ht="20.100000000000001" customHeight="1" x14ac:dyDescent="0.25">
      <c r="V5200" s="156">
        <f t="shared" si="628"/>
        <v>29.465599999997799</v>
      </c>
      <c r="W5200" s="159">
        <f t="shared" si="624"/>
        <v>1.1896232289893313E-4</v>
      </c>
      <c r="X5200" s="160">
        <f t="shared" si="625"/>
        <v>3.2013740512160658E-7</v>
      </c>
      <c r="Y5200" s="160">
        <f t="shared" si="626"/>
        <v>3.2013740512160658E-7</v>
      </c>
      <c r="Z5200" s="160" t="str">
        <f t="shared" si="627"/>
        <v/>
      </c>
    </row>
    <row r="5201" spans="22:26" ht="20.100000000000001" customHeight="1" x14ac:dyDescent="0.25">
      <c r="V5201" s="156">
        <f t="shared" si="628"/>
        <v>29.471999999997799</v>
      </c>
      <c r="W5201" s="159">
        <f t="shared" si="624"/>
        <v>1.1864218549381152E-4</v>
      </c>
      <c r="X5201" s="160">
        <f t="shared" si="625"/>
        <v>3.1928789336689621E-7</v>
      </c>
      <c r="Y5201" s="160">
        <f t="shared" si="626"/>
        <v>3.1928789336689621E-7</v>
      </c>
      <c r="Z5201" s="160" t="str">
        <f t="shared" si="627"/>
        <v/>
      </c>
    </row>
    <row r="5202" spans="22:26" ht="20.100000000000001" customHeight="1" x14ac:dyDescent="0.25">
      <c r="V5202" s="156">
        <f t="shared" si="628"/>
        <v>29.478399999997798</v>
      </c>
      <c r="W5202" s="159">
        <f t="shared" si="624"/>
        <v>1.1832289760044462E-4</v>
      </c>
      <c r="X5202" s="160">
        <f t="shared" si="625"/>
        <v>3.1844059833082935E-7</v>
      </c>
      <c r="Y5202" s="160">
        <f t="shared" si="626"/>
        <v>3.1844059833082935E-7</v>
      </c>
      <c r="Z5202" s="160" t="str">
        <f t="shared" si="627"/>
        <v/>
      </c>
    </row>
    <row r="5203" spans="22:26" ht="20.100000000000001" customHeight="1" x14ac:dyDescent="0.25">
      <c r="V5203" s="156">
        <f t="shared" si="628"/>
        <v>29.484799999997797</v>
      </c>
      <c r="W5203" s="159">
        <f t="shared" si="624"/>
        <v>1.180044570021138E-4</v>
      </c>
      <c r="X5203" s="160">
        <f t="shared" si="625"/>
        <v>3.1759551434610504E-7</v>
      </c>
      <c r="Y5203" s="160">
        <f t="shared" si="626"/>
        <v>3.1759551434610504E-7</v>
      </c>
      <c r="Z5203" s="160" t="str">
        <f t="shared" si="627"/>
        <v/>
      </c>
    </row>
    <row r="5204" spans="22:26" ht="20.100000000000001" customHeight="1" x14ac:dyDescent="0.25">
      <c r="V5204" s="156">
        <f t="shared" si="628"/>
        <v>29.491199999997797</v>
      </c>
      <c r="W5204" s="159">
        <f t="shared" ref="W5204:W5267" si="629">_xlfn.CHISQ.DIST.RT(V5204,$U$593)</f>
        <v>1.1768686148776769E-4</v>
      </c>
      <c r="X5204" s="160">
        <f t="shared" ref="X5204:X5267" si="630">W5204-W5205</f>
        <v>3.1675263576031658E-7</v>
      </c>
      <c r="Y5204" s="160">
        <f t="shared" ref="Y5204:Y5267" si="631">IF(W5204&lt;(1-$U$600),X5204,"")</f>
        <v>3.1675263576031658E-7</v>
      </c>
      <c r="Z5204" s="160" t="str">
        <f t="shared" ref="Z5204:Z5267" si="632">IF(X5204&lt;(1-$U$606),Y5204,"")</f>
        <v/>
      </c>
    </row>
    <row r="5205" spans="22:26" ht="20.100000000000001" customHeight="1" x14ac:dyDescent="0.25">
      <c r="V5205" s="156">
        <f t="shared" ref="V5205:V5268" si="633">V5204+$Y$593</f>
        <v>29.497599999997796</v>
      </c>
      <c r="W5205" s="159">
        <f t="shared" si="629"/>
        <v>1.1737010885200737E-4</v>
      </c>
      <c r="X5205" s="160">
        <f t="shared" si="630"/>
        <v>3.1591195693492149E-7</v>
      </c>
      <c r="Y5205" s="160">
        <f t="shared" si="631"/>
        <v>3.1591195693492149E-7</v>
      </c>
      <c r="Z5205" s="160" t="str">
        <f t="shared" si="632"/>
        <v/>
      </c>
    </row>
    <row r="5206" spans="22:26" ht="20.100000000000001" customHeight="1" x14ac:dyDescent="0.25">
      <c r="V5206" s="156">
        <f t="shared" si="633"/>
        <v>29.503999999997795</v>
      </c>
      <c r="W5206" s="159">
        <f t="shared" si="629"/>
        <v>1.1705419689507245E-4</v>
      </c>
      <c r="X5206" s="160">
        <f t="shared" si="630"/>
        <v>3.1507347224490271E-7</v>
      </c>
      <c r="Y5206" s="160">
        <f t="shared" si="631"/>
        <v>3.1507347224490271E-7</v>
      </c>
      <c r="Z5206" s="160" t="str">
        <f t="shared" si="632"/>
        <v/>
      </c>
    </row>
    <row r="5207" spans="22:26" ht="20.100000000000001" customHeight="1" x14ac:dyDescent="0.25">
      <c r="V5207" s="156">
        <f t="shared" si="633"/>
        <v>29.510399999997794</v>
      </c>
      <c r="W5207" s="159">
        <f t="shared" si="629"/>
        <v>1.1673912342282755E-4</v>
      </c>
      <c r="X5207" s="160">
        <f t="shared" si="630"/>
        <v>3.1423717608042203E-7</v>
      </c>
      <c r="Y5207" s="160">
        <f t="shared" si="631"/>
        <v>3.1423717608042203E-7</v>
      </c>
      <c r="Z5207" s="160" t="str">
        <f t="shared" si="632"/>
        <v/>
      </c>
    </row>
    <row r="5208" spans="22:26" ht="20.100000000000001" customHeight="1" x14ac:dyDescent="0.25">
      <c r="V5208" s="156">
        <f t="shared" si="633"/>
        <v>29.516799999997794</v>
      </c>
      <c r="W5208" s="159">
        <f t="shared" si="629"/>
        <v>1.1642488624674713E-4</v>
      </c>
      <c r="X5208" s="160">
        <f t="shared" si="630"/>
        <v>3.1340306284420442E-7</v>
      </c>
      <c r="Y5208" s="160">
        <f t="shared" si="631"/>
        <v>3.1340306284420442E-7</v>
      </c>
      <c r="Z5208" s="160" t="str">
        <f t="shared" si="632"/>
        <v/>
      </c>
    </row>
    <row r="5209" spans="22:26" ht="20.100000000000001" customHeight="1" x14ac:dyDescent="0.25">
      <c r="V5209" s="156">
        <f t="shared" si="633"/>
        <v>29.523199999997793</v>
      </c>
      <c r="W5209" s="159">
        <f t="shared" si="629"/>
        <v>1.1611148318390292E-4</v>
      </c>
      <c r="X5209" s="160">
        <f t="shared" si="630"/>
        <v>3.1257112695508879E-7</v>
      </c>
      <c r="Y5209" s="160">
        <f t="shared" si="631"/>
        <v>3.1257112695508879E-7</v>
      </c>
      <c r="Z5209" s="160" t="str">
        <f t="shared" si="632"/>
        <v/>
      </c>
    </row>
    <row r="5210" spans="22:26" ht="20.100000000000001" customHeight="1" x14ac:dyDescent="0.25">
      <c r="V5210" s="156">
        <f t="shared" si="633"/>
        <v>29.529599999997792</v>
      </c>
      <c r="W5210" s="159">
        <f t="shared" si="629"/>
        <v>1.1579891205694783E-4</v>
      </c>
      <c r="X5210" s="160">
        <f t="shared" si="630"/>
        <v>3.1174136284245794E-7</v>
      </c>
      <c r="Y5210" s="160">
        <f t="shared" si="631"/>
        <v>3.1174136284245794E-7</v>
      </c>
      <c r="Z5210" s="160" t="str">
        <f t="shared" si="632"/>
        <v/>
      </c>
    </row>
    <row r="5211" spans="22:26" ht="20.100000000000001" customHeight="1" x14ac:dyDescent="0.25">
      <c r="V5211" s="156">
        <f t="shared" si="633"/>
        <v>29.535999999997792</v>
      </c>
      <c r="W5211" s="159">
        <f t="shared" si="629"/>
        <v>1.1548717069410538E-4</v>
      </c>
      <c r="X5211" s="160">
        <f t="shared" si="630"/>
        <v>3.1091376495248624E-7</v>
      </c>
      <c r="Y5211" s="160">
        <f t="shared" si="631"/>
        <v>3.1091376495248624E-7</v>
      </c>
      <c r="Z5211" s="160" t="str">
        <f t="shared" si="632"/>
        <v/>
      </c>
    </row>
    <row r="5212" spans="22:26" ht="20.100000000000001" customHeight="1" x14ac:dyDescent="0.25">
      <c r="V5212" s="156">
        <f t="shared" si="633"/>
        <v>29.542399999997791</v>
      </c>
      <c r="W5212" s="159">
        <f t="shared" si="629"/>
        <v>1.1517625692915289E-4</v>
      </c>
      <c r="X5212" s="160">
        <f t="shared" si="630"/>
        <v>3.1008832774430427E-7</v>
      </c>
      <c r="Y5212" s="160">
        <f t="shared" si="631"/>
        <v>3.1008832774430427E-7</v>
      </c>
      <c r="Z5212" s="160" t="str">
        <f t="shared" si="632"/>
        <v/>
      </c>
    </row>
    <row r="5213" spans="22:26" ht="20.100000000000001" customHeight="1" x14ac:dyDescent="0.25">
      <c r="V5213" s="156">
        <f t="shared" si="633"/>
        <v>29.54879999999779</v>
      </c>
      <c r="W5213" s="159">
        <f t="shared" si="629"/>
        <v>1.1486616860140859E-4</v>
      </c>
      <c r="X5213" s="160">
        <f t="shared" si="630"/>
        <v>3.0926504569116437E-7</v>
      </c>
      <c r="Y5213" s="160">
        <f t="shared" si="631"/>
        <v>3.0926504569116437E-7</v>
      </c>
      <c r="Z5213" s="160" t="str">
        <f t="shared" si="632"/>
        <v/>
      </c>
    </row>
    <row r="5214" spans="22:26" ht="20.100000000000001" customHeight="1" x14ac:dyDescent="0.25">
      <c r="V5214" s="156">
        <f t="shared" si="633"/>
        <v>29.555199999997789</v>
      </c>
      <c r="W5214" s="159">
        <f t="shared" si="629"/>
        <v>1.1455690355571742E-4</v>
      </c>
      <c r="X5214" s="160">
        <f t="shared" si="630"/>
        <v>3.0844391327827217E-7</v>
      </c>
      <c r="Y5214" s="160">
        <f t="shared" si="631"/>
        <v>3.0844391327827217E-7</v>
      </c>
      <c r="Z5214" s="160" t="str">
        <f t="shared" si="632"/>
        <v/>
      </c>
    </row>
    <row r="5215" spans="22:26" ht="20.100000000000001" customHeight="1" x14ac:dyDescent="0.25">
      <c r="V5215" s="156">
        <f t="shared" si="633"/>
        <v>29.561599999997789</v>
      </c>
      <c r="W5215" s="159">
        <f t="shared" si="629"/>
        <v>1.1424845964243915E-4</v>
      </c>
      <c r="X5215" s="160">
        <f t="shared" si="630"/>
        <v>3.0762492500771977E-7</v>
      </c>
      <c r="Y5215" s="160">
        <f t="shared" si="631"/>
        <v>3.0762492500771977E-7</v>
      </c>
      <c r="Z5215" s="160" t="str">
        <f t="shared" si="632"/>
        <v/>
      </c>
    </row>
    <row r="5216" spans="22:26" ht="20.100000000000001" customHeight="1" x14ac:dyDescent="0.25">
      <c r="V5216" s="156">
        <f t="shared" si="633"/>
        <v>29.567999999997788</v>
      </c>
      <c r="W5216" s="159">
        <f t="shared" si="629"/>
        <v>1.1394083471743143E-4</v>
      </c>
      <c r="X5216" s="160">
        <f t="shared" si="630"/>
        <v>3.0680807539226512E-7</v>
      </c>
      <c r="Y5216" s="160">
        <f t="shared" si="631"/>
        <v>3.0680807539226512E-7</v>
      </c>
      <c r="Z5216" s="160" t="str">
        <f t="shared" si="632"/>
        <v/>
      </c>
    </row>
    <row r="5217" spans="22:26" ht="20.100000000000001" customHeight="1" x14ac:dyDescent="0.25">
      <c r="V5217" s="156">
        <f t="shared" si="633"/>
        <v>29.574399999997787</v>
      </c>
      <c r="W5217" s="159">
        <f t="shared" si="629"/>
        <v>1.1363402664203916E-4</v>
      </c>
      <c r="X5217" s="160">
        <f t="shared" si="630"/>
        <v>3.0599335896050906E-7</v>
      </c>
      <c r="Y5217" s="160">
        <f t="shared" si="631"/>
        <v>3.0599335896050906E-7</v>
      </c>
      <c r="Z5217" s="160" t="str">
        <f t="shared" si="632"/>
        <v/>
      </c>
    </row>
    <row r="5218" spans="22:26" ht="20.100000000000001" customHeight="1" x14ac:dyDescent="0.25">
      <c r="V5218" s="156">
        <f t="shared" si="633"/>
        <v>29.580799999997787</v>
      </c>
      <c r="W5218" s="159">
        <f t="shared" si="629"/>
        <v>1.1332803328307866E-4</v>
      </c>
      <c r="X5218" s="160">
        <f t="shared" si="630"/>
        <v>3.0518077025375114E-7</v>
      </c>
      <c r="Y5218" s="160">
        <f t="shared" si="631"/>
        <v>3.0518077025375114E-7</v>
      </c>
      <c r="Z5218" s="160" t="str">
        <f t="shared" si="632"/>
        <v/>
      </c>
    </row>
    <row r="5219" spans="22:26" ht="20.100000000000001" customHeight="1" x14ac:dyDescent="0.25">
      <c r="V5219" s="156">
        <f t="shared" si="633"/>
        <v>29.587199999997786</v>
      </c>
      <c r="W5219" s="159">
        <f t="shared" si="629"/>
        <v>1.130228525128249E-4</v>
      </c>
      <c r="X5219" s="160">
        <f t="shared" si="630"/>
        <v>3.0437030382666726E-7</v>
      </c>
      <c r="Y5219" s="160">
        <f t="shared" si="631"/>
        <v>3.0437030382666726E-7</v>
      </c>
      <c r="Z5219" s="160" t="str">
        <f t="shared" si="632"/>
        <v/>
      </c>
    </row>
    <row r="5220" spans="22:26" ht="20.100000000000001" customHeight="1" x14ac:dyDescent="0.25">
      <c r="V5220" s="156">
        <f t="shared" si="633"/>
        <v>29.593599999997785</v>
      </c>
      <c r="W5220" s="159">
        <f t="shared" si="629"/>
        <v>1.1271848220899824E-4</v>
      </c>
      <c r="X5220" s="160">
        <f t="shared" si="630"/>
        <v>3.0356195424824481E-7</v>
      </c>
      <c r="Y5220" s="160">
        <f t="shared" si="631"/>
        <v>3.0356195424824481E-7</v>
      </c>
      <c r="Z5220" s="160" t="str">
        <f t="shared" si="632"/>
        <v/>
      </c>
    </row>
    <row r="5221" spans="22:26" ht="20.100000000000001" customHeight="1" x14ac:dyDescent="0.25">
      <c r="V5221" s="156">
        <f t="shared" si="633"/>
        <v>29.599999999997785</v>
      </c>
      <c r="W5221" s="159">
        <f t="shared" si="629"/>
        <v>1.1241492025474999E-4</v>
      </c>
      <c r="X5221" s="160">
        <f t="shared" si="630"/>
        <v>3.0275571610082039E-7</v>
      </c>
      <c r="Y5221" s="160">
        <f t="shared" si="631"/>
        <v>3.0275571610082039E-7</v>
      </c>
      <c r="Z5221" s="160" t="str">
        <f t="shared" si="632"/>
        <v/>
      </c>
    </row>
    <row r="5222" spans="22:26" ht="20.100000000000001" customHeight="1" x14ac:dyDescent="0.25">
      <c r="V5222" s="156">
        <f t="shared" si="633"/>
        <v>29.606399999997784</v>
      </c>
      <c r="W5222" s="159">
        <f t="shared" si="629"/>
        <v>1.1211216453864917E-4</v>
      </c>
      <c r="X5222" s="160">
        <f t="shared" si="630"/>
        <v>3.0195158397986301E-7</v>
      </c>
      <c r="Y5222" s="160">
        <f t="shared" si="631"/>
        <v>3.0195158397986301E-7</v>
      </c>
      <c r="Z5222" s="160" t="str">
        <f t="shared" si="632"/>
        <v/>
      </c>
    </row>
    <row r="5223" spans="22:26" ht="20.100000000000001" customHeight="1" x14ac:dyDescent="0.25">
      <c r="V5223" s="156">
        <f t="shared" si="633"/>
        <v>29.612799999997783</v>
      </c>
      <c r="W5223" s="159">
        <f t="shared" si="629"/>
        <v>1.1181021295466931E-4</v>
      </c>
      <c r="X5223" s="160">
        <f t="shared" si="630"/>
        <v>3.0114955249401474E-7</v>
      </c>
      <c r="Y5223" s="160">
        <f t="shared" si="631"/>
        <v>3.0114955249401474E-7</v>
      </c>
      <c r="Z5223" s="160" t="str">
        <f t="shared" si="632"/>
        <v/>
      </c>
    </row>
    <row r="5224" spans="22:26" ht="20.100000000000001" customHeight="1" x14ac:dyDescent="0.25">
      <c r="V5224" s="156">
        <f t="shared" si="633"/>
        <v>29.619199999997782</v>
      </c>
      <c r="W5224" s="159">
        <f t="shared" si="629"/>
        <v>1.1150906340217529E-4</v>
      </c>
      <c r="X5224" s="160">
        <f t="shared" si="630"/>
        <v>3.0034961626696096E-7</v>
      </c>
      <c r="Y5224" s="160">
        <f t="shared" si="631"/>
        <v>3.0034961626696096E-7</v>
      </c>
      <c r="Z5224" s="160" t="str">
        <f t="shared" si="632"/>
        <v/>
      </c>
    </row>
    <row r="5225" spans="22:26" ht="20.100000000000001" customHeight="1" x14ac:dyDescent="0.25">
      <c r="V5225" s="156">
        <f t="shared" si="633"/>
        <v>29.625599999997782</v>
      </c>
      <c r="W5225" s="159">
        <f t="shared" si="629"/>
        <v>1.1120871378590833E-4</v>
      </c>
      <c r="X5225" s="160">
        <f t="shared" si="630"/>
        <v>2.9955176993410996E-7</v>
      </c>
      <c r="Y5225" s="160">
        <f t="shared" si="631"/>
        <v>2.9955176993410996E-7</v>
      </c>
      <c r="Z5225" s="160" t="str">
        <f t="shared" si="632"/>
        <v/>
      </c>
    </row>
    <row r="5226" spans="22:26" ht="20.100000000000001" customHeight="1" x14ac:dyDescent="0.25">
      <c r="V5226" s="156">
        <f t="shared" si="633"/>
        <v>29.631999999997781</v>
      </c>
      <c r="W5226" s="159">
        <f t="shared" si="629"/>
        <v>1.1090916201597422E-4</v>
      </c>
      <c r="X5226" s="160">
        <f t="shared" si="630"/>
        <v>2.9875600814497825E-7</v>
      </c>
      <c r="Y5226" s="160">
        <f t="shared" si="631"/>
        <v>2.9875600814497825E-7</v>
      </c>
      <c r="Z5226" s="160" t="str">
        <f t="shared" si="632"/>
        <v/>
      </c>
    </row>
    <row r="5227" spans="22:26" ht="20.100000000000001" customHeight="1" x14ac:dyDescent="0.25">
      <c r="V5227" s="156">
        <f t="shared" si="633"/>
        <v>29.63839999999778</v>
      </c>
      <c r="W5227" s="159">
        <f t="shared" si="629"/>
        <v>1.1061040600782924E-4</v>
      </c>
      <c r="X5227" s="160">
        <f t="shared" si="630"/>
        <v>2.9796232556290588E-7</v>
      </c>
      <c r="Y5227" s="160">
        <f t="shared" si="631"/>
        <v>2.9796232556290588E-7</v>
      </c>
      <c r="Z5227" s="160" t="str">
        <f t="shared" si="632"/>
        <v/>
      </c>
    </row>
    <row r="5228" spans="22:26" ht="20.100000000000001" customHeight="1" x14ac:dyDescent="0.25">
      <c r="V5228" s="156">
        <f t="shared" si="633"/>
        <v>29.64479999999778</v>
      </c>
      <c r="W5228" s="159">
        <f t="shared" si="629"/>
        <v>1.1031244368226634E-4</v>
      </c>
      <c r="X5228" s="160">
        <f t="shared" si="630"/>
        <v>2.9717071686269836E-7</v>
      </c>
      <c r="Y5228" s="160">
        <f t="shared" si="631"/>
        <v>2.9717071686269836E-7</v>
      </c>
      <c r="Z5228" s="160" t="str">
        <f t="shared" si="632"/>
        <v/>
      </c>
    </row>
    <row r="5229" spans="22:26" ht="20.100000000000001" customHeight="1" x14ac:dyDescent="0.25">
      <c r="V5229" s="156">
        <f t="shared" si="633"/>
        <v>29.651199999997779</v>
      </c>
      <c r="W5229" s="159">
        <f t="shared" si="629"/>
        <v>1.1001527296540364E-4</v>
      </c>
      <c r="X5229" s="160">
        <f t="shared" si="630"/>
        <v>2.9638117673524804E-7</v>
      </c>
      <c r="Y5229" s="160">
        <f t="shared" si="631"/>
        <v>2.9638117673524804E-7</v>
      </c>
      <c r="Z5229" s="160" t="str">
        <f t="shared" si="632"/>
        <v/>
      </c>
    </row>
    <row r="5230" spans="22:26" ht="20.100000000000001" customHeight="1" x14ac:dyDescent="0.25">
      <c r="V5230" s="156">
        <f t="shared" si="633"/>
        <v>29.657599999997778</v>
      </c>
      <c r="W5230" s="159">
        <f t="shared" si="629"/>
        <v>1.0971889178866839E-4</v>
      </c>
      <c r="X5230" s="160">
        <f t="shared" si="630"/>
        <v>2.9559369988281785E-7</v>
      </c>
      <c r="Y5230" s="160">
        <f t="shared" si="631"/>
        <v>2.9559369988281785E-7</v>
      </c>
      <c r="Z5230" s="160" t="str">
        <f t="shared" si="632"/>
        <v/>
      </c>
    </row>
    <row r="5231" spans="22:26" ht="20.100000000000001" customHeight="1" x14ac:dyDescent="0.25">
      <c r="V5231" s="156">
        <f t="shared" si="633"/>
        <v>29.663999999997777</v>
      </c>
      <c r="W5231" s="159">
        <f t="shared" si="629"/>
        <v>1.0942329808878557E-4</v>
      </c>
      <c r="X5231" s="160">
        <f t="shared" si="630"/>
        <v>2.9480828102039654E-7</v>
      </c>
      <c r="Y5231" s="160">
        <f t="shared" si="631"/>
        <v>2.9480828102039654E-7</v>
      </c>
      <c r="Z5231" s="160" t="str">
        <f t="shared" si="632"/>
        <v/>
      </c>
    </row>
    <row r="5232" spans="22:26" ht="20.100000000000001" customHeight="1" x14ac:dyDescent="0.25">
      <c r="V5232" s="156">
        <f t="shared" si="633"/>
        <v>29.670399999997777</v>
      </c>
      <c r="W5232" s="159">
        <f t="shared" si="629"/>
        <v>1.0912848980776518E-4</v>
      </c>
      <c r="X5232" s="160">
        <f t="shared" si="630"/>
        <v>2.9402491487788064E-7</v>
      </c>
      <c r="Y5232" s="160">
        <f t="shared" si="631"/>
        <v>2.9402491487788064E-7</v>
      </c>
      <c r="Z5232" s="160" t="str">
        <f t="shared" si="632"/>
        <v/>
      </c>
    </row>
    <row r="5233" spans="22:26" ht="20.100000000000001" customHeight="1" x14ac:dyDescent="0.25">
      <c r="V5233" s="156">
        <f t="shared" si="633"/>
        <v>29.676799999997776</v>
      </c>
      <c r="W5233" s="159">
        <f t="shared" si="629"/>
        <v>1.088344648928873E-4</v>
      </c>
      <c r="X5233" s="160">
        <f t="shared" si="630"/>
        <v>2.9324359619817709E-7</v>
      </c>
      <c r="Y5233" s="160">
        <f t="shared" si="631"/>
        <v>2.9324359619817709E-7</v>
      </c>
      <c r="Z5233" s="160" t="str">
        <f t="shared" si="632"/>
        <v/>
      </c>
    </row>
    <row r="5234" spans="22:26" ht="20.100000000000001" customHeight="1" x14ac:dyDescent="0.25">
      <c r="V5234" s="156">
        <f t="shared" si="633"/>
        <v>29.683199999997775</v>
      </c>
      <c r="W5234" s="159">
        <f t="shared" si="629"/>
        <v>1.0854122129668912E-4</v>
      </c>
      <c r="X5234" s="160">
        <f t="shared" si="630"/>
        <v>2.9246431973503487E-7</v>
      </c>
      <c r="Y5234" s="160">
        <f t="shared" si="631"/>
        <v>2.9246431973503487E-7</v>
      </c>
      <c r="Z5234" s="160" t="str">
        <f t="shared" si="632"/>
        <v/>
      </c>
    </row>
    <row r="5235" spans="22:26" ht="20.100000000000001" customHeight="1" x14ac:dyDescent="0.25">
      <c r="V5235" s="156">
        <f t="shared" si="633"/>
        <v>29.689599999997775</v>
      </c>
      <c r="W5235" s="159">
        <f t="shared" si="629"/>
        <v>1.0824875697695409E-4</v>
      </c>
      <c r="X5235" s="160">
        <f t="shared" si="630"/>
        <v>2.9168708025852021E-7</v>
      </c>
      <c r="Y5235" s="160">
        <f t="shared" si="631"/>
        <v>2.9168708025852021E-7</v>
      </c>
      <c r="Z5235" s="160" t="str">
        <f t="shared" si="632"/>
        <v/>
      </c>
    </row>
    <row r="5236" spans="22:26" ht="20.100000000000001" customHeight="1" x14ac:dyDescent="0.25">
      <c r="V5236" s="156">
        <f t="shared" si="633"/>
        <v>29.695999999997774</v>
      </c>
      <c r="W5236" s="159">
        <f t="shared" si="629"/>
        <v>1.0795706989669557E-4</v>
      </c>
      <c r="X5236" s="160">
        <f t="shared" si="630"/>
        <v>2.9091187254920252E-7</v>
      </c>
      <c r="Y5236" s="160">
        <f t="shared" si="631"/>
        <v>2.9091187254920252E-7</v>
      </c>
      <c r="Z5236" s="160" t="str">
        <f t="shared" si="632"/>
        <v/>
      </c>
    </row>
    <row r="5237" spans="22:26" ht="20.100000000000001" customHeight="1" x14ac:dyDescent="0.25">
      <c r="V5237" s="156">
        <f t="shared" si="633"/>
        <v>29.702399999997773</v>
      </c>
      <c r="W5237" s="159">
        <f t="shared" si="629"/>
        <v>1.0766615802414636E-4</v>
      </c>
      <c r="X5237" s="160">
        <f t="shared" si="630"/>
        <v>2.9013869140171876E-7</v>
      </c>
      <c r="Y5237" s="160">
        <f t="shared" si="631"/>
        <v>2.9013869140171876E-7</v>
      </c>
      <c r="Z5237" s="160" t="str">
        <f t="shared" si="632"/>
        <v/>
      </c>
    </row>
    <row r="5238" spans="22:26" ht="20.100000000000001" customHeight="1" x14ac:dyDescent="0.25">
      <c r="V5238" s="156">
        <f t="shared" si="633"/>
        <v>29.708799999997773</v>
      </c>
      <c r="W5238" s="159">
        <f t="shared" si="629"/>
        <v>1.0737601933274464E-4</v>
      </c>
      <c r="X5238" s="160">
        <f t="shared" si="630"/>
        <v>2.8936753162396025E-7</v>
      </c>
      <c r="Y5238" s="160">
        <f t="shared" si="631"/>
        <v>2.8936753162396025E-7</v>
      </c>
      <c r="Z5238" s="160" t="str">
        <f t="shared" si="632"/>
        <v/>
      </c>
    </row>
    <row r="5239" spans="22:26" ht="20.100000000000001" customHeight="1" x14ac:dyDescent="0.25">
      <c r="V5239" s="156">
        <f t="shared" si="633"/>
        <v>29.715199999997772</v>
      </c>
      <c r="W5239" s="159">
        <f t="shared" si="629"/>
        <v>1.0708665180112068E-4</v>
      </c>
      <c r="X5239" s="160">
        <f t="shared" si="630"/>
        <v>2.8859838803670676E-7</v>
      </c>
      <c r="Y5239" s="160">
        <f t="shared" si="631"/>
        <v>2.8859838803670676E-7</v>
      </c>
      <c r="Z5239" s="160" t="str">
        <f t="shared" si="632"/>
        <v/>
      </c>
    </row>
    <row r="5240" spans="22:26" ht="20.100000000000001" customHeight="1" x14ac:dyDescent="0.25">
      <c r="V5240" s="156">
        <f t="shared" si="633"/>
        <v>29.721599999997771</v>
      </c>
      <c r="W5240" s="159">
        <f t="shared" si="629"/>
        <v>1.0679805341308398E-4</v>
      </c>
      <c r="X5240" s="160">
        <f t="shared" si="630"/>
        <v>2.8783125547317929E-7</v>
      </c>
      <c r="Y5240" s="160">
        <f t="shared" si="631"/>
        <v>2.8783125547317929E-7</v>
      </c>
      <c r="Z5240" s="160" t="str">
        <f t="shared" si="632"/>
        <v/>
      </c>
    </row>
    <row r="5241" spans="22:26" ht="20.100000000000001" customHeight="1" x14ac:dyDescent="0.25">
      <c r="V5241" s="156">
        <f t="shared" si="633"/>
        <v>29.72799999999777</v>
      </c>
      <c r="W5241" s="159">
        <f t="shared" si="629"/>
        <v>1.065102221576108E-4</v>
      </c>
      <c r="X5241" s="160">
        <f t="shared" si="630"/>
        <v>2.8706612877990741E-7</v>
      </c>
      <c r="Y5241" s="160">
        <f t="shared" si="631"/>
        <v>2.8706612877990741E-7</v>
      </c>
      <c r="Z5241" s="160" t="str">
        <f t="shared" si="632"/>
        <v/>
      </c>
    </row>
    <row r="5242" spans="22:26" ht="20.100000000000001" customHeight="1" x14ac:dyDescent="0.25">
      <c r="V5242" s="156">
        <f t="shared" si="633"/>
        <v>29.73439999999777</v>
      </c>
      <c r="W5242" s="159">
        <f t="shared" si="629"/>
        <v>1.0622315602883089E-4</v>
      </c>
      <c r="X5242" s="160">
        <f t="shared" si="630"/>
        <v>2.8630300281550956E-7</v>
      </c>
      <c r="Y5242" s="160">
        <f t="shared" si="631"/>
        <v>2.8630300281550956E-7</v>
      </c>
      <c r="Z5242" s="160" t="str">
        <f t="shared" si="632"/>
        <v/>
      </c>
    </row>
    <row r="5243" spans="22:26" ht="20.100000000000001" customHeight="1" x14ac:dyDescent="0.25">
      <c r="V5243" s="156">
        <f t="shared" si="633"/>
        <v>29.740799999997769</v>
      </c>
      <c r="W5243" s="159">
        <f t="shared" si="629"/>
        <v>1.0593685302601538E-4</v>
      </c>
      <c r="X5243" s="160">
        <f t="shared" si="630"/>
        <v>2.8554187245322733E-7</v>
      </c>
      <c r="Y5243" s="160">
        <f t="shared" si="631"/>
        <v>2.8554187245322733E-7</v>
      </c>
      <c r="Z5243" s="160" t="str">
        <f t="shared" si="632"/>
        <v/>
      </c>
    </row>
    <row r="5244" spans="22:26" ht="20.100000000000001" customHeight="1" x14ac:dyDescent="0.25">
      <c r="V5244" s="156">
        <f t="shared" si="633"/>
        <v>29.747199999997768</v>
      </c>
      <c r="W5244" s="159">
        <f t="shared" si="629"/>
        <v>1.0565131115356215E-4</v>
      </c>
      <c r="X5244" s="160">
        <f t="shared" si="630"/>
        <v>2.8478273257737476E-7</v>
      </c>
      <c r="Y5244" s="160">
        <f t="shared" si="631"/>
        <v>2.8478273257737476E-7</v>
      </c>
      <c r="Z5244" s="160" t="str">
        <f t="shared" si="632"/>
        <v/>
      </c>
    </row>
    <row r="5245" spans="22:26" ht="20.100000000000001" customHeight="1" x14ac:dyDescent="0.25">
      <c r="V5245" s="156">
        <f t="shared" si="633"/>
        <v>29.753599999997768</v>
      </c>
      <c r="W5245" s="159">
        <f t="shared" si="629"/>
        <v>1.0536652842098478E-4</v>
      </c>
      <c r="X5245" s="160">
        <f t="shared" si="630"/>
        <v>2.840255780858455E-7</v>
      </c>
      <c r="Y5245" s="160">
        <f t="shared" si="631"/>
        <v>2.840255780858455E-7</v>
      </c>
      <c r="Z5245" s="160" t="str">
        <f t="shared" si="632"/>
        <v/>
      </c>
    </row>
    <row r="5246" spans="22:26" ht="20.100000000000001" customHeight="1" x14ac:dyDescent="0.25">
      <c r="V5246" s="156">
        <f t="shared" si="633"/>
        <v>29.759999999997767</v>
      </c>
      <c r="W5246" s="159">
        <f t="shared" si="629"/>
        <v>1.0508250284289893E-4</v>
      </c>
      <c r="X5246" s="160">
        <f t="shared" si="630"/>
        <v>2.8327040388892021E-7</v>
      </c>
      <c r="Y5246" s="160">
        <f t="shared" si="631"/>
        <v>2.8327040388892021E-7</v>
      </c>
      <c r="Z5246" s="160" t="str">
        <f t="shared" si="632"/>
        <v/>
      </c>
    </row>
    <row r="5247" spans="22:26" ht="20.100000000000001" customHeight="1" x14ac:dyDescent="0.25">
      <c r="V5247" s="156">
        <f t="shared" si="633"/>
        <v>29.766399999997766</v>
      </c>
      <c r="W5247" s="159">
        <f t="shared" si="629"/>
        <v>1.0479923243901001E-4</v>
      </c>
      <c r="X5247" s="160">
        <f t="shared" si="630"/>
        <v>2.8251720491014748E-7</v>
      </c>
      <c r="Y5247" s="160">
        <f t="shared" si="631"/>
        <v>2.8251720491014748E-7</v>
      </c>
      <c r="Z5247" s="160" t="str">
        <f t="shared" si="632"/>
        <v/>
      </c>
    </row>
    <row r="5248" spans="22:26" ht="20.100000000000001" customHeight="1" x14ac:dyDescent="0.25">
      <c r="V5248" s="156">
        <f t="shared" si="633"/>
        <v>29.772799999997765</v>
      </c>
      <c r="W5248" s="159">
        <f t="shared" si="629"/>
        <v>1.0451671523409987E-4</v>
      </c>
      <c r="X5248" s="160">
        <f t="shared" si="630"/>
        <v>2.8176597608584237E-7</v>
      </c>
      <c r="Y5248" s="160">
        <f t="shared" si="631"/>
        <v>2.8176597608584237E-7</v>
      </c>
      <c r="Z5248" s="160" t="str">
        <f t="shared" si="632"/>
        <v/>
      </c>
    </row>
    <row r="5249" spans="22:26" ht="20.100000000000001" customHeight="1" x14ac:dyDescent="0.25">
      <c r="V5249" s="156">
        <f t="shared" si="633"/>
        <v>29.779199999997765</v>
      </c>
      <c r="W5249" s="159">
        <f t="shared" si="629"/>
        <v>1.0423494925801402E-4</v>
      </c>
      <c r="X5249" s="160">
        <f t="shared" si="630"/>
        <v>2.8101671236328396E-7</v>
      </c>
      <c r="Y5249" s="160">
        <f t="shared" si="631"/>
        <v>2.8101671236328396E-7</v>
      </c>
      <c r="Z5249" s="160" t="str">
        <f t="shared" si="632"/>
        <v/>
      </c>
    </row>
    <row r="5250" spans="22:26" ht="20.100000000000001" customHeight="1" x14ac:dyDescent="0.25">
      <c r="V5250" s="156">
        <f t="shared" si="633"/>
        <v>29.785599999997764</v>
      </c>
      <c r="W5250" s="159">
        <f t="shared" si="629"/>
        <v>1.0395393254565074E-4</v>
      </c>
      <c r="X5250" s="160">
        <f t="shared" si="630"/>
        <v>2.8026940870480815E-7</v>
      </c>
      <c r="Y5250" s="160">
        <f t="shared" si="631"/>
        <v>2.8026940870480815E-7</v>
      </c>
      <c r="Z5250" s="160" t="str">
        <f t="shared" si="632"/>
        <v/>
      </c>
    </row>
    <row r="5251" spans="22:26" ht="20.100000000000001" customHeight="1" x14ac:dyDescent="0.25">
      <c r="V5251" s="156">
        <f t="shared" si="633"/>
        <v>29.791999999997763</v>
      </c>
      <c r="W5251" s="159">
        <f t="shared" si="629"/>
        <v>1.0367366313694593E-4</v>
      </c>
      <c r="X5251" s="160">
        <f t="shared" si="630"/>
        <v>2.7952406008368777E-7</v>
      </c>
      <c r="Y5251" s="160">
        <f t="shared" si="631"/>
        <v>2.7952406008368777E-7</v>
      </c>
      <c r="Z5251" s="160" t="str">
        <f t="shared" si="632"/>
        <v/>
      </c>
    </row>
    <row r="5252" spans="22:26" ht="20.100000000000001" customHeight="1" x14ac:dyDescent="0.25">
      <c r="V5252" s="156">
        <f t="shared" si="633"/>
        <v>29.798399999997763</v>
      </c>
      <c r="W5252" s="159">
        <f t="shared" si="629"/>
        <v>1.0339413907686224E-4</v>
      </c>
      <c r="X5252" s="160">
        <f t="shared" si="630"/>
        <v>2.7878066148668038E-7</v>
      </c>
      <c r="Y5252" s="160">
        <f t="shared" si="631"/>
        <v>2.7878066148668038E-7</v>
      </c>
      <c r="Z5252" s="160" t="str">
        <f t="shared" si="632"/>
        <v/>
      </c>
    </row>
    <row r="5253" spans="22:26" ht="20.100000000000001" customHeight="1" x14ac:dyDescent="0.25">
      <c r="V5253" s="156">
        <f t="shared" si="633"/>
        <v>29.804799999997762</v>
      </c>
      <c r="W5253" s="159">
        <f t="shared" si="629"/>
        <v>1.0311535841537556E-4</v>
      </c>
      <c r="X5253" s="160">
        <f t="shared" si="630"/>
        <v>2.7803920791299834E-7</v>
      </c>
      <c r="Y5253" s="160">
        <f t="shared" si="631"/>
        <v>2.7803920791299834E-7</v>
      </c>
      <c r="Z5253" s="160" t="str">
        <f t="shared" si="632"/>
        <v/>
      </c>
    </row>
    <row r="5254" spans="22:26" ht="20.100000000000001" customHeight="1" x14ac:dyDescent="0.25">
      <c r="V5254" s="156">
        <f t="shared" si="633"/>
        <v>29.811199999997761</v>
      </c>
      <c r="W5254" s="159">
        <f t="shared" si="629"/>
        <v>1.0283731920746256E-4</v>
      </c>
      <c r="X5254" s="160">
        <f t="shared" si="630"/>
        <v>2.7729969437284509E-7</v>
      </c>
      <c r="Y5254" s="160">
        <f t="shared" si="631"/>
        <v>2.7729969437284509E-7</v>
      </c>
      <c r="Z5254" s="160" t="str">
        <f t="shared" si="632"/>
        <v/>
      </c>
    </row>
    <row r="5255" spans="22:26" ht="20.100000000000001" customHeight="1" x14ac:dyDescent="0.25">
      <c r="V5255" s="156">
        <f t="shared" si="633"/>
        <v>29.817599999997761</v>
      </c>
      <c r="W5255" s="159">
        <f t="shared" si="629"/>
        <v>1.0256001951308972E-4</v>
      </c>
      <c r="X5255" s="160">
        <f t="shared" si="630"/>
        <v>2.7656211589125053E-7</v>
      </c>
      <c r="Y5255" s="160">
        <f t="shared" si="631"/>
        <v>2.7656211589125053E-7</v>
      </c>
      <c r="Z5255" s="160" t="str">
        <f t="shared" si="632"/>
        <v/>
      </c>
    </row>
    <row r="5256" spans="22:26" ht="20.100000000000001" customHeight="1" x14ac:dyDescent="0.25">
      <c r="V5256" s="156">
        <f t="shared" si="633"/>
        <v>29.82399999999776</v>
      </c>
      <c r="W5256" s="159">
        <f t="shared" si="629"/>
        <v>1.0228345739719847E-4</v>
      </c>
      <c r="X5256" s="160">
        <f t="shared" si="630"/>
        <v>2.7582646750401885E-7</v>
      </c>
      <c r="Y5256" s="160">
        <f t="shared" si="631"/>
        <v>2.7582646750401885E-7</v>
      </c>
      <c r="Z5256" s="160" t="str">
        <f t="shared" si="632"/>
        <v/>
      </c>
    </row>
    <row r="5257" spans="22:26" ht="20.100000000000001" customHeight="1" x14ac:dyDescent="0.25">
      <c r="V5257" s="156">
        <f t="shared" si="633"/>
        <v>29.830399999997759</v>
      </c>
      <c r="W5257" s="159">
        <f t="shared" si="629"/>
        <v>1.0200763092969445E-4</v>
      </c>
      <c r="X5257" s="160">
        <f t="shared" si="630"/>
        <v>2.7509274426062871E-7</v>
      </c>
      <c r="Y5257" s="160">
        <f t="shared" si="631"/>
        <v>2.7509274426062871E-7</v>
      </c>
      <c r="Z5257" s="160" t="str">
        <f t="shared" si="632"/>
        <v/>
      </c>
    </row>
    <row r="5258" spans="22:26" ht="20.100000000000001" customHeight="1" x14ac:dyDescent="0.25">
      <c r="V5258" s="156">
        <f t="shared" si="633"/>
        <v>29.836799999997758</v>
      </c>
      <c r="W5258" s="159">
        <f t="shared" si="629"/>
        <v>1.0173253818543382E-4</v>
      </c>
      <c r="X5258" s="160">
        <f t="shared" si="630"/>
        <v>2.7436094122122463E-7</v>
      </c>
      <c r="Y5258" s="160">
        <f t="shared" si="631"/>
        <v>2.7436094122122463E-7</v>
      </c>
      <c r="Z5258" s="160" t="str">
        <f t="shared" si="632"/>
        <v/>
      </c>
    </row>
    <row r="5259" spans="22:26" ht="20.100000000000001" customHeight="1" x14ac:dyDescent="0.25">
      <c r="V5259" s="156">
        <f t="shared" si="633"/>
        <v>29.843199999997758</v>
      </c>
      <c r="W5259" s="159">
        <f t="shared" si="629"/>
        <v>1.014581772442126E-4</v>
      </c>
      <c r="X5259" s="160">
        <f t="shared" si="630"/>
        <v>2.7363105346007283E-7</v>
      </c>
      <c r="Y5259" s="160">
        <f t="shared" si="631"/>
        <v>2.7363105346007283E-7</v>
      </c>
      <c r="Z5259" s="160" t="str">
        <f t="shared" si="632"/>
        <v/>
      </c>
    </row>
    <row r="5260" spans="22:26" ht="20.100000000000001" customHeight="1" x14ac:dyDescent="0.25">
      <c r="V5260" s="156">
        <f t="shared" si="633"/>
        <v>29.849599999997757</v>
      </c>
      <c r="W5260" s="159">
        <f t="shared" si="629"/>
        <v>1.0118454619075252E-4</v>
      </c>
      <c r="X5260" s="160">
        <f t="shared" si="630"/>
        <v>2.7290307606321672E-7</v>
      </c>
      <c r="Y5260" s="160">
        <f t="shared" si="631"/>
        <v>2.7290307606321672E-7</v>
      </c>
      <c r="Z5260" s="160" t="str">
        <f t="shared" si="632"/>
        <v/>
      </c>
    </row>
    <row r="5261" spans="22:26" ht="20.100000000000001" customHeight="1" x14ac:dyDescent="0.25">
      <c r="V5261" s="156">
        <f t="shared" si="633"/>
        <v>29.855999999997756</v>
      </c>
      <c r="W5261" s="159">
        <f t="shared" si="629"/>
        <v>1.0091164311468931E-4</v>
      </c>
      <c r="X5261" s="160">
        <f t="shared" si="630"/>
        <v>2.7217700412781275E-7</v>
      </c>
      <c r="Y5261" s="160">
        <f t="shared" si="631"/>
        <v>2.7217700412781275E-7</v>
      </c>
      <c r="Z5261" s="160" t="str">
        <f t="shared" si="632"/>
        <v/>
      </c>
    </row>
    <row r="5262" spans="22:26" ht="20.100000000000001" customHeight="1" x14ac:dyDescent="0.25">
      <c r="V5262" s="156">
        <f t="shared" si="633"/>
        <v>29.862399999997756</v>
      </c>
      <c r="W5262" s="159">
        <f t="shared" si="629"/>
        <v>1.0063946611056149E-4</v>
      </c>
      <c r="X5262" s="160">
        <f t="shared" si="630"/>
        <v>2.7145283276509846E-7</v>
      </c>
      <c r="Y5262" s="160">
        <f t="shared" si="631"/>
        <v>2.7145283276509846E-7</v>
      </c>
      <c r="Z5262" s="160" t="str">
        <f t="shared" si="632"/>
        <v/>
      </c>
    </row>
    <row r="5263" spans="22:26" ht="20.100000000000001" customHeight="1" x14ac:dyDescent="0.25">
      <c r="V5263" s="156">
        <f t="shared" si="633"/>
        <v>29.868799999997755</v>
      </c>
      <c r="W5263" s="159">
        <f t="shared" si="629"/>
        <v>1.003680132777964E-4</v>
      </c>
      <c r="X5263" s="160">
        <f t="shared" si="630"/>
        <v>2.707305570978988E-7</v>
      </c>
      <c r="Y5263" s="160">
        <f t="shared" si="631"/>
        <v>2.707305570978988E-7</v>
      </c>
      <c r="Z5263" s="160" t="str">
        <f t="shared" si="632"/>
        <v/>
      </c>
    </row>
    <row r="5264" spans="22:26" ht="20.100000000000001" customHeight="1" x14ac:dyDescent="0.25">
      <c r="V5264" s="156">
        <f t="shared" si="633"/>
        <v>29.875199999997754</v>
      </c>
      <c r="W5264" s="159">
        <f t="shared" si="629"/>
        <v>1.000972827206985E-4</v>
      </c>
      <c r="X5264" s="160">
        <f t="shared" si="630"/>
        <v>2.7001017226032796E-7</v>
      </c>
      <c r="Y5264" s="160">
        <f t="shared" si="631"/>
        <v>2.7001017226032796E-7</v>
      </c>
      <c r="Z5264" s="160" t="str">
        <f t="shared" si="632"/>
        <v/>
      </c>
    </row>
    <row r="5265" spans="22:26" ht="20.100000000000001" customHeight="1" x14ac:dyDescent="0.25">
      <c r="V5265" s="156">
        <f t="shared" si="633"/>
        <v>29.881599999997754</v>
      </c>
      <c r="W5265" s="159">
        <f t="shared" si="629"/>
        <v>9.9827272548438169E-5</v>
      </c>
      <c r="X5265" s="160">
        <f t="shared" si="630"/>
        <v>2.6929167340017466E-7</v>
      </c>
      <c r="Y5265" s="160">
        <f t="shared" si="631"/>
        <v>2.6929167340017466E-7</v>
      </c>
      <c r="Z5265" s="160" t="str">
        <f t="shared" si="632"/>
        <v/>
      </c>
    </row>
    <row r="5266" spans="22:26" ht="20.100000000000001" customHeight="1" x14ac:dyDescent="0.25">
      <c r="V5266" s="156">
        <f t="shared" si="633"/>
        <v>29.887999999997753</v>
      </c>
      <c r="W5266" s="159">
        <f t="shared" si="629"/>
        <v>9.9557980875037994E-5</v>
      </c>
      <c r="X5266" s="160">
        <f t="shared" si="630"/>
        <v>2.6857505567638132E-7</v>
      </c>
      <c r="Y5266" s="160">
        <f t="shared" si="631"/>
        <v>2.6857505567638132E-7</v>
      </c>
      <c r="Z5266" s="160" t="str">
        <f t="shared" si="632"/>
        <v/>
      </c>
    </row>
    <row r="5267" spans="22:26" ht="20.100000000000001" customHeight="1" x14ac:dyDescent="0.25">
      <c r="V5267" s="156">
        <f t="shared" si="633"/>
        <v>29.894399999997752</v>
      </c>
      <c r="W5267" s="159">
        <f t="shared" si="629"/>
        <v>9.9289405819361613E-5</v>
      </c>
      <c r="X5267" s="160">
        <f t="shared" si="630"/>
        <v>2.6786031425962687E-7</v>
      </c>
      <c r="Y5267" s="160">
        <f t="shared" si="631"/>
        <v>2.6786031425962687E-7</v>
      </c>
      <c r="Z5267" s="160" t="str">
        <f t="shared" si="632"/>
        <v/>
      </c>
    </row>
    <row r="5268" spans="22:26" ht="20.100000000000001" customHeight="1" x14ac:dyDescent="0.25">
      <c r="V5268" s="156">
        <f t="shared" si="633"/>
        <v>29.900799999997751</v>
      </c>
      <c r="W5268" s="159">
        <f t="shared" ref="W5268:W5331" si="634">_xlfn.CHISQ.DIST.RT(V5268,$U$593)</f>
        <v>9.9021545505101986E-5</v>
      </c>
      <c r="X5268" s="160">
        <f t="shared" ref="X5268:X5331" si="635">W5268-W5269</f>
        <v>2.6714744433434603E-7</v>
      </c>
      <c r="Y5268" s="160">
        <f t="shared" ref="Y5268:Y5331" si="636">IF(W5268&lt;(1-$U$600),X5268,"")</f>
        <v>2.6714744433434603E-7</v>
      </c>
      <c r="Z5268" s="160" t="str">
        <f t="shared" ref="Z5268:Z5331" si="637">IF(X5268&lt;(1-$U$606),Y5268,"")</f>
        <v/>
      </c>
    </row>
    <row r="5269" spans="22:26" ht="20.100000000000001" customHeight="1" x14ac:dyDescent="0.25">
      <c r="V5269" s="156">
        <f t="shared" ref="V5269:V5332" si="638">V5268+$Y$593</f>
        <v>29.907199999997751</v>
      </c>
      <c r="W5269" s="159">
        <f t="shared" si="634"/>
        <v>9.875439806076764E-5</v>
      </c>
      <c r="X5269" s="160">
        <f t="shared" si="635"/>
        <v>2.6643644109577492E-7</v>
      </c>
      <c r="Y5269" s="160">
        <f t="shared" si="636"/>
        <v>2.6643644109577492E-7</v>
      </c>
      <c r="Z5269" s="160" t="str">
        <f t="shared" si="637"/>
        <v/>
      </c>
    </row>
    <row r="5270" spans="22:26" ht="20.100000000000001" customHeight="1" x14ac:dyDescent="0.25">
      <c r="V5270" s="156">
        <f t="shared" si="638"/>
        <v>29.91359999999775</v>
      </c>
      <c r="W5270" s="159">
        <f t="shared" si="634"/>
        <v>9.8487961619671865E-5</v>
      </c>
      <c r="X5270" s="160">
        <f t="shared" si="635"/>
        <v>2.6572729975121137E-7</v>
      </c>
      <c r="Y5270" s="160">
        <f t="shared" si="636"/>
        <v>2.6572729975121137E-7</v>
      </c>
      <c r="Z5270" s="160" t="str">
        <f t="shared" si="637"/>
        <v/>
      </c>
    </row>
    <row r="5271" spans="22:26" ht="20.100000000000001" customHeight="1" x14ac:dyDescent="0.25">
      <c r="V5271" s="156">
        <f t="shared" si="638"/>
        <v>29.919999999997749</v>
      </c>
      <c r="W5271" s="159">
        <f t="shared" si="634"/>
        <v>9.8222234319920654E-5</v>
      </c>
      <c r="X5271" s="160">
        <f t="shared" si="635"/>
        <v>2.6502001552027249E-7</v>
      </c>
      <c r="Y5271" s="160">
        <f t="shared" si="636"/>
        <v>2.6502001552027249E-7</v>
      </c>
      <c r="Z5271" s="160" t="str">
        <f t="shared" si="637"/>
        <v/>
      </c>
    </row>
    <row r="5272" spans="22:26" ht="20.100000000000001" customHeight="1" x14ac:dyDescent="0.25">
      <c r="V5272" s="156">
        <f t="shared" si="638"/>
        <v>29.926399999997749</v>
      </c>
      <c r="W5272" s="159">
        <f t="shared" si="634"/>
        <v>9.7957214304400381E-5</v>
      </c>
      <c r="X5272" s="160">
        <f t="shared" si="635"/>
        <v>2.6431458363408147E-7</v>
      </c>
      <c r="Y5272" s="160">
        <f t="shared" si="636"/>
        <v>2.6431458363408147E-7</v>
      </c>
      <c r="Z5272" s="160" t="str">
        <f t="shared" si="637"/>
        <v/>
      </c>
    </row>
    <row r="5273" spans="22:26" ht="20.100000000000001" customHeight="1" x14ac:dyDescent="0.25">
      <c r="V5273" s="156">
        <f t="shared" si="638"/>
        <v>29.932799999997748</v>
      </c>
      <c r="W5273" s="159">
        <f t="shared" si="634"/>
        <v>9.76928997207663E-5</v>
      </c>
      <c r="X5273" s="160">
        <f t="shared" si="635"/>
        <v>2.6361099933669061E-7</v>
      </c>
      <c r="Y5273" s="160">
        <f t="shared" si="636"/>
        <v>2.6361099933669061E-7</v>
      </c>
      <c r="Z5273" s="160" t="str">
        <f t="shared" si="637"/>
        <v/>
      </c>
    </row>
    <row r="5274" spans="22:26" ht="20.100000000000001" customHeight="1" x14ac:dyDescent="0.25">
      <c r="V5274" s="156">
        <f t="shared" si="638"/>
        <v>29.939199999997747</v>
      </c>
      <c r="W5274" s="159">
        <f t="shared" si="634"/>
        <v>9.7429288721429609E-5</v>
      </c>
      <c r="X5274" s="160">
        <f t="shared" si="635"/>
        <v>2.6290925788315686E-7</v>
      </c>
      <c r="Y5274" s="160">
        <f t="shared" si="636"/>
        <v>2.6290925788315686E-7</v>
      </c>
      <c r="Z5274" s="160" t="str">
        <f t="shared" si="637"/>
        <v/>
      </c>
    </row>
    <row r="5275" spans="22:26" ht="20.100000000000001" customHeight="1" x14ac:dyDescent="0.25">
      <c r="V5275" s="156">
        <f t="shared" si="638"/>
        <v>29.945599999997746</v>
      </c>
      <c r="W5275" s="159">
        <f t="shared" si="634"/>
        <v>9.7166379463546452E-5</v>
      </c>
      <c r="X5275" s="160">
        <f t="shared" si="635"/>
        <v>2.6220935454044985E-7</v>
      </c>
      <c r="Y5275" s="160">
        <f t="shared" si="636"/>
        <v>2.6220935454044985E-7</v>
      </c>
      <c r="Z5275" s="160" t="str">
        <f t="shared" si="637"/>
        <v/>
      </c>
    </row>
    <row r="5276" spans="22:26" ht="20.100000000000001" customHeight="1" x14ac:dyDescent="0.25">
      <c r="V5276" s="156">
        <f t="shared" si="638"/>
        <v>29.951999999997746</v>
      </c>
      <c r="W5276" s="159">
        <f t="shared" si="634"/>
        <v>9.6904170109006002E-5</v>
      </c>
      <c r="X5276" s="160">
        <f t="shared" si="635"/>
        <v>2.6151128458872582E-7</v>
      </c>
      <c r="Y5276" s="160">
        <f t="shared" si="636"/>
        <v>2.6151128458872582E-7</v>
      </c>
      <c r="Z5276" s="160" t="str">
        <f t="shared" si="637"/>
        <v/>
      </c>
    </row>
    <row r="5277" spans="22:26" ht="20.100000000000001" customHeight="1" x14ac:dyDescent="0.25">
      <c r="V5277" s="156">
        <f t="shared" si="638"/>
        <v>29.958399999997745</v>
      </c>
      <c r="W5277" s="159">
        <f t="shared" si="634"/>
        <v>9.6642658824417277E-5</v>
      </c>
      <c r="X5277" s="160">
        <f t="shared" si="635"/>
        <v>2.6081504331747869E-7</v>
      </c>
      <c r="Y5277" s="160">
        <f t="shared" si="636"/>
        <v>2.6081504331747869E-7</v>
      </c>
      <c r="Z5277" s="160" t="str">
        <f t="shared" si="637"/>
        <v/>
      </c>
    </row>
    <row r="5278" spans="22:26" ht="20.100000000000001" customHeight="1" x14ac:dyDescent="0.25">
      <c r="V5278" s="156">
        <f t="shared" si="638"/>
        <v>29.964799999997744</v>
      </c>
      <c r="W5278" s="159">
        <f t="shared" si="634"/>
        <v>9.6381843781099798E-5</v>
      </c>
      <c r="X5278" s="160">
        <f t="shared" si="635"/>
        <v>2.6012062603071714E-7</v>
      </c>
      <c r="Y5278" s="160">
        <f t="shared" si="636"/>
        <v>2.6012062603071714E-7</v>
      </c>
      <c r="Z5278" s="160" t="str">
        <f t="shared" si="637"/>
        <v/>
      </c>
    </row>
    <row r="5279" spans="22:26" ht="20.100000000000001" customHeight="1" x14ac:dyDescent="0.25">
      <c r="V5279" s="156">
        <f t="shared" si="638"/>
        <v>29.971199999997744</v>
      </c>
      <c r="W5279" s="159">
        <f t="shared" si="634"/>
        <v>9.6121723155069081E-5</v>
      </c>
      <c r="X5279" s="160">
        <f t="shared" si="635"/>
        <v>2.5942802804184177E-7</v>
      </c>
      <c r="Y5279" s="160">
        <f t="shared" si="636"/>
        <v>2.5942802804184177E-7</v>
      </c>
      <c r="Z5279" s="160" t="str">
        <f t="shared" si="637"/>
        <v/>
      </c>
    </row>
    <row r="5280" spans="22:26" ht="20.100000000000001" customHeight="1" x14ac:dyDescent="0.25">
      <c r="V5280" s="156">
        <f t="shared" si="638"/>
        <v>29.977599999997743</v>
      </c>
      <c r="W5280" s="159">
        <f t="shared" si="634"/>
        <v>9.5862295127027239E-5</v>
      </c>
      <c r="X5280" s="160">
        <f t="shared" si="635"/>
        <v>2.5873724467804962E-7</v>
      </c>
      <c r="Y5280" s="160">
        <f t="shared" si="636"/>
        <v>2.5873724467804962E-7</v>
      </c>
      <c r="Z5280" s="160" t="str">
        <f t="shared" si="637"/>
        <v/>
      </c>
    </row>
    <row r="5281" spans="22:26" ht="20.100000000000001" customHeight="1" x14ac:dyDescent="0.25">
      <c r="V5281" s="156">
        <f t="shared" si="638"/>
        <v>29.983999999997742</v>
      </c>
      <c r="W5281" s="159">
        <f t="shared" si="634"/>
        <v>9.5603557882349189E-5</v>
      </c>
      <c r="X5281" s="160">
        <f t="shared" si="635"/>
        <v>2.5804827127689188E-7</v>
      </c>
      <c r="Y5281" s="160">
        <f t="shared" si="636"/>
        <v>2.5804827127689188E-7</v>
      </c>
      <c r="Z5281" s="160" t="str">
        <f t="shared" si="637"/>
        <v/>
      </c>
    </row>
    <row r="5282" spans="22:26" ht="20.100000000000001" customHeight="1" x14ac:dyDescent="0.25">
      <c r="V5282" s="156">
        <f t="shared" si="638"/>
        <v>29.990399999997742</v>
      </c>
      <c r="W5282" s="159">
        <f t="shared" si="634"/>
        <v>9.5345509611072298E-5</v>
      </c>
      <c r="X5282" s="160">
        <f t="shared" si="635"/>
        <v>2.5736110318795439E-7</v>
      </c>
      <c r="Y5282" s="160">
        <f t="shared" si="636"/>
        <v>2.5736110318795439E-7</v>
      </c>
      <c r="Z5282" s="160" t="str">
        <f t="shared" si="637"/>
        <v/>
      </c>
    </row>
    <row r="5283" spans="22:26" ht="20.100000000000001" customHeight="1" x14ac:dyDescent="0.25">
      <c r="V5283" s="156">
        <f t="shared" si="638"/>
        <v>29.996799999997741</v>
      </c>
      <c r="W5283" s="159">
        <f t="shared" si="634"/>
        <v>9.5088148507884343E-5</v>
      </c>
      <c r="X5283" s="160">
        <f t="shared" si="635"/>
        <v>2.5667573577246459E-7</v>
      </c>
      <c r="Y5283" s="160">
        <f t="shared" si="636"/>
        <v>2.5667573577246459E-7</v>
      </c>
      <c r="Z5283" s="160" t="str">
        <f t="shared" si="637"/>
        <v/>
      </c>
    </row>
    <row r="5284" spans="22:26" ht="20.100000000000001" customHeight="1" x14ac:dyDescent="0.25">
      <c r="V5284" s="156">
        <f t="shared" si="638"/>
        <v>30.00319999999774</v>
      </c>
      <c r="W5284" s="159">
        <f t="shared" si="634"/>
        <v>9.4831472772111879E-5</v>
      </c>
      <c r="X5284" s="160">
        <f t="shared" si="635"/>
        <v>2.5599216440433511E-7</v>
      </c>
      <c r="Y5284" s="160">
        <f t="shared" si="636"/>
        <v>2.5599216440433511E-7</v>
      </c>
      <c r="Z5284" s="160" t="str">
        <f t="shared" si="637"/>
        <v/>
      </c>
    </row>
    <row r="5285" spans="22:26" ht="20.100000000000001" customHeight="1" x14ac:dyDescent="0.25">
      <c r="V5285" s="156">
        <f t="shared" si="638"/>
        <v>30.009599999997739</v>
      </c>
      <c r="W5285" s="159">
        <f t="shared" si="634"/>
        <v>9.4575480607707543E-5</v>
      </c>
      <c r="X5285" s="160">
        <f t="shared" si="635"/>
        <v>2.5531038446632837E-7</v>
      </c>
      <c r="Y5285" s="160">
        <f t="shared" si="636"/>
        <v>2.5531038446632837E-7</v>
      </c>
      <c r="Z5285" s="160" t="str">
        <f t="shared" si="637"/>
        <v/>
      </c>
    </row>
    <row r="5286" spans="22:26" ht="20.100000000000001" customHeight="1" x14ac:dyDescent="0.25">
      <c r="V5286" s="156">
        <f t="shared" si="638"/>
        <v>30.015999999997739</v>
      </c>
      <c r="W5286" s="159">
        <f t="shared" si="634"/>
        <v>9.4320170223241215E-5</v>
      </c>
      <c r="X5286" s="160">
        <f t="shared" si="635"/>
        <v>2.5463039135645337E-7</v>
      </c>
      <c r="Y5286" s="160">
        <f t="shared" si="636"/>
        <v>2.5463039135645337E-7</v>
      </c>
      <c r="Z5286" s="160" t="str">
        <f t="shared" si="637"/>
        <v/>
      </c>
    </row>
    <row r="5287" spans="22:26" ht="20.100000000000001" customHeight="1" x14ac:dyDescent="0.25">
      <c r="V5287" s="156">
        <f t="shared" si="638"/>
        <v>30.022399999997738</v>
      </c>
      <c r="W5287" s="159">
        <f t="shared" si="634"/>
        <v>9.4065539831884762E-5</v>
      </c>
      <c r="X5287" s="160">
        <f t="shared" si="635"/>
        <v>2.5395218048137919E-7</v>
      </c>
      <c r="Y5287" s="160">
        <f t="shared" si="636"/>
        <v>2.5395218048137919E-7</v>
      </c>
      <c r="Z5287" s="160" t="str">
        <f t="shared" si="637"/>
        <v/>
      </c>
    </row>
    <row r="5288" spans="22:26" ht="20.100000000000001" customHeight="1" x14ac:dyDescent="0.25">
      <c r="V5288" s="156">
        <f t="shared" si="638"/>
        <v>30.028799999997737</v>
      </c>
      <c r="W5288" s="159">
        <f t="shared" si="634"/>
        <v>9.3811587651403383E-5</v>
      </c>
      <c r="X5288" s="160">
        <f t="shared" si="635"/>
        <v>2.5327574726013481E-7</v>
      </c>
      <c r="Y5288" s="160">
        <f t="shared" si="636"/>
        <v>2.5327574726013481E-7</v>
      </c>
      <c r="Z5288" s="160" t="str">
        <f t="shared" si="637"/>
        <v/>
      </c>
    </row>
    <row r="5289" spans="22:26" ht="20.100000000000001" customHeight="1" x14ac:dyDescent="0.25">
      <c r="V5289" s="156">
        <f t="shared" si="638"/>
        <v>30.035199999997737</v>
      </c>
      <c r="W5289" s="159">
        <f t="shared" si="634"/>
        <v>9.3558311904143248E-5</v>
      </c>
      <c r="X5289" s="160">
        <f t="shared" si="635"/>
        <v>2.5260108712410912E-7</v>
      </c>
      <c r="Y5289" s="160">
        <f t="shared" si="636"/>
        <v>2.5260108712410912E-7</v>
      </c>
      <c r="Z5289" s="160" t="str">
        <f t="shared" si="637"/>
        <v/>
      </c>
    </row>
    <row r="5290" spans="22:26" ht="20.100000000000001" customHeight="1" x14ac:dyDescent="0.25">
      <c r="V5290" s="156">
        <f t="shared" si="638"/>
        <v>30.041599999997736</v>
      </c>
      <c r="W5290" s="159">
        <f t="shared" si="634"/>
        <v>9.3305710817019139E-5</v>
      </c>
      <c r="X5290" s="160">
        <f t="shared" si="635"/>
        <v>2.519281955148554E-7</v>
      </c>
      <c r="Y5290" s="160">
        <f t="shared" si="636"/>
        <v>2.519281955148554E-7</v>
      </c>
      <c r="Z5290" s="160" t="str">
        <f t="shared" si="637"/>
        <v/>
      </c>
    </row>
    <row r="5291" spans="22:26" ht="20.100000000000001" customHeight="1" x14ac:dyDescent="0.25">
      <c r="V5291" s="156">
        <f t="shared" si="638"/>
        <v>30.047999999997735</v>
      </c>
      <c r="W5291" s="159">
        <f t="shared" si="634"/>
        <v>9.3053782621504283E-5</v>
      </c>
      <c r="X5291" s="160">
        <f t="shared" si="635"/>
        <v>2.5125706788632748E-7</v>
      </c>
      <c r="Y5291" s="160">
        <f t="shared" si="636"/>
        <v>2.5125706788632748E-7</v>
      </c>
      <c r="Z5291" s="160" t="str">
        <f t="shared" si="637"/>
        <v/>
      </c>
    </row>
    <row r="5292" spans="22:26" ht="20.100000000000001" customHeight="1" x14ac:dyDescent="0.25">
      <c r="V5292" s="156">
        <f t="shared" si="638"/>
        <v>30.054399999997734</v>
      </c>
      <c r="W5292" s="159">
        <f t="shared" si="634"/>
        <v>9.2802525553617956E-5</v>
      </c>
      <c r="X5292" s="160">
        <f t="shared" si="635"/>
        <v>2.5058769970302309E-7</v>
      </c>
      <c r="Y5292" s="160">
        <f t="shared" si="636"/>
        <v>2.5058769970302309E-7</v>
      </c>
      <c r="Z5292" s="160" t="str">
        <f t="shared" si="637"/>
        <v/>
      </c>
    </row>
    <row r="5293" spans="22:26" ht="20.100000000000001" customHeight="1" x14ac:dyDescent="0.25">
      <c r="V5293" s="156">
        <f t="shared" si="638"/>
        <v>30.060799999997734</v>
      </c>
      <c r="W5293" s="159">
        <f t="shared" si="634"/>
        <v>9.2551937853914933E-5</v>
      </c>
      <c r="X5293" s="160">
        <f t="shared" si="635"/>
        <v>2.4992008644197602E-7</v>
      </c>
      <c r="Y5293" s="160">
        <f t="shared" si="636"/>
        <v>2.4992008644197602E-7</v>
      </c>
      <c r="Z5293" s="160" t="str">
        <f t="shared" si="637"/>
        <v/>
      </c>
    </row>
    <row r="5294" spans="22:26" ht="20.100000000000001" customHeight="1" x14ac:dyDescent="0.25">
      <c r="V5294" s="156">
        <f t="shared" si="638"/>
        <v>30.067199999997733</v>
      </c>
      <c r="W5294" s="159">
        <f t="shared" si="634"/>
        <v>9.2302017767472957E-5</v>
      </c>
      <c r="X5294" s="160">
        <f t="shared" si="635"/>
        <v>2.4925422359039801E-7</v>
      </c>
      <c r="Y5294" s="160">
        <f t="shared" si="636"/>
        <v>2.4925422359039801E-7</v>
      </c>
      <c r="Z5294" s="160" t="str">
        <f t="shared" si="637"/>
        <v/>
      </c>
    </row>
    <row r="5295" spans="22:26" ht="20.100000000000001" customHeight="1" x14ac:dyDescent="0.25">
      <c r="V5295" s="156">
        <f t="shared" si="638"/>
        <v>30.073599999997732</v>
      </c>
      <c r="W5295" s="159">
        <f t="shared" si="634"/>
        <v>9.2052763543882559E-5</v>
      </c>
      <c r="X5295" s="160">
        <f t="shared" si="635"/>
        <v>2.4859010664753545E-7</v>
      </c>
      <c r="Y5295" s="160">
        <f t="shared" si="636"/>
        <v>2.4859010664753545E-7</v>
      </c>
      <c r="Z5295" s="160" t="str">
        <f t="shared" si="637"/>
        <v/>
      </c>
    </row>
    <row r="5296" spans="22:26" ht="20.100000000000001" customHeight="1" x14ac:dyDescent="0.25">
      <c r="V5296" s="156">
        <f t="shared" si="638"/>
        <v>30.079999999997732</v>
      </c>
      <c r="W5296" s="159">
        <f t="shared" si="634"/>
        <v>9.1804173437235023E-5</v>
      </c>
      <c r="X5296" s="160">
        <f t="shared" si="635"/>
        <v>2.4792773112380202E-7</v>
      </c>
      <c r="Y5296" s="160">
        <f t="shared" si="636"/>
        <v>2.4792773112380202E-7</v>
      </c>
      <c r="Z5296" s="160" t="str">
        <f t="shared" si="637"/>
        <v/>
      </c>
    </row>
    <row r="5297" spans="22:26" ht="20.100000000000001" customHeight="1" x14ac:dyDescent="0.25">
      <c r="V5297" s="156">
        <f t="shared" si="638"/>
        <v>30.086399999997731</v>
      </c>
      <c r="W5297" s="159">
        <f t="shared" si="634"/>
        <v>9.1556245706111221E-5</v>
      </c>
      <c r="X5297" s="160">
        <f t="shared" si="635"/>
        <v>2.4726709254054827E-7</v>
      </c>
      <c r="Y5297" s="160">
        <f t="shared" si="636"/>
        <v>2.4726709254054827E-7</v>
      </c>
      <c r="Z5297" s="160" t="str">
        <f t="shared" si="637"/>
        <v/>
      </c>
    </row>
    <row r="5298" spans="22:26" ht="20.100000000000001" customHeight="1" x14ac:dyDescent="0.25">
      <c r="V5298" s="156">
        <f t="shared" si="638"/>
        <v>30.09279999999773</v>
      </c>
      <c r="W5298" s="159">
        <f t="shared" si="634"/>
        <v>9.1308978613570673E-5</v>
      </c>
      <c r="X5298" s="160">
        <f t="shared" si="635"/>
        <v>2.466081864306173E-7</v>
      </c>
      <c r="Y5298" s="160">
        <f t="shared" si="636"/>
        <v>2.466081864306173E-7</v>
      </c>
      <c r="Z5298" s="160" t="str">
        <f t="shared" si="637"/>
        <v/>
      </c>
    </row>
    <row r="5299" spans="22:26" ht="20.100000000000001" customHeight="1" x14ac:dyDescent="0.25">
      <c r="V5299" s="156">
        <f t="shared" si="638"/>
        <v>30.09919999999773</v>
      </c>
      <c r="W5299" s="159">
        <f t="shared" si="634"/>
        <v>9.1062370427140056E-5</v>
      </c>
      <c r="X5299" s="160">
        <f t="shared" si="635"/>
        <v>2.4595100833860227E-7</v>
      </c>
      <c r="Y5299" s="160">
        <f t="shared" si="636"/>
        <v>2.4595100833860227E-7</v>
      </c>
      <c r="Z5299" s="160" t="str">
        <f t="shared" si="637"/>
        <v/>
      </c>
    </row>
    <row r="5300" spans="22:26" ht="20.100000000000001" customHeight="1" x14ac:dyDescent="0.25">
      <c r="V5300" s="156">
        <f t="shared" si="638"/>
        <v>30.105599999997729</v>
      </c>
      <c r="W5300" s="159">
        <f t="shared" si="634"/>
        <v>9.0816419418801453E-5</v>
      </c>
      <c r="X5300" s="160">
        <f t="shared" si="635"/>
        <v>2.4529555381936914E-7</v>
      </c>
      <c r="Y5300" s="160">
        <f t="shared" si="636"/>
        <v>2.4529555381936914E-7</v>
      </c>
      <c r="Z5300" s="160" t="str">
        <f t="shared" si="637"/>
        <v/>
      </c>
    </row>
    <row r="5301" spans="22:26" ht="20.100000000000001" customHeight="1" x14ac:dyDescent="0.25">
      <c r="V5301" s="156">
        <f t="shared" si="638"/>
        <v>30.111999999997728</v>
      </c>
      <c r="W5301" s="159">
        <f t="shared" si="634"/>
        <v>9.0571123864982084E-5</v>
      </c>
      <c r="X5301" s="160">
        <f t="shared" si="635"/>
        <v>2.4464181843885627E-7</v>
      </c>
      <c r="Y5301" s="160">
        <f t="shared" si="636"/>
        <v>2.4464181843885627E-7</v>
      </c>
      <c r="Z5301" s="160" t="str">
        <f t="shared" si="637"/>
        <v/>
      </c>
    </row>
    <row r="5302" spans="22:26" ht="20.100000000000001" customHeight="1" x14ac:dyDescent="0.25">
      <c r="V5302" s="156">
        <f t="shared" si="638"/>
        <v>30.118399999997727</v>
      </c>
      <c r="W5302" s="159">
        <f t="shared" si="634"/>
        <v>9.0326482046543228E-5</v>
      </c>
      <c r="X5302" s="160">
        <f t="shared" si="635"/>
        <v>2.4398979777519932E-7</v>
      </c>
      <c r="Y5302" s="160">
        <f t="shared" si="636"/>
        <v>2.4398979777519932E-7</v>
      </c>
      <c r="Z5302" s="160" t="str">
        <f t="shared" si="637"/>
        <v/>
      </c>
    </row>
    <row r="5303" spans="22:26" ht="20.100000000000001" customHeight="1" x14ac:dyDescent="0.25">
      <c r="V5303" s="156">
        <f t="shared" si="638"/>
        <v>30.124799999997727</v>
      </c>
      <c r="W5303" s="159">
        <f t="shared" si="634"/>
        <v>9.0082492248768029E-5</v>
      </c>
      <c r="X5303" s="160">
        <f t="shared" si="635"/>
        <v>2.4333948741726754E-7</v>
      </c>
      <c r="Y5303" s="160">
        <f t="shared" si="636"/>
        <v>2.4333948741726754E-7</v>
      </c>
      <c r="Z5303" s="160" t="str">
        <f t="shared" si="637"/>
        <v/>
      </c>
    </row>
    <row r="5304" spans="22:26" ht="20.100000000000001" customHeight="1" x14ac:dyDescent="0.25">
      <c r="V5304" s="156">
        <f t="shared" si="638"/>
        <v>30.131199999997726</v>
      </c>
      <c r="W5304" s="159">
        <f t="shared" si="634"/>
        <v>8.9839152761350761E-5</v>
      </c>
      <c r="X5304" s="160">
        <f t="shared" si="635"/>
        <v>2.4269088296441984E-7</v>
      </c>
      <c r="Y5304" s="160">
        <f t="shared" si="636"/>
        <v>2.4269088296441984E-7</v>
      </c>
      <c r="Z5304" s="160" t="str">
        <f t="shared" si="637"/>
        <v/>
      </c>
    </row>
    <row r="5305" spans="22:26" ht="20.100000000000001" customHeight="1" x14ac:dyDescent="0.25">
      <c r="V5305" s="156">
        <f t="shared" si="638"/>
        <v>30.137599999997725</v>
      </c>
      <c r="W5305" s="159">
        <f t="shared" si="634"/>
        <v>8.9596461878386341E-5</v>
      </c>
      <c r="X5305" s="160">
        <f t="shared" si="635"/>
        <v>2.420439800268978E-7</v>
      </c>
      <c r="Y5305" s="160">
        <f t="shared" si="636"/>
        <v>2.420439800268978E-7</v>
      </c>
      <c r="Z5305" s="160" t="str">
        <f t="shared" si="637"/>
        <v/>
      </c>
    </row>
    <row r="5306" spans="22:26" ht="20.100000000000001" customHeight="1" x14ac:dyDescent="0.25">
      <c r="V5306" s="156">
        <f t="shared" si="638"/>
        <v>30.143999999997725</v>
      </c>
      <c r="W5306" s="159">
        <f t="shared" si="634"/>
        <v>8.9354417898359443E-5</v>
      </c>
      <c r="X5306" s="160">
        <f t="shared" si="635"/>
        <v>2.4139877422745199E-7</v>
      </c>
      <c r="Y5306" s="160">
        <f t="shared" si="636"/>
        <v>2.4139877422745199E-7</v>
      </c>
      <c r="Z5306" s="160" t="str">
        <f t="shared" si="637"/>
        <v/>
      </c>
    </row>
    <row r="5307" spans="22:26" ht="20.100000000000001" customHeight="1" x14ac:dyDescent="0.25">
      <c r="V5307" s="156">
        <f t="shared" si="638"/>
        <v>30.150399999997724</v>
      </c>
      <c r="W5307" s="159">
        <f t="shared" si="634"/>
        <v>8.9113019124131991E-5</v>
      </c>
      <c r="X5307" s="160">
        <f t="shared" si="635"/>
        <v>2.4075526119813001E-7</v>
      </c>
      <c r="Y5307" s="160">
        <f t="shared" si="636"/>
        <v>2.4075526119813001E-7</v>
      </c>
      <c r="Z5307" s="160" t="str">
        <f t="shared" si="637"/>
        <v/>
      </c>
    </row>
    <row r="5308" spans="22:26" ht="20.100000000000001" customHeight="1" x14ac:dyDescent="0.25">
      <c r="V5308" s="156">
        <f t="shared" si="638"/>
        <v>30.156799999997723</v>
      </c>
      <c r="W5308" s="159">
        <f t="shared" si="634"/>
        <v>8.8872263862933861E-5</v>
      </c>
      <c r="X5308" s="160">
        <f t="shared" si="635"/>
        <v>2.4011343658362399E-7</v>
      </c>
      <c r="Y5308" s="160">
        <f t="shared" si="636"/>
        <v>2.4011343658362399E-7</v>
      </c>
      <c r="Z5308" s="160" t="str">
        <f t="shared" si="637"/>
        <v/>
      </c>
    </row>
    <row r="5309" spans="22:26" ht="20.100000000000001" customHeight="1" x14ac:dyDescent="0.25">
      <c r="V5309" s="156">
        <f t="shared" si="638"/>
        <v>30.163199999997723</v>
      </c>
      <c r="W5309" s="159">
        <f t="shared" si="634"/>
        <v>8.8632150426350237E-5</v>
      </c>
      <c r="X5309" s="160">
        <f t="shared" si="635"/>
        <v>2.3947329603750292E-7</v>
      </c>
      <c r="Y5309" s="160">
        <f t="shared" si="636"/>
        <v>2.3947329603750292E-7</v>
      </c>
      <c r="Z5309" s="160" t="str">
        <f t="shared" si="637"/>
        <v/>
      </c>
    </row>
    <row r="5310" spans="22:26" ht="20.100000000000001" customHeight="1" x14ac:dyDescent="0.25">
      <c r="V5310" s="156">
        <f t="shared" si="638"/>
        <v>30.169599999997722</v>
      </c>
      <c r="W5310" s="159">
        <f t="shared" si="634"/>
        <v>8.8392677130312734E-5</v>
      </c>
      <c r="X5310" s="160">
        <f t="shared" si="635"/>
        <v>2.3883483522596678E-7</v>
      </c>
      <c r="Y5310" s="160">
        <f t="shared" si="636"/>
        <v>2.3883483522596678E-7</v>
      </c>
      <c r="Z5310" s="160" t="str">
        <f t="shared" si="637"/>
        <v/>
      </c>
    </row>
    <row r="5311" spans="22:26" ht="20.100000000000001" customHeight="1" x14ac:dyDescent="0.25">
      <c r="V5311" s="156">
        <f t="shared" si="638"/>
        <v>30.175999999997721</v>
      </c>
      <c r="W5311" s="159">
        <f t="shared" si="634"/>
        <v>8.8153842295086768E-5</v>
      </c>
      <c r="X5311" s="160">
        <f t="shared" si="635"/>
        <v>2.3819804982577297E-7</v>
      </c>
      <c r="Y5311" s="160">
        <f t="shared" si="636"/>
        <v>2.3819804982577297E-7</v>
      </c>
      <c r="Z5311" s="160" t="str">
        <f t="shared" si="637"/>
        <v/>
      </c>
    </row>
    <row r="5312" spans="22:26" ht="20.100000000000001" customHeight="1" x14ac:dyDescent="0.25">
      <c r="V5312" s="156">
        <f t="shared" si="638"/>
        <v>30.18239999999772</v>
      </c>
      <c r="W5312" s="159">
        <f t="shared" si="634"/>
        <v>8.7915644245260995E-5</v>
      </c>
      <c r="X5312" s="160">
        <f t="shared" si="635"/>
        <v>2.3756293552389747E-7</v>
      </c>
      <c r="Y5312" s="160">
        <f t="shared" si="636"/>
        <v>2.3756293552389747E-7</v>
      </c>
      <c r="Z5312" s="160" t="str">
        <f t="shared" si="637"/>
        <v/>
      </c>
    </row>
    <row r="5313" spans="22:26" ht="20.100000000000001" customHeight="1" x14ac:dyDescent="0.25">
      <c r="V5313" s="156">
        <f t="shared" si="638"/>
        <v>30.18879999999772</v>
      </c>
      <c r="W5313" s="159">
        <f t="shared" si="634"/>
        <v>8.7678081309737097E-5</v>
      </c>
      <c r="X5313" s="160">
        <f t="shared" si="635"/>
        <v>2.3692948801878173E-7</v>
      </c>
      <c r="Y5313" s="160">
        <f t="shared" si="636"/>
        <v>2.3692948801878173E-7</v>
      </c>
      <c r="Z5313" s="160" t="str">
        <f t="shared" si="637"/>
        <v/>
      </c>
    </row>
    <row r="5314" spans="22:26" ht="20.100000000000001" customHeight="1" x14ac:dyDescent="0.25">
      <c r="V5314" s="156">
        <f t="shared" si="638"/>
        <v>30.195199999997719</v>
      </c>
      <c r="W5314" s="159">
        <f t="shared" si="634"/>
        <v>8.7441151821718316E-5</v>
      </c>
      <c r="X5314" s="160">
        <f t="shared" si="635"/>
        <v>2.3629770301931616E-7</v>
      </c>
      <c r="Y5314" s="160">
        <f t="shared" si="636"/>
        <v>2.3629770301931616E-7</v>
      </c>
      <c r="Z5314" s="160" t="str">
        <f t="shared" si="637"/>
        <v/>
      </c>
    </row>
    <row r="5315" spans="22:26" ht="20.100000000000001" customHeight="1" x14ac:dyDescent="0.25">
      <c r="V5315" s="156">
        <f t="shared" si="638"/>
        <v>30.201599999997718</v>
      </c>
      <c r="W5315" s="159">
        <f t="shared" si="634"/>
        <v>8.7204854118698999E-5</v>
      </c>
      <c r="X5315" s="160">
        <f t="shared" si="635"/>
        <v>2.3566757624497573E-7</v>
      </c>
      <c r="Y5315" s="160">
        <f t="shared" si="636"/>
        <v>2.3566757624497573E-7</v>
      </c>
      <c r="Z5315" s="160" t="str">
        <f t="shared" si="637"/>
        <v/>
      </c>
    </row>
    <row r="5316" spans="22:26" ht="20.100000000000001" customHeight="1" x14ac:dyDescent="0.25">
      <c r="V5316" s="156">
        <f t="shared" si="638"/>
        <v>30.207999999997718</v>
      </c>
      <c r="W5316" s="159">
        <f t="shared" si="634"/>
        <v>8.6969186542454024E-5</v>
      </c>
      <c r="X5316" s="160">
        <f t="shared" si="635"/>
        <v>2.3503910342745978E-7</v>
      </c>
      <c r="Y5316" s="160">
        <f t="shared" si="636"/>
        <v>2.3503910342745978E-7</v>
      </c>
      <c r="Z5316" s="160" t="str">
        <f t="shared" si="637"/>
        <v/>
      </c>
    </row>
    <row r="5317" spans="22:26" ht="20.100000000000001" customHeight="1" x14ac:dyDescent="0.25">
      <c r="V5317" s="156">
        <f t="shared" si="638"/>
        <v>30.214399999997717</v>
      </c>
      <c r="W5317" s="159">
        <f t="shared" si="634"/>
        <v>8.6734147439026564E-5</v>
      </c>
      <c r="X5317" s="160">
        <f t="shared" si="635"/>
        <v>2.3441228030672112E-7</v>
      </c>
      <c r="Y5317" s="160">
        <f t="shared" si="636"/>
        <v>2.3441228030672112E-7</v>
      </c>
      <c r="Z5317" s="160" t="str">
        <f t="shared" si="637"/>
        <v/>
      </c>
    </row>
    <row r="5318" spans="22:26" ht="20.100000000000001" customHeight="1" x14ac:dyDescent="0.25">
      <c r="V5318" s="156">
        <f t="shared" si="638"/>
        <v>30.220799999997716</v>
      </c>
      <c r="W5318" s="159">
        <f t="shared" si="634"/>
        <v>8.6499735158719843E-5</v>
      </c>
      <c r="X5318" s="160">
        <f t="shared" si="635"/>
        <v>2.3378710263593984E-7</v>
      </c>
      <c r="Y5318" s="160">
        <f t="shared" si="636"/>
        <v>2.3378710263593984E-7</v>
      </c>
      <c r="Z5318" s="160" t="str">
        <f t="shared" si="637"/>
        <v/>
      </c>
    </row>
    <row r="5319" spans="22:26" ht="20.100000000000001" customHeight="1" x14ac:dyDescent="0.25">
      <c r="V5319" s="156">
        <f t="shared" si="638"/>
        <v>30.227199999997715</v>
      </c>
      <c r="W5319" s="159">
        <f t="shared" si="634"/>
        <v>8.6265948056083903E-5</v>
      </c>
      <c r="X5319" s="160">
        <f t="shared" si="635"/>
        <v>2.3316356617652243E-7</v>
      </c>
      <c r="Y5319" s="160">
        <f t="shared" si="636"/>
        <v>2.3316356617652243E-7</v>
      </c>
      <c r="Z5319" s="160" t="str">
        <f t="shared" si="637"/>
        <v/>
      </c>
    </row>
    <row r="5320" spans="22:26" ht="20.100000000000001" customHeight="1" x14ac:dyDescent="0.25">
      <c r="V5320" s="156">
        <f t="shared" si="638"/>
        <v>30.233599999997715</v>
      </c>
      <c r="W5320" s="159">
        <f t="shared" si="634"/>
        <v>8.603278448990738E-5</v>
      </c>
      <c r="X5320" s="160">
        <f t="shared" si="635"/>
        <v>2.3254166670345498E-7</v>
      </c>
      <c r="Y5320" s="160">
        <f t="shared" si="636"/>
        <v>2.3254166670345498E-7</v>
      </c>
      <c r="Z5320" s="160" t="str">
        <f t="shared" si="637"/>
        <v/>
      </c>
    </row>
    <row r="5321" spans="22:26" ht="20.100000000000001" customHeight="1" x14ac:dyDescent="0.25">
      <c r="V5321" s="156">
        <f t="shared" si="638"/>
        <v>30.239999999997714</v>
      </c>
      <c r="W5321" s="159">
        <f t="shared" si="634"/>
        <v>8.5800242823203925E-5</v>
      </c>
      <c r="X5321" s="160">
        <f t="shared" si="635"/>
        <v>2.3192139999890645E-7</v>
      </c>
      <c r="Y5321" s="160">
        <f t="shared" si="636"/>
        <v>2.3192139999890645E-7</v>
      </c>
      <c r="Z5321" s="160" t="str">
        <f t="shared" si="637"/>
        <v/>
      </c>
    </row>
    <row r="5322" spans="22:26" ht="20.100000000000001" customHeight="1" x14ac:dyDescent="0.25">
      <c r="V5322" s="156">
        <f t="shared" si="638"/>
        <v>30.246399999997713</v>
      </c>
      <c r="W5322" s="159">
        <f t="shared" si="634"/>
        <v>8.5568321423205019E-5</v>
      </c>
      <c r="X5322" s="160">
        <f t="shared" si="635"/>
        <v>2.313027618590862E-7</v>
      </c>
      <c r="Y5322" s="160">
        <f t="shared" si="636"/>
        <v>2.313027618590862E-7</v>
      </c>
      <c r="Z5322" s="160" t="str">
        <f t="shared" si="637"/>
        <v/>
      </c>
    </row>
    <row r="5323" spans="22:26" ht="20.100000000000001" customHeight="1" x14ac:dyDescent="0.25">
      <c r="V5323" s="156">
        <f t="shared" si="638"/>
        <v>30.252799999997713</v>
      </c>
      <c r="W5323" s="159">
        <f t="shared" si="634"/>
        <v>8.5337018661345933E-5</v>
      </c>
      <c r="X5323" s="160">
        <f t="shared" si="635"/>
        <v>2.3068574808790142E-7</v>
      </c>
      <c r="Y5323" s="160">
        <f t="shared" si="636"/>
        <v>2.3068574808790142E-7</v>
      </c>
      <c r="Z5323" s="160" t="str">
        <f t="shared" si="637"/>
        <v/>
      </c>
    </row>
    <row r="5324" spans="22:26" ht="20.100000000000001" customHeight="1" x14ac:dyDescent="0.25">
      <c r="V5324" s="156">
        <f t="shared" si="638"/>
        <v>30.259199999997712</v>
      </c>
      <c r="W5324" s="159">
        <f t="shared" si="634"/>
        <v>8.5106332913258031E-5</v>
      </c>
      <c r="X5324" s="160">
        <f t="shared" si="635"/>
        <v>2.3007035450189027E-7</v>
      </c>
      <c r="Y5324" s="160">
        <f t="shared" si="636"/>
        <v>2.3007035450189027E-7</v>
      </c>
      <c r="Z5324" s="160" t="str">
        <f t="shared" si="637"/>
        <v/>
      </c>
    </row>
    <row r="5325" spans="22:26" ht="20.100000000000001" customHeight="1" x14ac:dyDescent="0.25">
      <c r="V5325" s="156">
        <f t="shared" si="638"/>
        <v>30.265599999997711</v>
      </c>
      <c r="W5325" s="159">
        <f t="shared" si="634"/>
        <v>8.4876262558756141E-5</v>
      </c>
      <c r="X5325" s="160">
        <f t="shared" si="635"/>
        <v>2.2945657692709123E-7</v>
      </c>
      <c r="Y5325" s="160">
        <f t="shared" si="636"/>
        <v>2.2945657692709123E-7</v>
      </c>
      <c r="Z5325" s="160" t="str">
        <f t="shared" si="637"/>
        <v/>
      </c>
    </row>
    <row r="5326" spans="22:26" ht="20.100000000000001" customHeight="1" x14ac:dyDescent="0.25">
      <c r="V5326" s="156">
        <f t="shared" si="638"/>
        <v>30.271999999997711</v>
      </c>
      <c r="W5326" s="159">
        <f t="shared" si="634"/>
        <v>8.464680598182905E-5</v>
      </c>
      <c r="X5326" s="160">
        <f t="shared" si="635"/>
        <v>2.2884441119965296E-7</v>
      </c>
      <c r="Y5326" s="160">
        <f t="shared" si="636"/>
        <v>2.2884441119965296E-7</v>
      </c>
      <c r="Z5326" s="160" t="str">
        <f t="shared" si="637"/>
        <v/>
      </c>
    </row>
    <row r="5327" spans="22:26" ht="20.100000000000001" customHeight="1" x14ac:dyDescent="0.25">
      <c r="V5327" s="156">
        <f t="shared" si="638"/>
        <v>30.27839999999771</v>
      </c>
      <c r="W5327" s="159">
        <f t="shared" si="634"/>
        <v>8.4417961570629397E-5</v>
      </c>
      <c r="X5327" s="160">
        <f t="shared" si="635"/>
        <v>2.2823385316748772E-7</v>
      </c>
      <c r="Y5327" s="160">
        <f t="shared" si="636"/>
        <v>2.2823385316748772E-7</v>
      </c>
      <c r="Z5327" s="160" t="str">
        <f t="shared" si="637"/>
        <v/>
      </c>
    </row>
    <row r="5328" spans="22:26" ht="20.100000000000001" customHeight="1" x14ac:dyDescent="0.25">
      <c r="V5328" s="156">
        <f t="shared" si="638"/>
        <v>30.284799999997709</v>
      </c>
      <c r="W5328" s="159">
        <f t="shared" si="634"/>
        <v>8.4189727717461909E-5</v>
      </c>
      <c r="X5328" s="160">
        <f t="shared" si="635"/>
        <v>2.2762489868789965E-7</v>
      </c>
      <c r="Y5328" s="160">
        <f t="shared" si="636"/>
        <v>2.2762489868789965E-7</v>
      </c>
      <c r="Z5328" s="160" t="str">
        <f t="shared" si="637"/>
        <v/>
      </c>
    </row>
    <row r="5329" spans="22:26" ht="20.100000000000001" customHeight="1" x14ac:dyDescent="0.25">
      <c r="V5329" s="156">
        <f t="shared" si="638"/>
        <v>30.291199999997708</v>
      </c>
      <c r="W5329" s="159">
        <f t="shared" si="634"/>
        <v>8.396210281877401E-5</v>
      </c>
      <c r="X5329" s="160">
        <f t="shared" si="635"/>
        <v>2.2701754362915692E-7</v>
      </c>
      <c r="Y5329" s="160">
        <f t="shared" si="636"/>
        <v>2.2701754362915692E-7</v>
      </c>
      <c r="Z5329" s="160" t="str">
        <f t="shared" si="637"/>
        <v/>
      </c>
    </row>
    <row r="5330" spans="22:26" ht="20.100000000000001" customHeight="1" x14ac:dyDescent="0.25">
      <c r="V5330" s="156">
        <f t="shared" si="638"/>
        <v>30.297599999997708</v>
      </c>
      <c r="W5330" s="159">
        <f t="shared" si="634"/>
        <v>8.3735085275144853E-5</v>
      </c>
      <c r="X5330" s="160">
        <f t="shared" si="635"/>
        <v>2.2641178386965141E-7</v>
      </c>
      <c r="Y5330" s="160">
        <f t="shared" si="636"/>
        <v>2.2641178386965141E-7</v>
      </c>
      <c r="Z5330" s="160" t="str">
        <f t="shared" si="637"/>
        <v/>
      </c>
    </row>
    <row r="5331" spans="22:26" ht="20.100000000000001" customHeight="1" x14ac:dyDescent="0.25">
      <c r="V5331" s="156">
        <f t="shared" si="638"/>
        <v>30.303999999997707</v>
      </c>
      <c r="W5331" s="159">
        <f t="shared" si="634"/>
        <v>8.3508673491275201E-5</v>
      </c>
      <c r="X5331" s="160">
        <f t="shared" si="635"/>
        <v>2.2580761529810203E-7</v>
      </c>
      <c r="Y5331" s="160">
        <f t="shared" si="636"/>
        <v>2.2580761529810203E-7</v>
      </c>
      <c r="Z5331" s="160" t="str">
        <f t="shared" si="637"/>
        <v/>
      </c>
    </row>
    <row r="5332" spans="22:26" ht="20.100000000000001" customHeight="1" x14ac:dyDescent="0.25">
      <c r="V5332" s="156">
        <f t="shared" si="638"/>
        <v>30.310399999997706</v>
      </c>
      <c r="W5332" s="159">
        <f t="shared" ref="W5332:W5395" si="639">_xlfn.CHISQ.DIST.RT(V5332,$U$593)</f>
        <v>8.3282865875977099E-5</v>
      </c>
      <c r="X5332" s="160">
        <f t="shared" ref="X5332:X5395" si="640">W5332-W5333</f>
        <v>2.2520503381358184E-7</v>
      </c>
      <c r="Y5332" s="160">
        <f t="shared" ref="Y5332:Y5395" si="641">IF(W5332&lt;(1-$U$600),X5332,"")</f>
        <v>2.2520503381358184E-7</v>
      </c>
      <c r="Z5332" s="160" t="str">
        <f t="shared" ref="Z5332:Z5395" si="642">IF(X5332&lt;(1-$U$606),Y5332,"")</f>
        <v/>
      </c>
    </row>
    <row r="5333" spans="22:26" ht="20.100000000000001" customHeight="1" x14ac:dyDescent="0.25">
      <c r="V5333" s="156">
        <f t="shared" ref="V5333:V5396" si="643">V5332+$Y$593</f>
        <v>30.316799999997706</v>
      </c>
      <c r="W5333" s="159">
        <f t="shared" si="639"/>
        <v>8.3057660842163517E-5</v>
      </c>
      <c r="X5333" s="160">
        <f t="shared" si="640"/>
        <v>2.2460403532615497E-7</v>
      </c>
      <c r="Y5333" s="160">
        <f t="shared" si="641"/>
        <v>2.2460403532615497E-7</v>
      </c>
      <c r="Z5333" s="160" t="str">
        <f t="shared" si="642"/>
        <v/>
      </c>
    </row>
    <row r="5334" spans="22:26" ht="20.100000000000001" customHeight="1" x14ac:dyDescent="0.25">
      <c r="V5334" s="156">
        <f t="shared" si="643"/>
        <v>30.323199999997705</v>
      </c>
      <c r="W5334" s="159">
        <f t="shared" si="639"/>
        <v>8.2833056806837362E-5</v>
      </c>
      <c r="X5334" s="160">
        <f t="shared" si="640"/>
        <v>2.2400461575520971E-7</v>
      </c>
      <c r="Y5334" s="160">
        <f t="shared" si="641"/>
        <v>2.2400461575520971E-7</v>
      </c>
      <c r="Z5334" s="160" t="str">
        <f t="shared" si="642"/>
        <v/>
      </c>
    </row>
    <row r="5335" spans="22:26" ht="20.100000000000001" customHeight="1" x14ac:dyDescent="0.25">
      <c r="V5335" s="156">
        <f t="shared" si="643"/>
        <v>30.329599999997704</v>
      </c>
      <c r="W5335" s="159">
        <f t="shared" si="639"/>
        <v>8.2609052191082153E-5</v>
      </c>
      <c r="X5335" s="160">
        <f t="shared" si="640"/>
        <v>2.2340677103039361E-7</v>
      </c>
      <c r="Y5335" s="160">
        <f t="shared" si="641"/>
        <v>2.2340677103039361E-7</v>
      </c>
      <c r="Z5335" s="160" t="str">
        <f t="shared" si="642"/>
        <v/>
      </c>
    </row>
    <row r="5336" spans="22:26" ht="20.100000000000001" customHeight="1" x14ac:dyDescent="0.25">
      <c r="V5336" s="156">
        <f t="shared" si="643"/>
        <v>30.335999999997703</v>
      </c>
      <c r="W5336" s="159">
        <f t="shared" si="639"/>
        <v>8.2385645420051759E-5</v>
      </c>
      <c r="X5336" s="160">
        <f t="shared" si="640"/>
        <v>2.2281049709342951E-7</v>
      </c>
      <c r="Y5336" s="160">
        <f t="shared" si="641"/>
        <v>2.2281049709342951E-7</v>
      </c>
      <c r="Z5336" s="160" t="str">
        <f t="shared" si="642"/>
        <v/>
      </c>
    </row>
    <row r="5337" spans="22:26" ht="20.100000000000001" customHeight="1" x14ac:dyDescent="0.25">
      <c r="V5337" s="156">
        <f t="shared" si="643"/>
        <v>30.342399999997703</v>
      </c>
      <c r="W5337" s="159">
        <f t="shared" si="639"/>
        <v>8.216283492295833E-5</v>
      </c>
      <c r="X5337" s="160">
        <f t="shared" si="640"/>
        <v>2.2221578989304691E-7</v>
      </c>
      <c r="Y5337" s="160">
        <f t="shared" si="641"/>
        <v>2.2221578989304691E-7</v>
      </c>
      <c r="Z5337" s="160" t="str">
        <f t="shared" si="642"/>
        <v/>
      </c>
    </row>
    <row r="5338" spans="22:26" ht="20.100000000000001" customHeight="1" x14ac:dyDescent="0.25">
      <c r="V5338" s="156">
        <f t="shared" si="643"/>
        <v>30.348799999997702</v>
      </c>
      <c r="W5338" s="159">
        <f t="shared" si="639"/>
        <v>8.1940619133065283E-5</v>
      </c>
      <c r="X5338" s="160">
        <f t="shared" si="640"/>
        <v>2.2162264539155496E-7</v>
      </c>
      <c r="Y5338" s="160">
        <f t="shared" si="641"/>
        <v>2.2162264539155496E-7</v>
      </c>
      <c r="Z5338" s="160" t="str">
        <f t="shared" si="642"/>
        <v/>
      </c>
    </row>
    <row r="5339" spans="22:26" ht="20.100000000000001" customHeight="1" x14ac:dyDescent="0.25">
      <c r="V5339" s="156">
        <f t="shared" si="643"/>
        <v>30.355199999997701</v>
      </c>
      <c r="W5339" s="159">
        <f t="shared" si="639"/>
        <v>8.1718996487673728E-5</v>
      </c>
      <c r="X5339" s="160">
        <f t="shared" si="640"/>
        <v>2.2103105955866248E-7</v>
      </c>
      <c r="Y5339" s="160">
        <f t="shared" si="641"/>
        <v>2.2103105955866248E-7</v>
      </c>
      <c r="Z5339" s="160" t="str">
        <f t="shared" si="642"/>
        <v/>
      </c>
    </row>
    <row r="5340" spans="22:26" ht="20.100000000000001" customHeight="1" x14ac:dyDescent="0.25">
      <c r="V5340" s="156">
        <f t="shared" si="643"/>
        <v>30.361599999997701</v>
      </c>
      <c r="W5340" s="159">
        <f t="shared" si="639"/>
        <v>8.1497965428115065E-5</v>
      </c>
      <c r="X5340" s="160">
        <f t="shared" si="640"/>
        <v>2.2044102837619423E-7</v>
      </c>
      <c r="Y5340" s="160">
        <f t="shared" si="641"/>
        <v>2.2044102837619423E-7</v>
      </c>
      <c r="Z5340" s="160" t="str">
        <f t="shared" si="642"/>
        <v/>
      </c>
    </row>
    <row r="5341" spans="22:26" ht="20.100000000000001" customHeight="1" x14ac:dyDescent="0.25">
      <c r="V5341" s="156">
        <f t="shared" si="643"/>
        <v>30.3679999999977</v>
      </c>
      <c r="W5341" s="159">
        <f t="shared" si="639"/>
        <v>8.1277524399738871E-5</v>
      </c>
      <c r="X5341" s="160">
        <f t="shared" si="640"/>
        <v>2.1985254783516361E-7</v>
      </c>
      <c r="Y5341" s="160">
        <f t="shared" si="641"/>
        <v>2.1985254783516361E-7</v>
      </c>
      <c r="Z5341" s="160" t="str">
        <f t="shared" si="642"/>
        <v/>
      </c>
    </row>
    <row r="5342" spans="22:26" ht="20.100000000000001" customHeight="1" x14ac:dyDescent="0.25">
      <c r="V5342" s="156">
        <f t="shared" si="643"/>
        <v>30.374399999997699</v>
      </c>
      <c r="W5342" s="159">
        <f t="shared" si="639"/>
        <v>8.1057671851903707E-5</v>
      </c>
      <c r="X5342" s="160">
        <f t="shared" si="640"/>
        <v>2.1926561393654511E-7</v>
      </c>
      <c r="Y5342" s="160">
        <f t="shared" si="641"/>
        <v>2.1926561393654511E-7</v>
      </c>
      <c r="Z5342" s="160" t="str">
        <f t="shared" si="642"/>
        <v/>
      </c>
    </row>
    <row r="5343" spans="22:26" ht="20.100000000000001" customHeight="1" x14ac:dyDescent="0.25">
      <c r="V5343" s="156">
        <f t="shared" si="643"/>
        <v>30.380799999997699</v>
      </c>
      <c r="W5343" s="159">
        <f t="shared" si="639"/>
        <v>8.0838406237967162E-5</v>
      </c>
      <c r="X5343" s="160">
        <f t="shared" si="640"/>
        <v>2.1868022269210105E-7</v>
      </c>
      <c r="Y5343" s="160">
        <f t="shared" si="641"/>
        <v>2.1868022269210105E-7</v>
      </c>
      <c r="Z5343" s="160" t="str">
        <f t="shared" si="642"/>
        <v/>
      </c>
    </row>
    <row r="5344" spans="22:26" ht="20.100000000000001" customHeight="1" x14ac:dyDescent="0.25">
      <c r="V5344" s="156">
        <f t="shared" si="643"/>
        <v>30.387199999997698</v>
      </c>
      <c r="W5344" s="159">
        <f t="shared" si="639"/>
        <v>8.0619726015275061E-5</v>
      </c>
      <c r="X5344" s="160">
        <f t="shared" si="640"/>
        <v>2.1809637012291786E-7</v>
      </c>
      <c r="Y5344" s="160">
        <f t="shared" si="641"/>
        <v>2.1809637012291786E-7</v>
      </c>
      <c r="Z5344" s="160" t="str">
        <f t="shared" si="642"/>
        <v/>
      </c>
    </row>
    <row r="5345" spans="22:26" ht="20.100000000000001" customHeight="1" x14ac:dyDescent="0.25">
      <c r="V5345" s="156">
        <f t="shared" si="643"/>
        <v>30.393599999997697</v>
      </c>
      <c r="W5345" s="159">
        <f t="shared" si="639"/>
        <v>8.0401629645152143E-5</v>
      </c>
      <c r="X5345" s="160">
        <f t="shared" si="640"/>
        <v>2.1751405226044969E-7</v>
      </c>
      <c r="Y5345" s="160">
        <f t="shared" si="641"/>
        <v>2.1751405226044969E-7</v>
      </c>
      <c r="Z5345" s="160" t="str">
        <f t="shared" si="642"/>
        <v/>
      </c>
    </row>
    <row r="5346" spans="22:26" ht="20.100000000000001" customHeight="1" x14ac:dyDescent="0.25">
      <c r="V5346" s="156">
        <f t="shared" si="643"/>
        <v>30.399999999997696</v>
      </c>
      <c r="W5346" s="159">
        <f t="shared" si="639"/>
        <v>8.0184115592891694E-5</v>
      </c>
      <c r="X5346" s="160">
        <f t="shared" si="640"/>
        <v>2.1693326514617953E-7</v>
      </c>
      <c r="Y5346" s="160">
        <f t="shared" si="641"/>
        <v>2.1693326514617953E-7</v>
      </c>
      <c r="Z5346" s="160" t="str">
        <f t="shared" si="642"/>
        <v/>
      </c>
    </row>
    <row r="5347" spans="22:26" ht="20.100000000000001" customHeight="1" x14ac:dyDescent="0.25">
      <c r="V5347" s="156">
        <f t="shared" si="643"/>
        <v>30.406399999997696</v>
      </c>
      <c r="W5347" s="159">
        <f t="shared" si="639"/>
        <v>7.9967182327745514E-5</v>
      </c>
      <c r="X5347" s="160">
        <f t="shared" si="640"/>
        <v>2.1635400483152438E-7</v>
      </c>
      <c r="Y5347" s="160">
        <f t="shared" si="641"/>
        <v>2.1635400483152438E-7</v>
      </c>
      <c r="Z5347" s="160" t="str">
        <f t="shared" si="642"/>
        <v/>
      </c>
    </row>
    <row r="5348" spans="22:26" ht="20.100000000000001" customHeight="1" x14ac:dyDescent="0.25">
      <c r="V5348" s="156">
        <f t="shared" si="643"/>
        <v>30.412799999997695</v>
      </c>
      <c r="W5348" s="159">
        <f t="shared" si="639"/>
        <v>7.975082832291399E-5</v>
      </c>
      <c r="X5348" s="160">
        <f t="shared" si="640"/>
        <v>2.1577626737786235E-7</v>
      </c>
      <c r="Y5348" s="160">
        <f t="shared" si="641"/>
        <v>2.1577626737786235E-7</v>
      </c>
      <c r="Z5348" s="160" t="str">
        <f t="shared" si="642"/>
        <v/>
      </c>
    </row>
    <row r="5349" spans="22:26" ht="20.100000000000001" customHeight="1" x14ac:dyDescent="0.25">
      <c r="V5349" s="156">
        <f t="shared" si="643"/>
        <v>30.419199999997694</v>
      </c>
      <c r="W5349" s="159">
        <f t="shared" si="639"/>
        <v>7.9535052055536127E-5</v>
      </c>
      <c r="X5349" s="160">
        <f t="shared" si="640"/>
        <v>2.1520004885624807E-7</v>
      </c>
      <c r="Y5349" s="160">
        <f t="shared" si="641"/>
        <v>2.1520004885624807E-7</v>
      </c>
      <c r="Z5349" s="160" t="str">
        <f t="shared" si="642"/>
        <v/>
      </c>
    </row>
    <row r="5350" spans="22:26" ht="20.100000000000001" customHeight="1" x14ac:dyDescent="0.25">
      <c r="V5350" s="156">
        <f t="shared" si="643"/>
        <v>30.425599999997694</v>
      </c>
      <c r="W5350" s="159">
        <f t="shared" si="639"/>
        <v>7.9319852006679879E-5</v>
      </c>
      <c r="X5350" s="160">
        <f t="shared" si="640"/>
        <v>2.1462534534779211E-7</v>
      </c>
      <c r="Y5350" s="160">
        <f t="shared" si="641"/>
        <v>2.1462534534779211E-7</v>
      </c>
      <c r="Z5350" s="160" t="str">
        <f t="shared" si="642"/>
        <v/>
      </c>
    </row>
    <row r="5351" spans="22:26" ht="20.100000000000001" customHeight="1" x14ac:dyDescent="0.25">
      <c r="V5351" s="156">
        <f t="shared" si="643"/>
        <v>30.431999999997693</v>
      </c>
      <c r="W5351" s="159">
        <f t="shared" si="639"/>
        <v>7.9105226661332087E-5</v>
      </c>
      <c r="X5351" s="160">
        <f t="shared" si="640"/>
        <v>2.1405215294397276E-7</v>
      </c>
      <c r="Y5351" s="160">
        <f t="shared" si="641"/>
        <v>2.1405215294397276E-7</v>
      </c>
      <c r="Z5351" s="160" t="str">
        <f t="shared" si="642"/>
        <v/>
      </c>
    </row>
    <row r="5352" spans="22:26" ht="20.100000000000001" customHeight="1" x14ac:dyDescent="0.25">
      <c r="V5352" s="156">
        <f t="shared" si="643"/>
        <v>30.438399999997692</v>
      </c>
      <c r="W5352" s="159">
        <f t="shared" si="639"/>
        <v>7.8891174508388114E-5</v>
      </c>
      <c r="X5352" s="160">
        <f t="shared" si="640"/>
        <v>2.1348046774509097E-7</v>
      </c>
      <c r="Y5352" s="160">
        <f t="shared" si="641"/>
        <v>2.1348046774509097E-7</v>
      </c>
      <c r="Z5352" s="160" t="str">
        <f t="shared" si="642"/>
        <v/>
      </c>
    </row>
    <row r="5353" spans="22:26" ht="20.100000000000001" customHeight="1" x14ac:dyDescent="0.25">
      <c r="V5353" s="156">
        <f t="shared" si="643"/>
        <v>30.444799999997691</v>
      </c>
      <c r="W5353" s="159">
        <f t="shared" si="639"/>
        <v>7.8677694040643024E-5</v>
      </c>
      <c r="X5353" s="160">
        <f t="shared" si="640"/>
        <v>2.1291028586249304E-7</v>
      </c>
      <c r="Y5353" s="160">
        <f t="shared" si="641"/>
        <v>2.1291028586249304E-7</v>
      </c>
      <c r="Z5353" s="160" t="str">
        <f t="shared" si="642"/>
        <v/>
      </c>
    </row>
    <row r="5354" spans="22:26" ht="20.100000000000001" customHeight="1" x14ac:dyDescent="0.25">
      <c r="V5354" s="156">
        <f t="shared" si="643"/>
        <v>30.451199999997691</v>
      </c>
      <c r="W5354" s="159">
        <f t="shared" si="639"/>
        <v>7.846478375478053E-5</v>
      </c>
      <c r="X5354" s="160">
        <f t="shared" si="640"/>
        <v>2.1234160341638858E-7</v>
      </c>
      <c r="Y5354" s="160">
        <f t="shared" si="641"/>
        <v>2.1234160341638858E-7</v>
      </c>
      <c r="Z5354" s="160" t="str">
        <f t="shared" si="642"/>
        <v/>
      </c>
    </row>
    <row r="5355" spans="22:26" ht="20.100000000000001" customHeight="1" x14ac:dyDescent="0.25">
      <c r="V5355" s="156">
        <f t="shared" si="643"/>
        <v>30.45759999999769</v>
      </c>
      <c r="W5355" s="159">
        <f t="shared" si="639"/>
        <v>7.8252442151364142E-5</v>
      </c>
      <c r="X5355" s="160">
        <f t="shared" si="640"/>
        <v>2.117744165367044E-7</v>
      </c>
      <c r="Y5355" s="160">
        <f t="shared" si="641"/>
        <v>2.117744165367044E-7</v>
      </c>
      <c r="Z5355" s="160" t="str">
        <f t="shared" si="642"/>
        <v/>
      </c>
    </row>
    <row r="5356" spans="22:26" ht="20.100000000000001" customHeight="1" x14ac:dyDescent="0.25">
      <c r="V5356" s="156">
        <f t="shared" si="643"/>
        <v>30.463999999997689</v>
      </c>
      <c r="W5356" s="159">
        <f t="shared" si="639"/>
        <v>7.8040667734827437E-5</v>
      </c>
      <c r="X5356" s="160">
        <f t="shared" si="640"/>
        <v>2.1120872136393826E-7</v>
      </c>
      <c r="Y5356" s="160">
        <f t="shared" si="641"/>
        <v>2.1120872136393826E-7</v>
      </c>
      <c r="Z5356" s="160" t="str">
        <f t="shared" si="642"/>
        <v/>
      </c>
    </row>
    <row r="5357" spans="22:26" ht="20.100000000000001" customHeight="1" x14ac:dyDescent="0.25">
      <c r="V5357" s="156">
        <f t="shared" si="643"/>
        <v>30.470399999997689</v>
      </c>
      <c r="W5357" s="159">
        <f t="shared" si="639"/>
        <v>7.7829459013463499E-5</v>
      </c>
      <c r="X5357" s="160">
        <f t="shared" si="640"/>
        <v>2.1064451404804758E-7</v>
      </c>
      <c r="Y5357" s="160">
        <f t="shared" si="641"/>
        <v>2.1064451404804758E-7</v>
      </c>
      <c r="Z5357" s="160" t="str">
        <f t="shared" si="642"/>
        <v/>
      </c>
    </row>
    <row r="5358" spans="22:26" ht="20.100000000000001" customHeight="1" x14ac:dyDescent="0.25">
      <c r="V5358" s="156">
        <f t="shared" si="643"/>
        <v>30.476799999997688</v>
      </c>
      <c r="W5358" s="159">
        <f t="shared" si="639"/>
        <v>7.7618814499415452E-5</v>
      </c>
      <c r="X5358" s="160">
        <f t="shared" si="640"/>
        <v>2.1008179074821906E-7</v>
      </c>
      <c r="Y5358" s="160">
        <f t="shared" si="641"/>
        <v>2.1008179074821906E-7</v>
      </c>
      <c r="Z5358" s="160" t="str">
        <f t="shared" si="642"/>
        <v/>
      </c>
    </row>
    <row r="5359" spans="22:26" ht="20.100000000000001" customHeight="1" x14ac:dyDescent="0.25">
      <c r="V5359" s="156">
        <f t="shared" si="643"/>
        <v>30.483199999997687</v>
      </c>
      <c r="W5359" s="159">
        <f t="shared" si="639"/>
        <v>7.7408732708667233E-5</v>
      </c>
      <c r="X5359" s="160">
        <f t="shared" si="640"/>
        <v>2.0952054763368182E-7</v>
      </c>
      <c r="Y5359" s="160">
        <f t="shared" si="641"/>
        <v>2.0952054763368182E-7</v>
      </c>
      <c r="Z5359" s="160" t="str">
        <f t="shared" si="642"/>
        <v/>
      </c>
    </row>
    <row r="5360" spans="22:26" ht="20.100000000000001" customHeight="1" x14ac:dyDescent="0.25">
      <c r="V5360" s="156">
        <f t="shared" si="643"/>
        <v>30.489599999997687</v>
      </c>
      <c r="W5360" s="159">
        <f t="shared" si="639"/>
        <v>7.7199212161033551E-5</v>
      </c>
      <c r="X5360" s="160">
        <f t="shared" si="640"/>
        <v>2.089607808830569E-7</v>
      </c>
      <c r="Y5360" s="160">
        <f t="shared" si="641"/>
        <v>2.089607808830569E-7</v>
      </c>
      <c r="Z5360" s="160" t="str">
        <f t="shared" si="642"/>
        <v/>
      </c>
    </row>
    <row r="5361" spans="22:26" ht="20.100000000000001" customHeight="1" x14ac:dyDescent="0.25">
      <c r="V5361" s="156">
        <f t="shared" si="643"/>
        <v>30.495999999997686</v>
      </c>
      <c r="W5361" s="159">
        <f t="shared" si="639"/>
        <v>7.6990251380150494E-5</v>
      </c>
      <c r="X5361" s="160">
        <f t="shared" si="640"/>
        <v>2.0840248668521101E-7</v>
      </c>
      <c r="Y5361" s="160">
        <f t="shared" si="641"/>
        <v>2.0840248668521101E-7</v>
      </c>
      <c r="Z5361" s="160" t="str">
        <f t="shared" si="642"/>
        <v/>
      </c>
    </row>
    <row r="5362" spans="22:26" ht="20.100000000000001" customHeight="1" x14ac:dyDescent="0.25">
      <c r="V5362" s="156">
        <f t="shared" si="643"/>
        <v>30.502399999997685</v>
      </c>
      <c r="W5362" s="159">
        <f t="shared" si="639"/>
        <v>7.6781848893465283E-5</v>
      </c>
      <c r="X5362" s="160">
        <f t="shared" si="640"/>
        <v>2.078456612383757E-7</v>
      </c>
      <c r="Y5362" s="160">
        <f t="shared" si="641"/>
        <v>2.078456612383757E-7</v>
      </c>
      <c r="Z5362" s="160" t="str">
        <f t="shared" si="642"/>
        <v/>
      </c>
    </row>
    <row r="5363" spans="22:26" ht="20.100000000000001" customHeight="1" x14ac:dyDescent="0.25">
      <c r="V5363" s="156">
        <f t="shared" si="643"/>
        <v>30.508799999997684</v>
      </c>
      <c r="W5363" s="159">
        <f t="shared" si="639"/>
        <v>7.6574003232226907E-5</v>
      </c>
      <c r="X5363" s="160">
        <f t="shared" si="640"/>
        <v>2.0729030074963229E-7</v>
      </c>
      <c r="Y5363" s="160">
        <f t="shared" si="641"/>
        <v>2.0729030074963229E-7</v>
      </c>
      <c r="Z5363" s="160" t="str">
        <f t="shared" si="642"/>
        <v/>
      </c>
    </row>
    <row r="5364" spans="22:26" ht="20.100000000000001" customHeight="1" x14ac:dyDescent="0.25">
      <c r="V5364" s="156">
        <f t="shared" si="643"/>
        <v>30.515199999997684</v>
      </c>
      <c r="W5364" s="159">
        <f t="shared" si="639"/>
        <v>7.6366712931477275E-5</v>
      </c>
      <c r="X5364" s="160">
        <f t="shared" si="640"/>
        <v>2.0673640143671439E-7</v>
      </c>
      <c r="Y5364" s="160">
        <f t="shared" si="641"/>
        <v>2.0673640143671439E-7</v>
      </c>
      <c r="Z5364" s="160" t="str">
        <f t="shared" si="642"/>
        <v/>
      </c>
    </row>
    <row r="5365" spans="22:26" ht="20.100000000000001" customHeight="1" x14ac:dyDescent="0.25">
      <c r="V5365" s="156">
        <f t="shared" si="643"/>
        <v>30.521599999997683</v>
      </c>
      <c r="W5365" s="159">
        <f t="shared" si="639"/>
        <v>7.615997653004056E-5</v>
      </c>
      <c r="X5365" s="160">
        <f t="shared" si="640"/>
        <v>2.0618395952592082E-7</v>
      </c>
      <c r="Y5365" s="160">
        <f t="shared" si="641"/>
        <v>2.0618395952592082E-7</v>
      </c>
      <c r="Z5365" s="160" t="str">
        <f t="shared" si="642"/>
        <v/>
      </c>
    </row>
    <row r="5366" spans="22:26" ht="20.100000000000001" customHeight="1" x14ac:dyDescent="0.25">
      <c r="V5366" s="156">
        <f t="shared" si="643"/>
        <v>30.527999999997682</v>
      </c>
      <c r="W5366" s="159">
        <f t="shared" si="639"/>
        <v>7.595379257051464E-5</v>
      </c>
      <c r="X5366" s="160">
        <f t="shared" si="640"/>
        <v>2.0563297125450084E-7</v>
      </c>
      <c r="Y5366" s="160">
        <f t="shared" si="641"/>
        <v>2.0563297125450084E-7</v>
      </c>
      <c r="Z5366" s="160" t="str">
        <f t="shared" si="642"/>
        <v/>
      </c>
    </row>
    <row r="5367" spans="22:26" ht="20.100000000000001" customHeight="1" x14ac:dyDescent="0.25">
      <c r="V5367" s="156">
        <f t="shared" si="643"/>
        <v>30.534399999997682</v>
      </c>
      <c r="W5367" s="159">
        <f t="shared" si="639"/>
        <v>7.5748159599260139E-5</v>
      </c>
      <c r="X5367" s="160">
        <f t="shared" si="640"/>
        <v>2.0508343286738799E-7</v>
      </c>
      <c r="Y5367" s="160">
        <f t="shared" si="641"/>
        <v>2.0508343286738799E-7</v>
      </c>
      <c r="Z5367" s="160" t="str">
        <f t="shared" si="642"/>
        <v/>
      </c>
    </row>
    <row r="5368" spans="22:26" ht="20.100000000000001" customHeight="1" x14ac:dyDescent="0.25">
      <c r="V5368" s="156">
        <f t="shared" si="643"/>
        <v>30.540799999997681</v>
      </c>
      <c r="W5368" s="159">
        <f t="shared" si="639"/>
        <v>7.5543076166392751E-5</v>
      </c>
      <c r="X5368" s="160">
        <f t="shared" si="640"/>
        <v>2.0453534061989703E-7</v>
      </c>
      <c r="Y5368" s="160">
        <f t="shared" si="641"/>
        <v>2.0453534061989703E-7</v>
      </c>
      <c r="Z5368" s="160" t="str">
        <f t="shared" si="642"/>
        <v/>
      </c>
    </row>
    <row r="5369" spans="22:26" ht="20.100000000000001" customHeight="1" x14ac:dyDescent="0.25">
      <c r="V5369" s="156">
        <f t="shared" si="643"/>
        <v>30.54719999999768</v>
      </c>
      <c r="W5369" s="159">
        <f t="shared" si="639"/>
        <v>7.5338540825772854E-5</v>
      </c>
      <c r="X5369" s="160">
        <f t="shared" si="640"/>
        <v>2.0398869077723608E-7</v>
      </c>
      <c r="Y5369" s="160">
        <f t="shared" si="641"/>
        <v>2.0398869077723608E-7</v>
      </c>
      <c r="Z5369" s="160" t="str">
        <f t="shared" si="642"/>
        <v/>
      </c>
    </row>
    <row r="5370" spans="22:26" ht="20.100000000000001" customHeight="1" x14ac:dyDescent="0.25">
      <c r="V5370" s="156">
        <f t="shared" si="643"/>
        <v>30.55359999999768</v>
      </c>
      <c r="W5370" s="159">
        <f t="shared" si="639"/>
        <v>7.5134552134995618E-5</v>
      </c>
      <c r="X5370" s="160">
        <f t="shared" si="640"/>
        <v>2.0344347961362571E-7</v>
      </c>
      <c r="Y5370" s="160">
        <f t="shared" si="641"/>
        <v>2.0344347961362571E-7</v>
      </c>
      <c r="Z5370" s="160" t="str">
        <f t="shared" si="642"/>
        <v/>
      </c>
    </row>
    <row r="5371" spans="22:26" ht="20.100000000000001" customHeight="1" x14ac:dyDescent="0.25">
      <c r="V5371" s="156">
        <f t="shared" si="643"/>
        <v>30.559999999997679</v>
      </c>
      <c r="W5371" s="159">
        <f t="shared" si="639"/>
        <v>7.4931108655381992E-5</v>
      </c>
      <c r="X5371" s="160">
        <f t="shared" si="640"/>
        <v>2.0289970341212269E-7</v>
      </c>
      <c r="Y5371" s="160">
        <f t="shared" si="641"/>
        <v>2.0289970341212269E-7</v>
      </c>
      <c r="Z5371" s="160" t="str">
        <f t="shared" si="642"/>
        <v/>
      </c>
    </row>
    <row r="5372" spans="22:26" ht="20.100000000000001" customHeight="1" x14ac:dyDescent="0.25">
      <c r="V5372" s="156">
        <f t="shared" si="643"/>
        <v>30.566399999997678</v>
      </c>
      <c r="W5372" s="159">
        <f t="shared" si="639"/>
        <v>7.4728208951969869E-5</v>
      </c>
      <c r="X5372" s="160">
        <f t="shared" si="640"/>
        <v>2.0235735846592113E-7</v>
      </c>
      <c r="Y5372" s="160">
        <f t="shared" si="641"/>
        <v>2.0235735846592113E-7</v>
      </c>
      <c r="Z5372" s="160" t="str">
        <f t="shared" si="642"/>
        <v/>
      </c>
    </row>
    <row r="5373" spans="22:26" ht="20.100000000000001" customHeight="1" x14ac:dyDescent="0.25">
      <c r="V5373" s="156">
        <f t="shared" si="643"/>
        <v>30.572799999997677</v>
      </c>
      <c r="W5373" s="159">
        <f t="shared" si="639"/>
        <v>7.4525851593503948E-5</v>
      </c>
      <c r="X5373" s="160">
        <f t="shared" si="640"/>
        <v>2.0181644107722754E-7</v>
      </c>
      <c r="Y5373" s="160">
        <f t="shared" si="641"/>
        <v>2.0181644107722754E-7</v>
      </c>
      <c r="Z5373" s="160" t="str">
        <f t="shared" si="642"/>
        <v/>
      </c>
    </row>
    <row r="5374" spans="22:26" ht="20.100000000000001" customHeight="1" x14ac:dyDescent="0.25">
      <c r="V5374" s="156">
        <f t="shared" si="643"/>
        <v>30.579199999997677</v>
      </c>
      <c r="W5374" s="159">
        <f t="shared" si="639"/>
        <v>7.4324035152426721E-5</v>
      </c>
      <c r="X5374" s="160">
        <f t="shared" si="640"/>
        <v>2.0127694755791138E-7</v>
      </c>
      <c r="Y5374" s="160">
        <f t="shared" si="641"/>
        <v>2.0127694755791138E-7</v>
      </c>
      <c r="Z5374" s="160" t="str">
        <f t="shared" si="642"/>
        <v/>
      </c>
    </row>
    <row r="5375" spans="22:26" ht="20.100000000000001" customHeight="1" x14ac:dyDescent="0.25">
      <c r="V5375" s="156">
        <f t="shared" si="643"/>
        <v>30.585599999997676</v>
      </c>
      <c r="W5375" s="159">
        <f t="shared" si="639"/>
        <v>7.4122758204868809E-5</v>
      </c>
      <c r="X5375" s="160">
        <f t="shared" si="640"/>
        <v>2.0073887422888167E-7</v>
      </c>
      <c r="Y5375" s="160">
        <f t="shared" si="641"/>
        <v>2.0073887422888167E-7</v>
      </c>
      <c r="Z5375" s="160" t="str">
        <f t="shared" si="642"/>
        <v/>
      </c>
    </row>
    <row r="5376" spans="22:26" ht="20.100000000000001" customHeight="1" x14ac:dyDescent="0.25">
      <c r="V5376" s="156">
        <f t="shared" si="643"/>
        <v>30.591999999997675</v>
      </c>
      <c r="W5376" s="159">
        <f t="shared" si="639"/>
        <v>7.3922019330639928E-5</v>
      </c>
      <c r="X5376" s="160">
        <f t="shared" si="640"/>
        <v>2.0020221742003273E-7</v>
      </c>
      <c r="Y5376" s="160">
        <f t="shared" si="641"/>
        <v>2.0020221742003273E-7</v>
      </c>
      <c r="Z5376" s="160" t="str">
        <f t="shared" si="642"/>
        <v/>
      </c>
    </row>
    <row r="5377" spans="22:26" ht="20.100000000000001" customHeight="1" x14ac:dyDescent="0.25">
      <c r="V5377" s="156">
        <f t="shared" si="643"/>
        <v>30.598399999997675</v>
      </c>
      <c r="W5377" s="159">
        <f t="shared" si="639"/>
        <v>7.3721817113219895E-5</v>
      </c>
      <c r="X5377" s="160">
        <f t="shared" si="640"/>
        <v>1.9966697347157238E-7</v>
      </c>
      <c r="Y5377" s="160">
        <f t="shared" si="641"/>
        <v>1.9966697347157238E-7</v>
      </c>
      <c r="Z5377" s="160" t="str">
        <f t="shared" si="642"/>
        <v/>
      </c>
    </row>
    <row r="5378" spans="22:26" ht="20.100000000000001" customHeight="1" x14ac:dyDescent="0.25">
      <c r="V5378" s="156">
        <f t="shared" si="643"/>
        <v>30.604799999997674</v>
      </c>
      <c r="W5378" s="159">
        <f t="shared" si="639"/>
        <v>7.3522150139748322E-5</v>
      </c>
      <c r="X5378" s="160">
        <f t="shared" si="640"/>
        <v>1.9913313873160953E-7</v>
      </c>
      <c r="Y5378" s="160">
        <f t="shared" si="641"/>
        <v>1.9913313873160953E-7</v>
      </c>
      <c r="Z5378" s="160" t="str">
        <f t="shared" si="642"/>
        <v/>
      </c>
    </row>
    <row r="5379" spans="22:26" ht="20.100000000000001" customHeight="1" x14ac:dyDescent="0.25">
      <c r="V5379" s="156">
        <f t="shared" si="643"/>
        <v>30.611199999997673</v>
      </c>
      <c r="W5379" s="159">
        <f t="shared" si="639"/>
        <v>7.3323017001016713E-5</v>
      </c>
      <c r="X5379" s="160">
        <f t="shared" si="640"/>
        <v>1.9860070955825487E-7</v>
      </c>
      <c r="Y5379" s="160">
        <f t="shared" si="641"/>
        <v>1.9860070955825487E-7</v>
      </c>
      <c r="Z5379" s="160" t="str">
        <f t="shared" si="642"/>
        <v/>
      </c>
    </row>
    <row r="5380" spans="22:26" ht="20.100000000000001" customHeight="1" x14ac:dyDescent="0.25">
      <c r="V5380" s="156">
        <f t="shared" si="643"/>
        <v>30.617599999997672</v>
      </c>
      <c r="W5380" s="159">
        <f t="shared" si="639"/>
        <v>7.3124416291458458E-5</v>
      </c>
      <c r="X5380" s="160">
        <f t="shared" si="640"/>
        <v>1.9806968231865865E-7</v>
      </c>
      <c r="Y5380" s="160">
        <f t="shared" si="641"/>
        <v>1.9806968231865865E-7</v>
      </c>
      <c r="Z5380" s="160" t="str">
        <f t="shared" si="642"/>
        <v/>
      </c>
    </row>
    <row r="5381" spans="22:26" ht="20.100000000000001" customHeight="1" x14ac:dyDescent="0.25">
      <c r="V5381" s="156">
        <f t="shared" si="643"/>
        <v>30.623999999997672</v>
      </c>
      <c r="W5381" s="159">
        <f t="shared" si="639"/>
        <v>7.2926346609139799E-5</v>
      </c>
      <c r="X5381" s="160">
        <f t="shared" si="640"/>
        <v>1.9754005338952561E-7</v>
      </c>
      <c r="Y5381" s="160">
        <f t="shared" si="641"/>
        <v>1.9754005338952561E-7</v>
      </c>
      <c r="Z5381" s="160" t="str">
        <f t="shared" si="642"/>
        <v/>
      </c>
    </row>
    <row r="5382" spans="22:26" ht="20.100000000000001" customHeight="1" x14ac:dyDescent="0.25">
      <c r="V5382" s="156">
        <f t="shared" si="643"/>
        <v>30.630399999997671</v>
      </c>
      <c r="W5382" s="159">
        <f t="shared" si="639"/>
        <v>7.2728806555750274E-5</v>
      </c>
      <c r="X5382" s="160">
        <f t="shared" si="640"/>
        <v>1.9701181915624769E-7</v>
      </c>
      <c r="Y5382" s="160">
        <f t="shared" si="641"/>
        <v>1.9701181915624769E-7</v>
      </c>
      <c r="Z5382" s="160" t="str">
        <f t="shared" si="642"/>
        <v/>
      </c>
    </row>
    <row r="5383" spans="22:26" ht="20.100000000000001" customHeight="1" x14ac:dyDescent="0.25">
      <c r="V5383" s="156">
        <f t="shared" si="643"/>
        <v>30.63679999999767</v>
      </c>
      <c r="W5383" s="159">
        <f t="shared" si="639"/>
        <v>7.2531794736594026E-5</v>
      </c>
      <c r="X5383" s="160">
        <f t="shared" si="640"/>
        <v>1.9648497601291754E-7</v>
      </c>
      <c r="Y5383" s="160">
        <f t="shared" si="641"/>
        <v>1.9648497601291754E-7</v>
      </c>
      <c r="Z5383" s="160" t="str">
        <f t="shared" si="642"/>
        <v/>
      </c>
    </row>
    <row r="5384" spans="22:26" ht="20.100000000000001" customHeight="1" x14ac:dyDescent="0.25">
      <c r="V5384" s="156">
        <f t="shared" si="643"/>
        <v>30.64319999999767</v>
      </c>
      <c r="W5384" s="159">
        <f t="shared" si="639"/>
        <v>7.2335309760581109E-5</v>
      </c>
      <c r="X5384" s="160">
        <f t="shared" si="640"/>
        <v>1.9595952036418523E-7</v>
      </c>
      <c r="Y5384" s="160">
        <f t="shared" si="641"/>
        <v>1.9595952036418523E-7</v>
      </c>
      <c r="Z5384" s="160" t="str">
        <f t="shared" si="642"/>
        <v/>
      </c>
    </row>
    <row r="5385" spans="22:26" ht="20.100000000000001" customHeight="1" x14ac:dyDescent="0.25">
      <c r="V5385" s="156">
        <f t="shared" si="643"/>
        <v>30.649599999997669</v>
      </c>
      <c r="W5385" s="159">
        <f t="shared" si="639"/>
        <v>7.2139350240216923E-5</v>
      </c>
      <c r="X5385" s="160">
        <f t="shared" si="640"/>
        <v>1.9543544862161261E-7</v>
      </c>
      <c r="Y5385" s="160">
        <f t="shared" si="641"/>
        <v>1.9543544862161261E-7</v>
      </c>
      <c r="Z5385" s="160" t="str">
        <f t="shared" si="642"/>
        <v/>
      </c>
    </row>
    <row r="5386" spans="22:26" ht="20.100000000000001" customHeight="1" x14ac:dyDescent="0.25">
      <c r="V5386" s="156">
        <f t="shared" si="643"/>
        <v>30.655999999997668</v>
      </c>
      <c r="W5386" s="159">
        <f t="shared" si="639"/>
        <v>7.1943914791595311E-5</v>
      </c>
      <c r="X5386" s="160">
        <f t="shared" si="640"/>
        <v>1.949127572087962E-7</v>
      </c>
      <c r="Y5386" s="160">
        <f t="shared" si="641"/>
        <v>1.949127572087962E-7</v>
      </c>
      <c r="Z5386" s="160" t="str">
        <f t="shared" si="642"/>
        <v/>
      </c>
    </row>
    <row r="5387" spans="22:26" ht="20.100000000000001" customHeight="1" x14ac:dyDescent="0.25">
      <c r="V5387" s="156">
        <f t="shared" si="643"/>
        <v>30.662399999997668</v>
      </c>
      <c r="W5387" s="159">
        <f t="shared" si="639"/>
        <v>7.1749002034386515E-5</v>
      </c>
      <c r="X5387" s="160">
        <f t="shared" si="640"/>
        <v>1.9439144255503811E-7</v>
      </c>
      <c r="Y5387" s="160">
        <f t="shared" si="641"/>
        <v>1.9439144255503811E-7</v>
      </c>
      <c r="Z5387" s="160" t="str">
        <f t="shared" si="642"/>
        <v/>
      </c>
    </row>
    <row r="5388" spans="22:26" ht="20.100000000000001" customHeight="1" x14ac:dyDescent="0.25">
      <c r="V5388" s="156">
        <f t="shared" si="643"/>
        <v>30.668799999997667</v>
      </c>
      <c r="W5388" s="159">
        <f t="shared" si="639"/>
        <v>7.1554610591831476E-5</v>
      </c>
      <c r="X5388" s="160">
        <f t="shared" si="640"/>
        <v>1.9387150110137695E-7</v>
      </c>
      <c r="Y5388" s="160">
        <f t="shared" si="641"/>
        <v>1.9387150110137695E-7</v>
      </c>
      <c r="Z5388" s="160" t="str">
        <f t="shared" si="642"/>
        <v/>
      </c>
    </row>
    <row r="5389" spans="22:26" ht="20.100000000000001" customHeight="1" x14ac:dyDescent="0.25">
      <c r="V5389" s="156">
        <f t="shared" si="643"/>
        <v>30.675199999997666</v>
      </c>
      <c r="W5389" s="159">
        <f t="shared" si="639"/>
        <v>7.13607390907301E-5</v>
      </c>
      <c r="X5389" s="160">
        <f t="shared" si="640"/>
        <v>1.9335292929634586E-7</v>
      </c>
      <c r="Y5389" s="160">
        <f t="shared" si="641"/>
        <v>1.9335292929634586E-7</v>
      </c>
      <c r="Z5389" s="160" t="str">
        <f t="shared" si="642"/>
        <v/>
      </c>
    </row>
    <row r="5390" spans="22:26" ht="20.100000000000001" customHeight="1" x14ac:dyDescent="0.25">
      <c r="V5390" s="156">
        <f t="shared" si="643"/>
        <v>30.681599999997665</v>
      </c>
      <c r="W5390" s="159">
        <f t="shared" si="639"/>
        <v>7.1167386161433754E-5</v>
      </c>
      <c r="X5390" s="160">
        <f t="shared" si="640"/>
        <v>1.928357235977615E-7</v>
      </c>
      <c r="Y5390" s="160">
        <f t="shared" si="641"/>
        <v>1.928357235977615E-7</v>
      </c>
      <c r="Z5390" s="160" t="str">
        <f t="shared" si="642"/>
        <v/>
      </c>
    </row>
    <row r="5391" spans="22:26" ht="20.100000000000001" customHeight="1" x14ac:dyDescent="0.25">
      <c r="V5391" s="156">
        <f t="shared" si="643"/>
        <v>30.687999999997665</v>
      </c>
      <c r="W5391" s="159">
        <f t="shared" si="639"/>
        <v>7.0974550437835992E-5</v>
      </c>
      <c r="X5391" s="160">
        <f t="shared" si="640"/>
        <v>1.9231988047269685E-7</v>
      </c>
      <c r="Y5391" s="160">
        <f t="shared" si="641"/>
        <v>1.9231988047269685E-7</v>
      </c>
      <c r="Z5391" s="160" t="str">
        <f t="shared" si="642"/>
        <v/>
      </c>
    </row>
    <row r="5392" spans="22:26" ht="20.100000000000001" customHeight="1" x14ac:dyDescent="0.25">
      <c r="V5392" s="156">
        <f t="shared" si="643"/>
        <v>30.694399999997664</v>
      </c>
      <c r="W5392" s="159">
        <f t="shared" si="639"/>
        <v>7.0782230557363295E-5</v>
      </c>
      <c r="X5392" s="160">
        <f t="shared" si="640"/>
        <v>1.918053963968308E-7</v>
      </c>
      <c r="Y5392" s="160">
        <f t="shared" si="641"/>
        <v>1.918053963968308E-7</v>
      </c>
      <c r="Z5392" s="160" t="str">
        <f t="shared" si="642"/>
        <v/>
      </c>
    </row>
    <row r="5393" spans="22:26" ht="20.100000000000001" customHeight="1" x14ac:dyDescent="0.25">
      <c r="V5393" s="156">
        <f t="shared" si="643"/>
        <v>30.700799999997663</v>
      </c>
      <c r="W5393" s="159">
        <f t="shared" si="639"/>
        <v>7.0590425160966464E-5</v>
      </c>
      <c r="X5393" s="160">
        <f t="shared" si="640"/>
        <v>1.9129226785526122E-7</v>
      </c>
      <c r="Y5393" s="160">
        <f t="shared" si="641"/>
        <v>1.9129226785526122E-7</v>
      </c>
      <c r="Z5393" s="160" t="str">
        <f t="shared" si="642"/>
        <v/>
      </c>
    </row>
    <row r="5394" spans="22:26" ht="20.100000000000001" customHeight="1" x14ac:dyDescent="0.25">
      <c r="V5394" s="156">
        <f t="shared" si="643"/>
        <v>30.707199999997663</v>
      </c>
      <c r="W5394" s="159">
        <f t="shared" si="639"/>
        <v>7.0399132893111203E-5</v>
      </c>
      <c r="X5394" s="160">
        <f t="shared" si="640"/>
        <v>1.9078049134113617E-7</v>
      </c>
      <c r="Y5394" s="160">
        <f t="shared" si="641"/>
        <v>1.9078049134113617E-7</v>
      </c>
      <c r="Z5394" s="160" t="str">
        <f t="shared" si="642"/>
        <v/>
      </c>
    </row>
    <row r="5395" spans="22:26" ht="20.100000000000001" customHeight="1" x14ac:dyDescent="0.25">
      <c r="V5395" s="156">
        <f t="shared" si="643"/>
        <v>30.713599999997662</v>
      </c>
      <c r="W5395" s="159">
        <f t="shared" si="639"/>
        <v>7.0208352401770067E-5</v>
      </c>
      <c r="X5395" s="160">
        <f t="shared" si="640"/>
        <v>1.902700633573751E-7</v>
      </c>
      <c r="Y5395" s="160">
        <f t="shared" si="641"/>
        <v>1.902700633573751E-7</v>
      </c>
      <c r="Z5395" s="160" t="str">
        <f t="shared" si="642"/>
        <v/>
      </c>
    </row>
    <row r="5396" spans="22:26" ht="20.100000000000001" customHeight="1" x14ac:dyDescent="0.25">
      <c r="V5396" s="156">
        <f t="shared" si="643"/>
        <v>30.719999999997661</v>
      </c>
      <c r="W5396" s="159">
        <f t="shared" ref="W5396:W5459" si="644">_xlfn.CHISQ.DIST.RT(V5396,$U$593)</f>
        <v>7.0018082338412692E-5</v>
      </c>
      <c r="X5396" s="160">
        <f t="shared" ref="X5396:X5459" si="645">W5396-W5397</f>
        <v>1.8976098041458174E-7</v>
      </c>
      <c r="Y5396" s="160">
        <f t="shared" ref="Y5396:Y5459" si="646">IF(W5396&lt;(1-$U$600),X5396,"")</f>
        <v>1.8976098041458174E-7</v>
      </c>
      <c r="Z5396" s="160" t="str">
        <f t="shared" ref="Z5396:Z5459" si="647">IF(X5396&lt;(1-$U$606),Y5396,"")</f>
        <v/>
      </c>
    </row>
    <row r="5397" spans="22:26" ht="20.100000000000001" customHeight="1" x14ac:dyDescent="0.25">
      <c r="V5397" s="156">
        <f t="shared" ref="V5397:V5460" si="648">V5396+$Y$593</f>
        <v>30.72639999999766</v>
      </c>
      <c r="W5397" s="159">
        <f t="shared" si="644"/>
        <v>6.982832135799811E-5</v>
      </c>
      <c r="X5397" s="160">
        <f t="shared" si="645"/>
        <v>1.8925323903351066E-7</v>
      </c>
      <c r="Y5397" s="160">
        <f t="shared" si="646"/>
        <v>1.8925323903351066E-7</v>
      </c>
      <c r="Z5397" s="160" t="str">
        <f t="shared" si="647"/>
        <v/>
      </c>
    </row>
    <row r="5398" spans="22:26" ht="20.100000000000001" customHeight="1" x14ac:dyDescent="0.25">
      <c r="V5398" s="156">
        <f t="shared" si="648"/>
        <v>30.73279999999766</v>
      </c>
      <c r="W5398" s="159">
        <f t="shared" si="644"/>
        <v>6.96390681189646E-5</v>
      </c>
      <c r="X5398" s="160">
        <f t="shared" si="645"/>
        <v>1.8874683574330545E-7</v>
      </c>
      <c r="Y5398" s="160">
        <f t="shared" si="646"/>
        <v>1.8874683574330545E-7</v>
      </c>
      <c r="Z5398" s="160" t="str">
        <f t="shared" si="647"/>
        <v/>
      </c>
    </row>
    <row r="5399" spans="22:26" ht="20.100000000000001" customHeight="1" x14ac:dyDescent="0.25">
      <c r="V5399" s="156">
        <f t="shared" si="648"/>
        <v>30.739199999997659</v>
      </c>
      <c r="W5399" s="159">
        <f t="shared" si="644"/>
        <v>6.9450321283221294E-5</v>
      </c>
      <c r="X5399" s="160">
        <f t="shared" si="645"/>
        <v>1.8824176708098371E-7</v>
      </c>
      <c r="Y5399" s="160">
        <f t="shared" si="646"/>
        <v>1.8824176708098371E-7</v>
      </c>
      <c r="Z5399" s="160" t="str">
        <f t="shared" si="647"/>
        <v/>
      </c>
    </row>
    <row r="5400" spans="22:26" ht="20.100000000000001" customHeight="1" x14ac:dyDescent="0.25">
      <c r="V5400" s="156">
        <f t="shared" si="648"/>
        <v>30.745599999997658</v>
      </c>
      <c r="W5400" s="159">
        <f t="shared" si="644"/>
        <v>6.926207951614031E-5</v>
      </c>
      <c r="X5400" s="160">
        <f t="shared" si="645"/>
        <v>1.8773802959321244E-7</v>
      </c>
      <c r="Y5400" s="160">
        <f t="shared" si="646"/>
        <v>1.8773802959321244E-7</v>
      </c>
      <c r="Z5400" s="160" t="str">
        <f t="shared" si="647"/>
        <v/>
      </c>
    </row>
    <row r="5401" spans="22:26" ht="20.100000000000001" customHeight="1" x14ac:dyDescent="0.25">
      <c r="V5401" s="156">
        <f t="shared" si="648"/>
        <v>30.751999999997658</v>
      </c>
      <c r="W5401" s="159">
        <f t="shared" si="644"/>
        <v>6.9074341486547098E-5</v>
      </c>
      <c r="X5401" s="160">
        <f t="shared" si="645"/>
        <v>1.8723561983590147E-7</v>
      </c>
      <c r="Y5401" s="160">
        <f t="shared" si="646"/>
        <v>1.8723561983590147E-7</v>
      </c>
      <c r="Z5401" s="160" t="str">
        <f t="shared" si="647"/>
        <v/>
      </c>
    </row>
    <row r="5402" spans="22:26" ht="20.100000000000001" customHeight="1" x14ac:dyDescent="0.25">
      <c r="V5402" s="156">
        <f t="shared" si="648"/>
        <v>30.758399999997657</v>
      </c>
      <c r="W5402" s="159">
        <f t="shared" si="644"/>
        <v>6.8887105866711197E-5</v>
      </c>
      <c r="X5402" s="160">
        <f t="shared" si="645"/>
        <v>1.8673453437208925E-7</v>
      </c>
      <c r="Y5402" s="160">
        <f t="shared" si="646"/>
        <v>1.8673453437208925E-7</v>
      </c>
      <c r="Z5402" s="160" t="str">
        <f t="shared" si="647"/>
        <v/>
      </c>
    </row>
    <row r="5403" spans="22:26" ht="20.100000000000001" customHeight="1" x14ac:dyDescent="0.25">
      <c r="V5403" s="156">
        <f t="shared" si="648"/>
        <v>30.764799999997656</v>
      </c>
      <c r="W5403" s="159">
        <f t="shared" si="644"/>
        <v>6.8700371332339107E-5</v>
      </c>
      <c r="X5403" s="160">
        <f t="shared" si="645"/>
        <v>1.8623476977472114E-7</v>
      </c>
      <c r="Y5403" s="160">
        <f t="shared" si="646"/>
        <v>1.8623476977472114E-7</v>
      </c>
      <c r="Z5403" s="160" t="str">
        <f t="shared" si="647"/>
        <v/>
      </c>
    </row>
    <row r="5404" spans="22:26" ht="20.100000000000001" customHeight="1" x14ac:dyDescent="0.25">
      <c r="V5404" s="156">
        <f t="shared" si="648"/>
        <v>30.771199999997656</v>
      </c>
      <c r="W5404" s="159">
        <f t="shared" si="644"/>
        <v>6.8514136562564386E-5</v>
      </c>
      <c r="X5404" s="160">
        <f t="shared" si="645"/>
        <v>1.8573632262541611E-7</v>
      </c>
      <c r="Y5404" s="160">
        <f t="shared" si="646"/>
        <v>1.8573632262541611E-7</v>
      </c>
      <c r="Z5404" s="160" t="str">
        <f t="shared" si="647"/>
        <v/>
      </c>
    </row>
    <row r="5405" spans="22:26" ht="20.100000000000001" customHeight="1" x14ac:dyDescent="0.25">
      <c r="V5405" s="156">
        <f t="shared" si="648"/>
        <v>30.777599999997655</v>
      </c>
      <c r="W5405" s="159">
        <f t="shared" si="644"/>
        <v>6.832840023993897E-5</v>
      </c>
      <c r="X5405" s="160">
        <f t="shared" si="645"/>
        <v>1.8523918951361294E-7</v>
      </c>
      <c r="Y5405" s="160">
        <f t="shared" si="646"/>
        <v>1.8523918951361294E-7</v>
      </c>
      <c r="Z5405" s="160" t="str">
        <f t="shared" si="647"/>
        <v/>
      </c>
    </row>
    <row r="5406" spans="22:26" ht="20.100000000000001" customHeight="1" x14ac:dyDescent="0.25">
      <c r="V5406" s="156">
        <f t="shared" si="648"/>
        <v>30.783999999997654</v>
      </c>
      <c r="W5406" s="159">
        <f t="shared" si="644"/>
        <v>6.8143161050425357E-5</v>
      </c>
      <c r="X5406" s="160">
        <f t="shared" si="645"/>
        <v>1.8474336703804743E-7</v>
      </c>
      <c r="Y5406" s="160">
        <f t="shared" si="646"/>
        <v>1.8474336703804743E-7</v>
      </c>
      <c r="Z5406" s="160" t="str">
        <f t="shared" si="647"/>
        <v/>
      </c>
    </row>
    <row r="5407" spans="22:26" ht="20.100000000000001" customHeight="1" x14ac:dyDescent="0.25">
      <c r="V5407" s="156">
        <f t="shared" si="648"/>
        <v>30.790399999997653</v>
      </c>
      <c r="W5407" s="159">
        <f t="shared" si="644"/>
        <v>6.795841768338731E-5</v>
      </c>
      <c r="X5407" s="160">
        <f t="shared" si="645"/>
        <v>1.8424885180611547E-7</v>
      </c>
      <c r="Y5407" s="160">
        <f t="shared" si="646"/>
        <v>1.8424885180611547E-7</v>
      </c>
      <c r="Z5407" s="160" t="str">
        <f t="shared" si="647"/>
        <v/>
      </c>
    </row>
    <row r="5408" spans="22:26" ht="20.100000000000001" customHeight="1" x14ac:dyDescent="0.25">
      <c r="V5408" s="156">
        <f t="shared" si="648"/>
        <v>30.796799999997653</v>
      </c>
      <c r="W5408" s="159">
        <f t="shared" si="644"/>
        <v>6.7774168831581194E-5</v>
      </c>
      <c r="X5408" s="160">
        <f t="shared" si="645"/>
        <v>1.8375564043341221E-7</v>
      </c>
      <c r="Y5408" s="160">
        <f t="shared" si="646"/>
        <v>1.8375564043341221E-7</v>
      </c>
      <c r="Z5408" s="160" t="str">
        <f t="shared" si="647"/>
        <v/>
      </c>
    </row>
    <row r="5409" spans="22:26" ht="20.100000000000001" customHeight="1" x14ac:dyDescent="0.25">
      <c r="V5409" s="156">
        <f t="shared" si="648"/>
        <v>30.803199999997652</v>
      </c>
      <c r="W5409" s="159">
        <f t="shared" si="644"/>
        <v>6.7590413191147782E-5</v>
      </c>
      <c r="X5409" s="160">
        <f t="shared" si="645"/>
        <v>1.8326372954397604E-7</v>
      </c>
      <c r="Y5409" s="160">
        <f t="shared" si="646"/>
        <v>1.8326372954397604E-7</v>
      </c>
      <c r="Z5409" s="160" t="str">
        <f t="shared" si="647"/>
        <v/>
      </c>
    </row>
    <row r="5410" spans="22:26" ht="20.100000000000001" customHeight="1" x14ac:dyDescent="0.25">
      <c r="V5410" s="156">
        <f t="shared" si="648"/>
        <v>30.809599999997651</v>
      </c>
      <c r="W5410" s="159">
        <f t="shared" si="644"/>
        <v>6.7407149461603806E-5</v>
      </c>
      <c r="X5410" s="160">
        <f t="shared" si="645"/>
        <v>1.8277311577149472E-7</v>
      </c>
      <c r="Y5410" s="160">
        <f t="shared" si="646"/>
        <v>1.8277311577149472E-7</v>
      </c>
      <c r="Z5410" s="160" t="str">
        <f t="shared" si="647"/>
        <v/>
      </c>
    </row>
    <row r="5411" spans="22:26" ht="20.100000000000001" customHeight="1" x14ac:dyDescent="0.25">
      <c r="V5411" s="156">
        <f t="shared" si="648"/>
        <v>30.815999999997651</v>
      </c>
      <c r="W5411" s="159">
        <f t="shared" si="644"/>
        <v>6.7224376345832311E-5</v>
      </c>
      <c r="X5411" s="160">
        <f t="shared" si="645"/>
        <v>1.8228379575659494E-7</v>
      </c>
      <c r="Y5411" s="160">
        <f t="shared" si="646"/>
        <v>1.8228379575659494E-7</v>
      </c>
      <c r="Z5411" s="160" t="str">
        <f t="shared" si="647"/>
        <v/>
      </c>
    </row>
    <row r="5412" spans="22:26" ht="20.100000000000001" customHeight="1" x14ac:dyDescent="0.25">
      <c r="V5412" s="156">
        <f t="shared" si="648"/>
        <v>30.82239999999765</v>
      </c>
      <c r="W5412" s="159">
        <f t="shared" si="644"/>
        <v>6.7042092550075716E-5</v>
      </c>
      <c r="X5412" s="160">
        <f t="shared" si="645"/>
        <v>1.8179576614953921E-7</v>
      </c>
      <c r="Y5412" s="160">
        <f t="shared" si="646"/>
        <v>1.8179576614953921E-7</v>
      </c>
      <c r="Z5412" s="160" t="str">
        <f t="shared" si="647"/>
        <v/>
      </c>
    </row>
    <row r="5413" spans="22:26" ht="20.100000000000001" customHeight="1" x14ac:dyDescent="0.25">
      <c r="V5413" s="156">
        <f t="shared" si="648"/>
        <v>30.828799999997649</v>
      </c>
      <c r="W5413" s="159">
        <f t="shared" si="644"/>
        <v>6.6860296783926177E-5</v>
      </c>
      <c r="X5413" s="160">
        <f t="shared" si="645"/>
        <v>1.8130902360858606E-7</v>
      </c>
      <c r="Y5413" s="160">
        <f t="shared" si="646"/>
        <v>1.8130902360858606E-7</v>
      </c>
      <c r="Z5413" s="160" t="str">
        <f t="shared" si="647"/>
        <v/>
      </c>
    </row>
    <row r="5414" spans="22:26" ht="20.100000000000001" customHeight="1" x14ac:dyDescent="0.25">
      <c r="V5414" s="156">
        <f t="shared" si="648"/>
        <v>30.835199999997648</v>
      </c>
      <c r="W5414" s="159">
        <f t="shared" si="644"/>
        <v>6.6678987760317591E-5</v>
      </c>
      <c r="X5414" s="160">
        <f t="shared" si="645"/>
        <v>1.8082356480076246E-7</v>
      </c>
      <c r="Y5414" s="160">
        <f t="shared" si="646"/>
        <v>1.8082356480076246E-7</v>
      </c>
      <c r="Z5414" s="160" t="str">
        <f t="shared" si="647"/>
        <v/>
      </c>
    </row>
    <row r="5415" spans="22:26" ht="20.100000000000001" customHeight="1" x14ac:dyDescent="0.25">
      <c r="V5415" s="156">
        <f t="shared" si="648"/>
        <v>30.841599999997648</v>
      </c>
      <c r="W5415" s="159">
        <f t="shared" si="644"/>
        <v>6.6498164195516829E-5</v>
      </c>
      <c r="X5415" s="160">
        <f t="shared" si="645"/>
        <v>1.8033938640076616E-7</v>
      </c>
      <c r="Y5415" s="160">
        <f t="shared" si="646"/>
        <v>1.8033938640076616E-7</v>
      </c>
      <c r="Z5415" s="160" t="str">
        <f t="shared" si="647"/>
        <v/>
      </c>
    </row>
    <row r="5416" spans="22:26" ht="20.100000000000001" customHeight="1" x14ac:dyDescent="0.25">
      <c r="V5416" s="156">
        <f t="shared" si="648"/>
        <v>30.847999999997647</v>
      </c>
      <c r="W5416" s="159">
        <f t="shared" si="644"/>
        <v>6.6317824809116062E-5</v>
      </c>
      <c r="X5416" s="160">
        <f t="shared" si="645"/>
        <v>1.798564850933644E-7</v>
      </c>
      <c r="Y5416" s="160">
        <f t="shared" si="646"/>
        <v>1.798564850933644E-7</v>
      </c>
      <c r="Z5416" s="160" t="str">
        <f t="shared" si="647"/>
        <v/>
      </c>
    </row>
    <row r="5417" spans="22:26" ht="20.100000000000001" customHeight="1" x14ac:dyDescent="0.25">
      <c r="V5417" s="156">
        <f t="shared" si="648"/>
        <v>30.854399999997646</v>
      </c>
      <c r="W5417" s="159">
        <f t="shared" si="644"/>
        <v>6.6137968324022698E-5</v>
      </c>
      <c r="X5417" s="160">
        <f t="shared" si="645"/>
        <v>1.793748575698432E-7</v>
      </c>
      <c r="Y5417" s="160">
        <f t="shared" si="646"/>
        <v>1.793748575698432E-7</v>
      </c>
      <c r="Z5417" s="160" t="str">
        <f t="shared" si="647"/>
        <v/>
      </c>
    </row>
    <row r="5418" spans="22:26" ht="20.100000000000001" customHeight="1" x14ac:dyDescent="0.25">
      <c r="V5418" s="156">
        <f t="shared" si="648"/>
        <v>30.860799999997646</v>
      </c>
      <c r="W5418" s="159">
        <f t="shared" si="644"/>
        <v>6.5958593466452855E-5</v>
      </c>
      <c r="X5418" s="160">
        <f t="shared" si="645"/>
        <v>1.7889450053059589E-7</v>
      </c>
      <c r="Y5418" s="160">
        <f t="shared" si="646"/>
        <v>1.7889450053059589E-7</v>
      </c>
      <c r="Z5418" s="160" t="str">
        <f t="shared" si="647"/>
        <v/>
      </c>
    </row>
    <row r="5419" spans="22:26" ht="20.100000000000001" customHeight="1" x14ac:dyDescent="0.25">
      <c r="V5419" s="156">
        <f t="shared" si="648"/>
        <v>30.867199999997645</v>
      </c>
      <c r="W5419" s="159">
        <f t="shared" si="644"/>
        <v>6.5779698965922259E-5</v>
      </c>
      <c r="X5419" s="160">
        <f t="shared" si="645"/>
        <v>1.7841541068512308E-7</v>
      </c>
      <c r="Y5419" s="160">
        <f t="shared" si="646"/>
        <v>1.7841541068512308E-7</v>
      </c>
      <c r="Z5419" s="160" t="str">
        <f t="shared" si="647"/>
        <v/>
      </c>
    </row>
    <row r="5420" spans="22:26" ht="20.100000000000001" customHeight="1" x14ac:dyDescent="0.25">
      <c r="V5420" s="156">
        <f t="shared" si="648"/>
        <v>30.873599999997644</v>
      </c>
      <c r="W5420" s="159">
        <f t="shared" si="644"/>
        <v>6.5601283555237136E-5</v>
      </c>
      <c r="X5420" s="160">
        <f t="shared" si="645"/>
        <v>1.7793758475017599E-7</v>
      </c>
      <c r="Y5420" s="160">
        <f t="shared" si="646"/>
        <v>1.7793758475017599E-7</v>
      </c>
      <c r="Z5420" s="160" t="str">
        <f t="shared" si="647"/>
        <v/>
      </c>
    </row>
    <row r="5421" spans="22:26" ht="20.100000000000001" customHeight="1" x14ac:dyDescent="0.25">
      <c r="V5421" s="156">
        <f t="shared" si="648"/>
        <v>30.879999999997644</v>
      </c>
      <c r="W5421" s="159">
        <f t="shared" si="644"/>
        <v>6.542334597048696E-5</v>
      </c>
      <c r="X5421" s="160">
        <f t="shared" si="645"/>
        <v>1.7746101945115235E-7</v>
      </c>
      <c r="Y5421" s="160">
        <f t="shared" si="646"/>
        <v>1.7746101945115235E-7</v>
      </c>
      <c r="Z5421" s="160" t="str">
        <f t="shared" si="647"/>
        <v/>
      </c>
    </row>
    <row r="5422" spans="22:26" ht="20.100000000000001" customHeight="1" x14ac:dyDescent="0.25">
      <c r="V5422" s="156">
        <f t="shared" si="648"/>
        <v>30.886399999997643</v>
      </c>
      <c r="W5422" s="159">
        <f t="shared" si="644"/>
        <v>6.5245884951035807E-5</v>
      </c>
      <c r="X5422" s="160">
        <f t="shared" si="645"/>
        <v>1.7698571152225903E-7</v>
      </c>
      <c r="Y5422" s="160">
        <f t="shared" si="646"/>
        <v>1.7698571152225903E-7</v>
      </c>
      <c r="Z5422" s="160" t="str">
        <f t="shared" si="647"/>
        <v/>
      </c>
    </row>
    <row r="5423" spans="22:26" ht="20.100000000000001" customHeight="1" x14ac:dyDescent="0.25">
      <c r="V5423" s="156">
        <f t="shared" si="648"/>
        <v>30.892799999997642</v>
      </c>
      <c r="W5423" s="159">
        <f t="shared" si="644"/>
        <v>6.5068899239513548E-5</v>
      </c>
      <c r="X5423" s="160">
        <f t="shared" si="645"/>
        <v>1.7651165770515679E-7</v>
      </c>
      <c r="Y5423" s="160">
        <f t="shared" si="646"/>
        <v>1.7651165770515679E-7</v>
      </c>
      <c r="Z5423" s="160" t="str">
        <f t="shared" si="647"/>
        <v/>
      </c>
    </row>
    <row r="5424" spans="22:26" ht="20.100000000000001" customHeight="1" x14ac:dyDescent="0.25">
      <c r="V5424" s="156">
        <f t="shared" si="648"/>
        <v>30.899199999997641</v>
      </c>
      <c r="W5424" s="159">
        <f t="shared" si="644"/>
        <v>6.4892387581808392E-5</v>
      </c>
      <c r="X5424" s="160">
        <f t="shared" si="645"/>
        <v>1.7603885475015292E-7</v>
      </c>
      <c r="Y5424" s="160">
        <f t="shared" si="646"/>
        <v>1.7603885475015292E-7</v>
      </c>
      <c r="Z5424" s="160" t="str">
        <f t="shared" si="647"/>
        <v/>
      </c>
    </row>
    <row r="5425" spans="22:26" ht="20.100000000000001" customHeight="1" x14ac:dyDescent="0.25">
      <c r="V5425" s="156">
        <f t="shared" si="648"/>
        <v>30.905599999997641</v>
      </c>
      <c r="W5425" s="159">
        <f t="shared" si="644"/>
        <v>6.4716348727058239E-5</v>
      </c>
      <c r="X5425" s="160">
        <f t="shared" si="645"/>
        <v>1.7556729941628252E-7</v>
      </c>
      <c r="Y5425" s="160">
        <f t="shared" si="646"/>
        <v>1.7556729941628252E-7</v>
      </c>
      <c r="Z5425" s="160" t="str">
        <f t="shared" si="647"/>
        <v/>
      </c>
    </row>
    <row r="5426" spans="22:26" ht="20.100000000000001" customHeight="1" x14ac:dyDescent="0.25">
      <c r="V5426" s="156">
        <f t="shared" si="648"/>
        <v>30.91199999999764</v>
      </c>
      <c r="W5426" s="159">
        <f t="shared" si="644"/>
        <v>6.4540781427641956E-5</v>
      </c>
      <c r="X5426" s="160">
        <f t="shared" si="645"/>
        <v>1.7509698846981774E-7</v>
      </c>
      <c r="Y5426" s="160">
        <f t="shared" si="646"/>
        <v>1.7509698846981774E-7</v>
      </c>
      <c r="Z5426" s="160" t="str">
        <f t="shared" si="647"/>
        <v/>
      </c>
    </row>
    <row r="5427" spans="22:26" ht="20.100000000000001" customHeight="1" x14ac:dyDescent="0.25">
      <c r="V5427" s="156">
        <f t="shared" si="648"/>
        <v>30.918399999997639</v>
      </c>
      <c r="W5427" s="159">
        <f t="shared" si="644"/>
        <v>6.4365684439172138E-5</v>
      </c>
      <c r="X5427" s="160">
        <f t="shared" si="645"/>
        <v>1.7462791868582631E-7</v>
      </c>
      <c r="Y5427" s="160">
        <f t="shared" si="646"/>
        <v>1.7462791868582631E-7</v>
      </c>
      <c r="Z5427" s="160" t="str">
        <f t="shared" si="647"/>
        <v/>
      </c>
    </row>
    <row r="5428" spans="22:26" ht="20.100000000000001" customHeight="1" x14ac:dyDescent="0.25">
      <c r="V5428" s="156">
        <f t="shared" si="648"/>
        <v>30.924799999997639</v>
      </c>
      <c r="W5428" s="159">
        <f t="shared" si="644"/>
        <v>6.4191056520486312E-5</v>
      </c>
      <c r="X5428" s="160">
        <f t="shared" si="645"/>
        <v>1.7416008684753462E-7</v>
      </c>
      <c r="Y5428" s="160">
        <f t="shared" si="646"/>
        <v>1.7416008684753462E-7</v>
      </c>
      <c r="Z5428" s="160" t="str">
        <f t="shared" si="647"/>
        <v/>
      </c>
    </row>
    <row r="5429" spans="22:26" ht="20.100000000000001" customHeight="1" x14ac:dyDescent="0.25">
      <c r="V5429" s="156">
        <f t="shared" si="648"/>
        <v>30.931199999997638</v>
      </c>
      <c r="W5429" s="159">
        <f t="shared" si="644"/>
        <v>6.4016896433638778E-5</v>
      </c>
      <c r="X5429" s="160">
        <f t="shared" si="645"/>
        <v>1.7369348974621921E-7</v>
      </c>
      <c r="Y5429" s="160">
        <f t="shared" si="646"/>
        <v>1.7369348974621921E-7</v>
      </c>
      <c r="Z5429" s="160" t="str">
        <f t="shared" si="647"/>
        <v/>
      </c>
    </row>
    <row r="5430" spans="22:26" ht="20.100000000000001" customHeight="1" x14ac:dyDescent="0.25">
      <c r="V5430" s="156">
        <f t="shared" si="648"/>
        <v>30.937599999997637</v>
      </c>
      <c r="W5430" s="159">
        <f t="shared" si="644"/>
        <v>6.3843202943892558E-5</v>
      </c>
      <c r="X5430" s="160">
        <f t="shared" si="645"/>
        <v>1.7322812418109844E-7</v>
      </c>
      <c r="Y5430" s="160">
        <f t="shared" si="646"/>
        <v>1.7322812418109844E-7</v>
      </c>
      <c r="Z5430" s="160" t="str">
        <f t="shared" si="647"/>
        <v/>
      </c>
    </row>
    <row r="5431" spans="22:26" ht="20.100000000000001" customHeight="1" x14ac:dyDescent="0.25">
      <c r="V5431" s="156">
        <f t="shared" si="648"/>
        <v>30.943999999997637</v>
      </c>
      <c r="W5431" s="159">
        <f t="shared" si="644"/>
        <v>6.366997481971146E-5</v>
      </c>
      <c r="X5431" s="160">
        <f t="shared" si="645"/>
        <v>1.7276398696037599E-7</v>
      </c>
      <c r="Y5431" s="160">
        <f t="shared" si="646"/>
        <v>1.7276398696037599E-7</v>
      </c>
      <c r="Z5431" s="160" t="str">
        <f t="shared" si="647"/>
        <v/>
      </c>
    </row>
    <row r="5432" spans="22:26" ht="20.100000000000001" customHeight="1" x14ac:dyDescent="0.25">
      <c r="V5432" s="156">
        <f t="shared" si="648"/>
        <v>30.950399999997636</v>
      </c>
      <c r="W5432" s="159">
        <f t="shared" si="644"/>
        <v>6.3497210832751084E-5</v>
      </c>
      <c r="X5432" s="160">
        <f t="shared" si="645"/>
        <v>1.7230107489880138E-7</v>
      </c>
      <c r="Y5432" s="160">
        <f t="shared" si="646"/>
        <v>1.7230107489880138E-7</v>
      </c>
      <c r="Z5432" s="160" t="str">
        <f t="shared" si="647"/>
        <v/>
      </c>
    </row>
    <row r="5433" spans="22:26" ht="20.100000000000001" customHeight="1" x14ac:dyDescent="0.25">
      <c r="V5433" s="156">
        <f t="shared" si="648"/>
        <v>30.956799999997635</v>
      </c>
      <c r="W5433" s="159">
        <f t="shared" si="644"/>
        <v>6.3324909757852283E-5</v>
      </c>
      <c r="X5433" s="160">
        <f t="shared" si="645"/>
        <v>1.7183938482044831E-7</v>
      </c>
      <c r="Y5433" s="160">
        <f t="shared" si="646"/>
        <v>1.7183938482044831E-7</v>
      </c>
      <c r="Z5433" s="160" t="str">
        <f t="shared" si="647"/>
        <v/>
      </c>
    </row>
    <row r="5434" spans="22:26" ht="20.100000000000001" customHeight="1" x14ac:dyDescent="0.25">
      <c r="V5434" s="156">
        <f t="shared" si="648"/>
        <v>30.963199999997634</v>
      </c>
      <c r="W5434" s="159">
        <f t="shared" si="644"/>
        <v>6.3153070373031834E-5</v>
      </c>
      <c r="X5434" s="160">
        <f t="shared" si="645"/>
        <v>1.7137891355730513E-7</v>
      </c>
      <c r="Y5434" s="160">
        <f t="shared" si="646"/>
        <v>1.7137891355730513E-7</v>
      </c>
      <c r="Z5434" s="160" t="str">
        <f t="shared" si="647"/>
        <v/>
      </c>
    </row>
    <row r="5435" spans="22:26" ht="20.100000000000001" customHeight="1" x14ac:dyDescent="0.25">
      <c r="V5435" s="156">
        <f t="shared" si="648"/>
        <v>30.969599999997634</v>
      </c>
      <c r="W5435" s="159">
        <f t="shared" si="644"/>
        <v>6.2981691459474529E-5</v>
      </c>
      <c r="X5435" s="160">
        <f t="shared" si="645"/>
        <v>1.7091965794889541E-7</v>
      </c>
      <c r="Y5435" s="160">
        <f t="shared" si="646"/>
        <v>1.7091965794889541E-7</v>
      </c>
      <c r="Z5435" s="160" t="str">
        <f t="shared" si="647"/>
        <v/>
      </c>
    </row>
    <row r="5436" spans="22:26" ht="20.100000000000001" customHeight="1" x14ac:dyDescent="0.25">
      <c r="V5436" s="156">
        <f t="shared" si="648"/>
        <v>30.975999999997633</v>
      </c>
      <c r="W5436" s="159">
        <f t="shared" si="644"/>
        <v>6.2810771801525634E-5</v>
      </c>
      <c r="X5436" s="160">
        <f t="shared" si="645"/>
        <v>1.7046161484282E-7</v>
      </c>
      <c r="Y5436" s="160">
        <f t="shared" si="646"/>
        <v>1.7046161484282E-7</v>
      </c>
      <c r="Z5436" s="160" t="str">
        <f t="shared" si="647"/>
        <v/>
      </c>
    </row>
    <row r="5437" spans="22:26" ht="20.100000000000001" customHeight="1" x14ac:dyDescent="0.25">
      <c r="V5437" s="156">
        <f t="shared" si="648"/>
        <v>30.982399999997632</v>
      </c>
      <c r="W5437" s="159">
        <f t="shared" si="644"/>
        <v>6.2640310186682814E-5</v>
      </c>
      <c r="X5437" s="160">
        <f t="shared" si="645"/>
        <v>1.700047810956109E-7</v>
      </c>
      <c r="Y5437" s="160">
        <f t="shared" si="646"/>
        <v>1.700047810956109E-7</v>
      </c>
      <c r="Z5437" s="160" t="str">
        <f t="shared" si="647"/>
        <v/>
      </c>
    </row>
    <row r="5438" spans="22:26" ht="20.100000000000001" customHeight="1" x14ac:dyDescent="0.25">
      <c r="V5438" s="156">
        <f t="shared" si="648"/>
        <v>30.988799999997632</v>
      </c>
      <c r="W5438" s="159">
        <f t="shared" si="644"/>
        <v>6.2470305405587203E-5</v>
      </c>
      <c r="X5438" s="160">
        <f t="shared" si="645"/>
        <v>1.695491535700207E-7</v>
      </c>
      <c r="Y5438" s="160">
        <f t="shared" si="646"/>
        <v>1.695491535700207E-7</v>
      </c>
      <c r="Z5438" s="160" t="str">
        <f t="shared" si="647"/>
        <v/>
      </c>
    </row>
    <row r="5439" spans="22:26" ht="20.100000000000001" customHeight="1" x14ac:dyDescent="0.25">
      <c r="V5439" s="156">
        <f t="shared" si="648"/>
        <v>30.995199999997631</v>
      </c>
      <c r="W5439" s="159">
        <f t="shared" si="644"/>
        <v>6.2300756252017182E-5</v>
      </c>
      <c r="X5439" s="160">
        <f t="shared" si="645"/>
        <v>1.6909472913888507E-7</v>
      </c>
      <c r="Y5439" s="160">
        <f t="shared" si="646"/>
        <v>1.6909472913888507E-7</v>
      </c>
      <c r="Z5439" s="160" t="str">
        <f t="shared" si="647"/>
        <v/>
      </c>
    </row>
    <row r="5440" spans="22:26" ht="20.100000000000001" customHeight="1" x14ac:dyDescent="0.25">
      <c r="V5440" s="156">
        <f t="shared" si="648"/>
        <v>31.00159999999763</v>
      </c>
      <c r="W5440" s="159">
        <f t="shared" si="644"/>
        <v>6.2131661522878297E-5</v>
      </c>
      <c r="X5440" s="160">
        <f t="shared" si="645"/>
        <v>1.6864150468077241E-7</v>
      </c>
      <c r="Y5440" s="160">
        <f t="shared" si="646"/>
        <v>1.6864150468077241E-7</v>
      </c>
      <c r="Z5440" s="160" t="str">
        <f t="shared" si="647"/>
        <v/>
      </c>
    </row>
    <row r="5441" spans="22:26" ht="20.100000000000001" customHeight="1" x14ac:dyDescent="0.25">
      <c r="V5441" s="156">
        <f t="shared" si="648"/>
        <v>31.007999999997629</v>
      </c>
      <c r="W5441" s="159">
        <f t="shared" si="644"/>
        <v>6.1963020018197525E-5</v>
      </c>
      <c r="X5441" s="160">
        <f t="shared" si="645"/>
        <v>1.6818947708409024E-7</v>
      </c>
      <c r="Y5441" s="160">
        <f t="shared" si="646"/>
        <v>1.6818947708409024E-7</v>
      </c>
      <c r="Z5441" s="160" t="str">
        <f t="shared" si="647"/>
        <v/>
      </c>
    </row>
    <row r="5442" spans="22:26" ht="20.100000000000001" customHeight="1" x14ac:dyDescent="0.25">
      <c r="V5442" s="156">
        <f t="shared" si="648"/>
        <v>31.014399999997629</v>
      </c>
      <c r="W5442" s="159">
        <f t="shared" si="644"/>
        <v>6.1794830541113434E-5</v>
      </c>
      <c r="X5442" s="160">
        <f t="shared" si="645"/>
        <v>1.6773864324398169E-7</v>
      </c>
      <c r="Y5442" s="160">
        <f t="shared" si="646"/>
        <v>1.6773864324398169E-7</v>
      </c>
      <c r="Z5442" s="160" t="str">
        <f t="shared" si="647"/>
        <v/>
      </c>
    </row>
    <row r="5443" spans="22:26" ht="20.100000000000001" customHeight="1" x14ac:dyDescent="0.25">
      <c r="V5443" s="156">
        <f t="shared" si="648"/>
        <v>31.020799999997628</v>
      </c>
      <c r="W5443" s="159">
        <f t="shared" si="644"/>
        <v>6.1627091897869453E-5</v>
      </c>
      <c r="X5443" s="160">
        <f t="shared" si="645"/>
        <v>1.6728900006369432E-7</v>
      </c>
      <c r="Y5443" s="160">
        <f t="shared" si="646"/>
        <v>1.6728900006369432E-7</v>
      </c>
      <c r="Z5443" s="160" t="str">
        <f t="shared" si="647"/>
        <v/>
      </c>
    </row>
    <row r="5444" spans="22:26" ht="20.100000000000001" customHeight="1" x14ac:dyDescent="0.25">
      <c r="V5444" s="156">
        <f t="shared" si="648"/>
        <v>31.027199999997627</v>
      </c>
      <c r="W5444" s="159">
        <f t="shared" si="644"/>
        <v>6.1459802897805758E-5</v>
      </c>
      <c r="X5444" s="160">
        <f t="shared" si="645"/>
        <v>1.6684054445478336E-7</v>
      </c>
      <c r="Y5444" s="160">
        <f t="shared" si="646"/>
        <v>1.6684054445478336E-7</v>
      </c>
      <c r="Z5444" s="160" t="str">
        <f t="shared" si="647"/>
        <v/>
      </c>
    </row>
    <row r="5445" spans="22:26" ht="20.100000000000001" customHeight="1" x14ac:dyDescent="0.25">
      <c r="V5445" s="156">
        <f t="shared" si="648"/>
        <v>31.033599999997627</v>
      </c>
      <c r="W5445" s="159">
        <f t="shared" si="644"/>
        <v>6.1292962353350975E-5</v>
      </c>
      <c r="X5445" s="160">
        <f t="shared" si="645"/>
        <v>1.6639327333594625E-7</v>
      </c>
      <c r="Y5445" s="160">
        <f t="shared" si="646"/>
        <v>1.6639327333594625E-7</v>
      </c>
      <c r="Z5445" s="160" t="str">
        <f t="shared" si="647"/>
        <v/>
      </c>
    </row>
    <row r="5446" spans="22:26" ht="20.100000000000001" customHeight="1" x14ac:dyDescent="0.25">
      <c r="V5446" s="156">
        <f t="shared" si="648"/>
        <v>31.039999999997626</v>
      </c>
      <c r="W5446" s="159">
        <f t="shared" si="644"/>
        <v>6.1126569080015029E-5</v>
      </c>
      <c r="X5446" s="160">
        <f t="shared" si="645"/>
        <v>1.6594718363397803E-7</v>
      </c>
      <c r="Y5446" s="160">
        <f t="shared" si="646"/>
        <v>1.6594718363397803E-7</v>
      </c>
      <c r="Z5446" s="160" t="str">
        <f t="shared" si="647"/>
        <v/>
      </c>
    </row>
    <row r="5447" spans="22:26" ht="20.100000000000001" customHeight="1" x14ac:dyDescent="0.25">
      <c r="V5447" s="156">
        <f t="shared" si="648"/>
        <v>31.046399999997625</v>
      </c>
      <c r="W5447" s="159">
        <f t="shared" si="644"/>
        <v>6.0960621896381051E-5</v>
      </c>
      <c r="X5447" s="160">
        <f t="shared" si="645"/>
        <v>1.6550227228428641E-7</v>
      </c>
      <c r="Y5447" s="160">
        <f t="shared" si="646"/>
        <v>1.6550227228428641E-7</v>
      </c>
      <c r="Z5447" s="160" t="str">
        <f t="shared" si="647"/>
        <v/>
      </c>
    </row>
    <row r="5448" spans="22:26" ht="20.100000000000001" customHeight="1" x14ac:dyDescent="0.25">
      <c r="V5448" s="156">
        <f t="shared" si="648"/>
        <v>31.052799999997625</v>
      </c>
      <c r="W5448" s="159">
        <f t="shared" si="644"/>
        <v>6.0795119624096764E-5</v>
      </c>
      <c r="X5448" s="160">
        <f t="shared" si="645"/>
        <v>1.6505853622834384E-7</v>
      </c>
      <c r="Y5448" s="160">
        <f t="shared" si="646"/>
        <v>1.6505853622834384E-7</v>
      </c>
      <c r="Z5448" s="160" t="str">
        <f t="shared" si="647"/>
        <v/>
      </c>
    </row>
    <row r="5449" spans="22:26" ht="20.100000000000001" customHeight="1" x14ac:dyDescent="0.25">
      <c r="V5449" s="156">
        <f t="shared" si="648"/>
        <v>31.059199999997624</v>
      </c>
      <c r="W5449" s="159">
        <f t="shared" si="644"/>
        <v>6.063006108786842E-5</v>
      </c>
      <c r="X5449" s="160">
        <f t="shared" si="645"/>
        <v>1.6461597241692656E-7</v>
      </c>
      <c r="Y5449" s="160">
        <f t="shared" si="646"/>
        <v>1.6461597241692656E-7</v>
      </c>
      <c r="Z5449" s="160" t="str">
        <f t="shared" si="647"/>
        <v/>
      </c>
    </row>
    <row r="5450" spans="22:26" ht="20.100000000000001" customHeight="1" x14ac:dyDescent="0.25">
      <c r="V5450" s="156">
        <f t="shared" si="648"/>
        <v>31.065599999997623</v>
      </c>
      <c r="W5450" s="159">
        <f t="shared" si="644"/>
        <v>6.0465445115451494E-5</v>
      </c>
      <c r="X5450" s="160">
        <f t="shared" si="645"/>
        <v>1.641745778078717E-7</v>
      </c>
      <c r="Y5450" s="160">
        <f t="shared" si="646"/>
        <v>1.641745778078717E-7</v>
      </c>
      <c r="Z5450" s="160" t="str">
        <f t="shared" si="647"/>
        <v/>
      </c>
    </row>
    <row r="5451" spans="22:26" ht="20.100000000000001" customHeight="1" x14ac:dyDescent="0.25">
      <c r="V5451" s="156">
        <f t="shared" si="648"/>
        <v>31.071999999997622</v>
      </c>
      <c r="W5451" s="159">
        <f t="shared" si="644"/>
        <v>6.0301270537643622E-5</v>
      </c>
      <c r="X5451" s="160">
        <f t="shared" si="645"/>
        <v>1.6373434936671423E-7</v>
      </c>
      <c r="Y5451" s="160">
        <f t="shared" si="646"/>
        <v>1.6373434936671423E-7</v>
      </c>
      <c r="Z5451" s="160" t="str">
        <f t="shared" si="647"/>
        <v/>
      </c>
    </row>
    <row r="5452" spans="22:26" ht="20.100000000000001" customHeight="1" x14ac:dyDescent="0.25">
      <c r="V5452" s="156">
        <f t="shared" si="648"/>
        <v>31.078399999997622</v>
      </c>
      <c r="W5452" s="159">
        <f t="shared" si="644"/>
        <v>6.0137536188276908E-5</v>
      </c>
      <c r="X5452" s="160">
        <f t="shared" si="645"/>
        <v>1.6329528406717483E-7</v>
      </c>
      <c r="Y5452" s="160">
        <f t="shared" si="646"/>
        <v>1.6329528406717483E-7</v>
      </c>
      <c r="Z5452" s="160" t="str">
        <f t="shared" si="647"/>
        <v/>
      </c>
    </row>
    <row r="5453" spans="22:26" ht="20.100000000000001" customHeight="1" x14ac:dyDescent="0.25">
      <c r="V5453" s="156">
        <f t="shared" si="648"/>
        <v>31.084799999997621</v>
      </c>
      <c r="W5453" s="159">
        <f t="shared" si="644"/>
        <v>5.9974240904209733E-5</v>
      </c>
      <c r="X5453" s="160">
        <f t="shared" si="645"/>
        <v>1.628573788897911E-7</v>
      </c>
      <c r="Y5453" s="160">
        <f t="shared" si="646"/>
        <v>1.628573788897911E-7</v>
      </c>
      <c r="Z5453" s="160" t="str">
        <f t="shared" si="647"/>
        <v/>
      </c>
    </row>
    <row r="5454" spans="22:26" ht="20.100000000000001" customHeight="1" x14ac:dyDescent="0.25">
      <c r="V5454" s="156">
        <f t="shared" si="648"/>
        <v>31.09119999999762</v>
      </c>
      <c r="W5454" s="159">
        <f t="shared" si="644"/>
        <v>5.9811383525319942E-5</v>
      </c>
      <c r="X5454" s="160">
        <f t="shared" si="645"/>
        <v>1.6242063082360487E-7</v>
      </c>
      <c r="Y5454" s="160">
        <f t="shared" si="646"/>
        <v>1.6242063082360487E-7</v>
      </c>
      <c r="Z5454" s="160" t="str">
        <f t="shared" si="647"/>
        <v/>
      </c>
    </row>
    <row r="5455" spans="22:26" ht="20.100000000000001" customHeight="1" x14ac:dyDescent="0.25">
      <c r="V5455" s="156">
        <f t="shared" si="648"/>
        <v>31.09759999999762</v>
      </c>
      <c r="W5455" s="159">
        <f t="shared" si="644"/>
        <v>5.9648962894496337E-5</v>
      </c>
      <c r="X5455" s="160">
        <f t="shared" si="645"/>
        <v>1.6198503686508473E-7</v>
      </c>
      <c r="Y5455" s="160">
        <f t="shared" si="646"/>
        <v>1.6198503686508473E-7</v>
      </c>
      <c r="Z5455" s="160" t="str">
        <f t="shared" si="647"/>
        <v/>
      </c>
    </row>
    <row r="5456" spans="22:26" ht="20.100000000000001" customHeight="1" x14ac:dyDescent="0.25">
      <c r="V5456" s="156">
        <f t="shared" si="648"/>
        <v>31.103999999997619</v>
      </c>
      <c r="W5456" s="159">
        <f t="shared" si="644"/>
        <v>5.9486977857631252E-5</v>
      </c>
      <c r="X5456" s="160">
        <f t="shared" si="645"/>
        <v>1.6155059401813963E-7</v>
      </c>
      <c r="Y5456" s="160">
        <f t="shared" si="646"/>
        <v>1.6155059401813963E-7</v>
      </c>
      <c r="Z5456" s="160" t="str">
        <f t="shared" si="647"/>
        <v/>
      </c>
    </row>
    <row r="5457" spans="22:26" ht="20.100000000000001" customHeight="1" x14ac:dyDescent="0.25">
      <c r="V5457" s="156">
        <f t="shared" si="648"/>
        <v>31.110399999997618</v>
      </c>
      <c r="W5457" s="159">
        <f t="shared" si="644"/>
        <v>5.9325427263613113E-5</v>
      </c>
      <c r="X5457" s="160">
        <f t="shared" si="645"/>
        <v>1.6111729929422727E-7</v>
      </c>
      <c r="Y5457" s="160">
        <f t="shared" si="646"/>
        <v>1.6111729929422727E-7</v>
      </c>
      <c r="Z5457" s="160" t="str">
        <f t="shared" si="647"/>
        <v/>
      </c>
    </row>
    <row r="5458" spans="22:26" ht="20.100000000000001" customHeight="1" x14ac:dyDescent="0.25">
      <c r="V5458" s="156">
        <f t="shared" si="648"/>
        <v>31.116799999997617</v>
      </c>
      <c r="W5458" s="159">
        <f t="shared" si="644"/>
        <v>5.9164309964318886E-5</v>
      </c>
      <c r="X5458" s="160">
        <f t="shared" si="645"/>
        <v>1.6068514971253028E-7</v>
      </c>
      <c r="Y5458" s="160">
        <f t="shared" si="646"/>
        <v>1.6068514971253028E-7</v>
      </c>
      <c r="Z5458" s="160" t="str">
        <f t="shared" si="647"/>
        <v/>
      </c>
    </row>
    <row r="5459" spans="22:26" ht="20.100000000000001" customHeight="1" x14ac:dyDescent="0.25">
      <c r="V5459" s="156">
        <f t="shared" si="648"/>
        <v>31.123199999997617</v>
      </c>
      <c r="W5459" s="159">
        <f t="shared" si="644"/>
        <v>5.9003624814606355E-5</v>
      </c>
      <c r="X5459" s="160">
        <f t="shared" si="645"/>
        <v>1.6025414230005789E-7</v>
      </c>
      <c r="Y5459" s="160">
        <f t="shared" si="646"/>
        <v>1.6025414230005789E-7</v>
      </c>
      <c r="Z5459" s="160" t="str">
        <f t="shared" si="647"/>
        <v/>
      </c>
    </row>
    <row r="5460" spans="22:26" ht="20.100000000000001" customHeight="1" x14ac:dyDescent="0.25">
      <c r="V5460" s="156">
        <f t="shared" si="648"/>
        <v>31.129599999997616</v>
      </c>
      <c r="W5460" s="159">
        <f t="shared" ref="W5460:W5523" si="649">_xlfn.CHISQ.DIST.RT(V5460,$U$593)</f>
        <v>5.8843370672306297E-5</v>
      </c>
      <c r="X5460" s="160">
        <f t="shared" ref="X5460:X5523" si="650">W5460-W5461</f>
        <v>1.5982427409103603E-7</v>
      </c>
      <c r="Y5460" s="160">
        <f t="shared" ref="Y5460:Y5523" si="651">IF(W5460&lt;(1-$U$600),X5460,"")</f>
        <v>1.5982427409103603E-7</v>
      </c>
      <c r="Z5460" s="160" t="str">
        <f t="shared" ref="Z5460:Z5523" si="652">IF(X5460&lt;(1-$U$606),Y5460,"")</f>
        <v/>
      </c>
    </row>
    <row r="5461" spans="22:26" ht="20.100000000000001" customHeight="1" x14ac:dyDescent="0.25">
      <c r="V5461" s="156">
        <f t="shared" ref="V5461:V5524" si="653">V5460+$Y$593</f>
        <v>31.135999999997615</v>
      </c>
      <c r="W5461" s="159">
        <f t="shared" si="649"/>
        <v>5.8683546398215261E-5</v>
      </c>
      <c r="X5461" s="160">
        <f t="shared" si="650"/>
        <v>1.5939554212725975E-7</v>
      </c>
      <c r="Y5461" s="160">
        <f t="shared" si="651"/>
        <v>1.5939554212725975E-7</v>
      </c>
      <c r="Z5461" s="160" t="str">
        <f t="shared" si="652"/>
        <v/>
      </c>
    </row>
    <row r="5462" spans="22:26" ht="20.100000000000001" customHeight="1" x14ac:dyDescent="0.25">
      <c r="V5462" s="156">
        <f t="shared" si="653"/>
        <v>31.142399999997615</v>
      </c>
      <c r="W5462" s="159">
        <f t="shared" si="649"/>
        <v>5.8524150856088002E-5</v>
      </c>
      <c r="X5462" s="160">
        <f t="shared" si="650"/>
        <v>1.5896794345814059E-7</v>
      </c>
      <c r="Y5462" s="160">
        <f t="shared" si="651"/>
        <v>1.5896794345814059E-7</v>
      </c>
      <c r="Z5462" s="160" t="str">
        <f t="shared" si="652"/>
        <v/>
      </c>
    </row>
    <row r="5463" spans="22:26" ht="20.100000000000001" customHeight="1" x14ac:dyDescent="0.25">
      <c r="V5463" s="156">
        <f t="shared" si="653"/>
        <v>31.148799999997614</v>
      </c>
      <c r="W5463" s="159">
        <f t="shared" si="649"/>
        <v>5.8365182912629861E-5</v>
      </c>
      <c r="X5463" s="160">
        <f t="shared" si="650"/>
        <v>1.5854147514028649E-7</v>
      </c>
      <c r="Y5463" s="160">
        <f t="shared" si="651"/>
        <v>1.5854147514028649E-7</v>
      </c>
      <c r="Z5463" s="160" t="str">
        <f t="shared" si="652"/>
        <v/>
      </c>
    </row>
    <row r="5464" spans="22:26" ht="20.100000000000001" customHeight="1" x14ac:dyDescent="0.25">
      <c r="V5464" s="156">
        <f t="shared" si="653"/>
        <v>31.155199999997613</v>
      </c>
      <c r="W5464" s="159">
        <f t="shared" si="649"/>
        <v>5.8206641437489575E-5</v>
      </c>
      <c r="X5464" s="160">
        <f t="shared" si="650"/>
        <v>1.5811613423877572E-7</v>
      </c>
      <c r="Y5464" s="160">
        <f t="shared" si="651"/>
        <v>1.5811613423877572E-7</v>
      </c>
      <c r="Z5464" s="160" t="str">
        <f t="shared" si="652"/>
        <v/>
      </c>
    </row>
    <row r="5465" spans="22:26" ht="20.100000000000001" customHeight="1" x14ac:dyDescent="0.25">
      <c r="V5465" s="156">
        <f t="shared" si="653"/>
        <v>31.161599999997613</v>
      </c>
      <c r="W5465" s="159">
        <f t="shared" si="649"/>
        <v>5.8048525303250799E-5</v>
      </c>
      <c r="X5465" s="160">
        <f t="shared" si="650"/>
        <v>1.5769191782442606E-7</v>
      </c>
      <c r="Y5465" s="160">
        <f t="shared" si="651"/>
        <v>1.5769191782442606E-7</v>
      </c>
      <c r="Z5465" s="160" t="str">
        <f t="shared" si="652"/>
        <v/>
      </c>
    </row>
    <row r="5466" spans="22:26" ht="20.100000000000001" customHeight="1" x14ac:dyDescent="0.25">
      <c r="V5466" s="156">
        <f t="shared" si="653"/>
        <v>31.167999999997612</v>
      </c>
      <c r="W5466" s="159">
        <f t="shared" si="649"/>
        <v>5.7890833385426373E-5</v>
      </c>
      <c r="X5466" s="160">
        <f t="shared" si="650"/>
        <v>1.5726882297724387E-7</v>
      </c>
      <c r="Y5466" s="160">
        <f t="shared" si="651"/>
        <v>1.5726882297724387E-7</v>
      </c>
      <c r="Z5466" s="160" t="str">
        <f t="shared" si="652"/>
        <v/>
      </c>
    </row>
    <row r="5467" spans="22:26" ht="20.100000000000001" customHeight="1" x14ac:dyDescent="0.25">
      <c r="V5467" s="156">
        <f t="shared" si="653"/>
        <v>31.174399999997611</v>
      </c>
      <c r="W5467" s="159">
        <f t="shared" si="649"/>
        <v>5.7733564562449129E-5</v>
      </c>
      <c r="X5467" s="160">
        <f t="shared" si="650"/>
        <v>1.5684684678360524E-7</v>
      </c>
      <c r="Y5467" s="160">
        <f t="shared" si="651"/>
        <v>1.5684684678360524E-7</v>
      </c>
      <c r="Z5467" s="160" t="str">
        <f t="shared" si="652"/>
        <v/>
      </c>
    </row>
    <row r="5468" spans="22:26" ht="20.100000000000001" customHeight="1" x14ac:dyDescent="0.25">
      <c r="V5468" s="156">
        <f t="shared" si="653"/>
        <v>31.18079999999761</v>
      </c>
      <c r="W5468" s="159">
        <f t="shared" si="649"/>
        <v>5.7576717715665524E-5</v>
      </c>
      <c r="X5468" s="160">
        <f t="shared" si="650"/>
        <v>1.564259863374011E-7</v>
      </c>
      <c r="Y5468" s="160">
        <f t="shared" si="651"/>
        <v>1.564259863374011E-7</v>
      </c>
      <c r="Z5468" s="160" t="str">
        <f t="shared" si="652"/>
        <v/>
      </c>
    </row>
    <row r="5469" spans="22:26" ht="20.100000000000001" customHeight="1" x14ac:dyDescent="0.25">
      <c r="V5469" s="156">
        <f t="shared" si="653"/>
        <v>31.18719999999761</v>
      </c>
      <c r="W5469" s="159">
        <f t="shared" si="649"/>
        <v>5.7420291729328123E-5</v>
      </c>
      <c r="X5469" s="160">
        <f t="shared" si="650"/>
        <v>1.5600623874074878E-7</v>
      </c>
      <c r="Y5469" s="160">
        <f t="shared" si="651"/>
        <v>1.5600623874074878E-7</v>
      </c>
      <c r="Z5469" s="160" t="str">
        <f t="shared" si="652"/>
        <v/>
      </c>
    </row>
    <row r="5470" spans="22:26" ht="20.100000000000001" customHeight="1" x14ac:dyDescent="0.25">
      <c r="V5470" s="156">
        <f t="shared" si="653"/>
        <v>31.193599999997609</v>
      </c>
      <c r="W5470" s="159">
        <f t="shared" si="649"/>
        <v>5.7264285490587374E-5</v>
      </c>
      <c r="X5470" s="160">
        <f t="shared" si="650"/>
        <v>1.5558760110159997E-7</v>
      </c>
      <c r="Y5470" s="160">
        <f t="shared" si="651"/>
        <v>1.5558760110159997E-7</v>
      </c>
      <c r="Z5470" s="160" t="str">
        <f t="shared" si="652"/>
        <v/>
      </c>
    </row>
    <row r="5471" spans="22:26" ht="20.100000000000001" customHeight="1" x14ac:dyDescent="0.25">
      <c r="V5471" s="156">
        <f t="shared" si="653"/>
        <v>31.199999999997608</v>
      </c>
      <c r="W5471" s="159">
        <f t="shared" si="649"/>
        <v>5.7108697889485774E-5</v>
      </c>
      <c r="X5471" s="160">
        <f t="shared" si="650"/>
        <v>1.5517007053675617E-7</v>
      </c>
      <c r="Y5471" s="160">
        <f t="shared" si="651"/>
        <v>1.5517007053675617E-7</v>
      </c>
      <c r="Z5471" s="160" t="str">
        <f t="shared" si="652"/>
        <v/>
      </c>
    </row>
    <row r="5472" spans="22:26" ht="20.100000000000001" customHeight="1" x14ac:dyDescent="0.25">
      <c r="V5472" s="156">
        <f t="shared" si="653"/>
        <v>31.206399999997608</v>
      </c>
      <c r="W5472" s="159">
        <f t="shared" si="649"/>
        <v>5.6953527818949018E-5</v>
      </c>
      <c r="X5472" s="160">
        <f t="shared" si="650"/>
        <v>1.5475364416932757E-7</v>
      </c>
      <c r="Y5472" s="160">
        <f t="shared" si="651"/>
        <v>1.5475364416932757E-7</v>
      </c>
      <c r="Z5472" s="160" t="str">
        <f t="shared" si="652"/>
        <v/>
      </c>
    </row>
    <row r="5473" spans="22:26" ht="20.100000000000001" customHeight="1" x14ac:dyDescent="0.25">
      <c r="V5473" s="156">
        <f t="shared" si="653"/>
        <v>31.212799999997607</v>
      </c>
      <c r="W5473" s="159">
        <f t="shared" si="649"/>
        <v>5.679877417477969E-5</v>
      </c>
      <c r="X5473" s="160">
        <f t="shared" si="650"/>
        <v>1.5433831913072528E-7</v>
      </c>
      <c r="Y5473" s="160">
        <f t="shared" si="651"/>
        <v>1.5433831913072528E-7</v>
      </c>
      <c r="Z5473" s="160" t="str">
        <f t="shared" si="652"/>
        <v/>
      </c>
    </row>
    <row r="5474" spans="22:26" ht="20.100000000000001" customHeight="1" x14ac:dyDescent="0.25">
      <c r="V5474" s="156">
        <f t="shared" si="653"/>
        <v>31.219199999997606</v>
      </c>
      <c r="W5474" s="159">
        <f t="shared" si="649"/>
        <v>5.6644435855648965E-5</v>
      </c>
      <c r="X5474" s="160">
        <f t="shared" si="650"/>
        <v>1.5392409255833708E-7</v>
      </c>
      <c r="Y5474" s="160">
        <f t="shared" si="651"/>
        <v>1.5392409255833708E-7</v>
      </c>
      <c r="Z5474" s="160" t="str">
        <f t="shared" si="652"/>
        <v/>
      </c>
    </row>
    <row r="5475" spans="22:26" ht="20.100000000000001" customHeight="1" x14ac:dyDescent="0.25">
      <c r="V5475" s="156">
        <f t="shared" si="653"/>
        <v>31.225599999997605</v>
      </c>
      <c r="W5475" s="159">
        <f t="shared" si="649"/>
        <v>5.6490511763090628E-5</v>
      </c>
      <c r="X5475" s="160">
        <f t="shared" si="650"/>
        <v>1.5351096159801431E-7</v>
      </c>
      <c r="Y5475" s="160">
        <f t="shared" si="651"/>
        <v>1.5351096159801431E-7</v>
      </c>
      <c r="Z5475" s="160" t="str">
        <f t="shared" si="652"/>
        <v/>
      </c>
    </row>
    <row r="5476" spans="22:26" ht="20.100000000000001" customHeight="1" x14ac:dyDescent="0.25">
      <c r="V5476" s="156">
        <f t="shared" si="653"/>
        <v>31.231999999997605</v>
      </c>
      <c r="W5476" s="159">
        <f t="shared" si="649"/>
        <v>5.6337000801492613E-5</v>
      </c>
      <c r="X5476" s="160">
        <f t="shared" si="650"/>
        <v>1.5309892340214739E-7</v>
      </c>
      <c r="Y5476" s="160">
        <f t="shared" si="651"/>
        <v>1.5309892340214739E-7</v>
      </c>
      <c r="Z5476" s="160" t="str">
        <f t="shared" si="652"/>
        <v/>
      </c>
    </row>
    <row r="5477" spans="22:26" ht="20.100000000000001" customHeight="1" x14ac:dyDescent="0.25">
      <c r="V5477" s="156">
        <f t="shared" si="653"/>
        <v>31.238399999997604</v>
      </c>
      <c r="W5477" s="159">
        <f t="shared" si="649"/>
        <v>5.6183901878090466E-5</v>
      </c>
      <c r="X5477" s="160">
        <f t="shared" si="650"/>
        <v>1.526879751311363E-7</v>
      </c>
      <c r="Y5477" s="160">
        <f t="shared" si="651"/>
        <v>1.526879751311363E-7</v>
      </c>
      <c r="Z5477" s="160" t="str">
        <f t="shared" si="652"/>
        <v/>
      </c>
    </row>
    <row r="5478" spans="22:26" ht="20.100000000000001" customHeight="1" x14ac:dyDescent="0.25">
      <c r="V5478" s="156">
        <f t="shared" si="653"/>
        <v>31.244799999997603</v>
      </c>
      <c r="W5478" s="159">
        <f t="shared" si="649"/>
        <v>5.603121390295933E-5</v>
      </c>
      <c r="X5478" s="160">
        <f t="shared" si="650"/>
        <v>1.5227811395138478E-7</v>
      </c>
      <c r="Y5478" s="160">
        <f t="shared" si="651"/>
        <v>1.5227811395138478E-7</v>
      </c>
      <c r="Z5478" s="160" t="str">
        <f t="shared" si="652"/>
        <v/>
      </c>
    </row>
    <row r="5479" spans="22:26" ht="20.100000000000001" customHeight="1" x14ac:dyDescent="0.25">
      <c r="V5479" s="156">
        <f t="shared" si="653"/>
        <v>31.251199999997603</v>
      </c>
      <c r="W5479" s="159">
        <f t="shared" si="649"/>
        <v>5.5878935789007945E-5</v>
      </c>
      <c r="X5479" s="160">
        <f t="shared" si="650"/>
        <v>1.5186933703790242E-7</v>
      </c>
      <c r="Y5479" s="160">
        <f t="shared" si="651"/>
        <v>1.5186933703790242E-7</v>
      </c>
      <c r="Z5479" s="160" t="str">
        <f t="shared" si="652"/>
        <v/>
      </c>
    </row>
    <row r="5480" spans="22:26" ht="20.100000000000001" customHeight="1" x14ac:dyDescent="0.25">
      <c r="V5480" s="156">
        <f t="shared" si="653"/>
        <v>31.257599999997602</v>
      </c>
      <c r="W5480" s="159">
        <f t="shared" si="649"/>
        <v>5.5727066451970042E-5</v>
      </c>
      <c r="X5480" s="160">
        <f t="shared" si="650"/>
        <v>1.5146164157151285E-7</v>
      </c>
      <c r="Y5480" s="160">
        <f t="shared" si="651"/>
        <v>1.5146164157151285E-7</v>
      </c>
      <c r="Z5480" s="160" t="str">
        <f t="shared" si="652"/>
        <v/>
      </c>
    </row>
    <row r="5481" spans="22:26" ht="20.100000000000001" customHeight="1" x14ac:dyDescent="0.25">
      <c r="V5481" s="156">
        <f t="shared" si="653"/>
        <v>31.263999999997601</v>
      </c>
      <c r="W5481" s="159">
        <f t="shared" si="649"/>
        <v>5.557560481039853E-5</v>
      </c>
      <c r="X5481" s="160">
        <f t="shared" si="650"/>
        <v>1.5105502474161168E-7</v>
      </c>
      <c r="Y5481" s="160">
        <f t="shared" si="651"/>
        <v>1.5105502474161168E-7</v>
      </c>
      <c r="Z5481" s="160" t="str">
        <f t="shared" si="652"/>
        <v/>
      </c>
    </row>
    <row r="5482" spans="22:26" ht="20.100000000000001" customHeight="1" x14ac:dyDescent="0.25">
      <c r="V5482" s="156">
        <f t="shared" si="653"/>
        <v>31.270399999997601</v>
      </c>
      <c r="W5482" s="159">
        <f t="shared" si="649"/>
        <v>5.5424549785656918E-5</v>
      </c>
      <c r="X5482" s="160">
        <f t="shared" si="650"/>
        <v>1.5064948374349664E-7</v>
      </c>
      <c r="Y5482" s="160">
        <f t="shared" si="651"/>
        <v>1.5064948374349664E-7</v>
      </c>
      <c r="Z5482" s="160" t="str">
        <f t="shared" si="652"/>
        <v/>
      </c>
    </row>
    <row r="5483" spans="22:26" ht="20.100000000000001" customHeight="1" x14ac:dyDescent="0.25">
      <c r="V5483" s="156">
        <f t="shared" si="653"/>
        <v>31.2767999999976</v>
      </c>
      <c r="W5483" s="159">
        <f t="shared" si="649"/>
        <v>5.5273900301913421E-5</v>
      </c>
      <c r="X5483" s="160">
        <f t="shared" si="650"/>
        <v>1.5024501578025814E-7</v>
      </c>
      <c r="Y5483" s="160">
        <f t="shared" si="651"/>
        <v>1.5024501578025814E-7</v>
      </c>
      <c r="Z5483" s="160" t="str">
        <f t="shared" si="652"/>
        <v/>
      </c>
    </row>
    <row r="5484" spans="22:26" ht="20.100000000000001" customHeight="1" x14ac:dyDescent="0.25">
      <c r="V5484" s="156">
        <f t="shared" si="653"/>
        <v>31.283199999997599</v>
      </c>
      <c r="W5484" s="159">
        <f t="shared" si="649"/>
        <v>5.5123655286133163E-5</v>
      </c>
      <c r="X5484" s="160">
        <f t="shared" si="650"/>
        <v>1.4984161806227113E-7</v>
      </c>
      <c r="Y5484" s="160">
        <f t="shared" si="651"/>
        <v>1.4984161806227113E-7</v>
      </c>
      <c r="Z5484" s="160" t="str">
        <f t="shared" si="652"/>
        <v/>
      </c>
    </row>
    <row r="5485" spans="22:26" ht="20.100000000000001" customHeight="1" x14ac:dyDescent="0.25">
      <c r="V5485" s="156">
        <f t="shared" si="653"/>
        <v>31.289599999997598</v>
      </c>
      <c r="W5485" s="159">
        <f t="shared" si="649"/>
        <v>5.4973813668070892E-5</v>
      </c>
      <c r="X5485" s="160">
        <f t="shared" si="650"/>
        <v>1.4943928780639538E-7</v>
      </c>
      <c r="Y5485" s="160">
        <f t="shared" si="651"/>
        <v>1.4943928780639538E-7</v>
      </c>
      <c r="Z5485" s="160" t="str">
        <f t="shared" si="652"/>
        <v/>
      </c>
    </row>
    <row r="5486" spans="22:26" ht="20.100000000000001" customHeight="1" x14ac:dyDescent="0.25">
      <c r="V5486" s="156">
        <f t="shared" si="653"/>
        <v>31.295999999997598</v>
      </c>
      <c r="W5486" s="159">
        <f t="shared" si="649"/>
        <v>5.4824374380264497E-5</v>
      </c>
      <c r="X5486" s="160">
        <f t="shared" si="650"/>
        <v>1.4903802223682939E-7</v>
      </c>
      <c r="Y5486" s="160">
        <f t="shared" si="651"/>
        <v>1.4903802223682939E-7</v>
      </c>
      <c r="Z5486" s="160" t="str">
        <f t="shared" si="652"/>
        <v/>
      </c>
    </row>
    <row r="5487" spans="22:26" ht="20.100000000000001" customHeight="1" x14ac:dyDescent="0.25">
      <c r="V5487" s="156">
        <f t="shared" si="653"/>
        <v>31.302399999997597</v>
      </c>
      <c r="W5487" s="159">
        <f t="shared" si="649"/>
        <v>5.4675336358027667E-5</v>
      </c>
      <c r="X5487" s="160">
        <f t="shared" si="650"/>
        <v>1.4863781858539496E-7</v>
      </c>
      <c r="Y5487" s="160">
        <f t="shared" si="651"/>
        <v>1.4863781858539496E-7</v>
      </c>
      <c r="Z5487" s="160" t="str">
        <f t="shared" si="652"/>
        <v/>
      </c>
    </row>
    <row r="5488" spans="22:26" ht="20.100000000000001" customHeight="1" x14ac:dyDescent="0.25">
      <c r="V5488" s="156">
        <f t="shared" si="653"/>
        <v>31.308799999997596</v>
      </c>
      <c r="W5488" s="159">
        <f t="shared" si="649"/>
        <v>5.4526698539442272E-5</v>
      </c>
      <c r="X5488" s="160">
        <f t="shared" si="650"/>
        <v>1.4823867408973469E-7</v>
      </c>
      <c r="Y5488" s="160">
        <f t="shared" si="651"/>
        <v>1.4823867408973469E-7</v>
      </c>
      <c r="Z5488" s="160" t="str">
        <f t="shared" si="652"/>
        <v/>
      </c>
    </row>
    <row r="5489" spans="22:26" ht="20.100000000000001" customHeight="1" x14ac:dyDescent="0.25">
      <c r="V5489" s="156">
        <f t="shared" si="653"/>
        <v>31.315199999997596</v>
      </c>
      <c r="W5489" s="159">
        <f t="shared" si="649"/>
        <v>5.4378459865352538E-5</v>
      </c>
      <c r="X5489" s="160">
        <f t="shared" si="650"/>
        <v>1.4784058599619189E-7</v>
      </c>
      <c r="Y5489" s="160">
        <f t="shared" si="651"/>
        <v>1.4784058599619189E-7</v>
      </c>
      <c r="Z5489" s="160" t="str">
        <f t="shared" si="652"/>
        <v/>
      </c>
    </row>
    <row r="5490" spans="22:26" ht="20.100000000000001" customHeight="1" x14ac:dyDescent="0.25">
      <c r="V5490" s="156">
        <f t="shared" si="653"/>
        <v>31.321599999997595</v>
      </c>
      <c r="W5490" s="159">
        <f t="shared" si="649"/>
        <v>5.4230619279356346E-5</v>
      </c>
      <c r="X5490" s="160">
        <f t="shared" si="650"/>
        <v>1.4744355155643603E-7</v>
      </c>
      <c r="Y5490" s="160">
        <f t="shared" si="651"/>
        <v>1.4744355155643603E-7</v>
      </c>
      <c r="Z5490" s="160" t="str">
        <f t="shared" si="652"/>
        <v/>
      </c>
    </row>
    <row r="5491" spans="22:26" ht="20.100000000000001" customHeight="1" x14ac:dyDescent="0.25">
      <c r="V5491" s="156">
        <f t="shared" si="653"/>
        <v>31.327999999997594</v>
      </c>
      <c r="W5491" s="159">
        <f t="shared" si="649"/>
        <v>5.408317572779991E-5</v>
      </c>
      <c r="X5491" s="160">
        <f t="shared" si="650"/>
        <v>1.4704756802982086E-7</v>
      </c>
      <c r="Y5491" s="160">
        <f t="shared" si="651"/>
        <v>1.4704756802982086E-7</v>
      </c>
      <c r="Z5491" s="160" t="str">
        <f t="shared" si="652"/>
        <v/>
      </c>
    </row>
    <row r="5492" spans="22:26" ht="20.100000000000001" customHeight="1" x14ac:dyDescent="0.25">
      <c r="V5492" s="156">
        <f t="shared" si="653"/>
        <v>31.334399999997594</v>
      </c>
      <c r="W5492" s="159">
        <f t="shared" si="649"/>
        <v>5.3936128159770089E-5</v>
      </c>
      <c r="X5492" s="160">
        <f t="shared" si="650"/>
        <v>1.4665263268356059E-7</v>
      </c>
      <c r="Y5492" s="160">
        <f t="shared" si="651"/>
        <v>1.4665263268356059E-7</v>
      </c>
      <c r="Z5492" s="160" t="str">
        <f t="shared" si="652"/>
        <v/>
      </c>
    </row>
    <row r="5493" spans="22:26" ht="20.100000000000001" customHeight="1" x14ac:dyDescent="0.25">
      <c r="V5493" s="156">
        <f t="shared" si="653"/>
        <v>31.340799999997593</v>
      </c>
      <c r="W5493" s="159">
        <f t="shared" si="649"/>
        <v>5.3789475527086528E-5</v>
      </c>
      <c r="X5493" s="160">
        <f t="shared" si="650"/>
        <v>1.4625874279000585E-7</v>
      </c>
      <c r="Y5493" s="160">
        <f t="shared" si="651"/>
        <v>1.4625874279000585E-7</v>
      </c>
      <c r="Z5493" s="160" t="str">
        <f t="shared" si="652"/>
        <v/>
      </c>
    </row>
    <row r="5494" spans="22:26" ht="20.100000000000001" customHeight="1" x14ac:dyDescent="0.25">
      <c r="V5494" s="156">
        <f t="shared" si="653"/>
        <v>31.347199999997592</v>
      </c>
      <c r="W5494" s="159">
        <f t="shared" si="649"/>
        <v>5.3643216784296522E-5</v>
      </c>
      <c r="X5494" s="160">
        <f t="shared" si="650"/>
        <v>1.4586589563025541E-7</v>
      </c>
      <c r="Y5494" s="160">
        <f t="shared" si="651"/>
        <v>1.4586589563025541E-7</v>
      </c>
      <c r="Z5494" s="160" t="str">
        <f t="shared" si="652"/>
        <v/>
      </c>
    </row>
    <row r="5495" spans="22:26" ht="20.100000000000001" customHeight="1" x14ac:dyDescent="0.25">
      <c r="V5495" s="156">
        <f t="shared" si="653"/>
        <v>31.353599999997591</v>
      </c>
      <c r="W5495" s="159">
        <f t="shared" si="649"/>
        <v>5.3497350888666267E-5</v>
      </c>
      <c r="X5495" s="160">
        <f t="shared" si="650"/>
        <v>1.4547408849103913E-7</v>
      </c>
      <c r="Y5495" s="160">
        <f t="shared" si="651"/>
        <v>1.4547408849103913E-7</v>
      </c>
      <c r="Z5495" s="160" t="str">
        <f t="shared" si="652"/>
        <v/>
      </c>
    </row>
    <row r="5496" spans="22:26" ht="20.100000000000001" customHeight="1" x14ac:dyDescent="0.25">
      <c r="V5496" s="156">
        <f t="shared" si="653"/>
        <v>31.359999999997591</v>
      </c>
      <c r="W5496" s="159">
        <f t="shared" si="649"/>
        <v>5.3351876800175228E-5</v>
      </c>
      <c r="X5496" s="160">
        <f t="shared" si="650"/>
        <v>1.4508331866658141E-7</v>
      </c>
      <c r="Y5496" s="160">
        <f t="shared" si="651"/>
        <v>1.4508331866658141E-7</v>
      </c>
      <c r="Z5496" s="160" t="str">
        <f t="shared" si="652"/>
        <v/>
      </c>
    </row>
    <row r="5497" spans="22:26" ht="20.100000000000001" customHeight="1" x14ac:dyDescent="0.25">
      <c r="V5497" s="156">
        <f t="shared" si="653"/>
        <v>31.36639999999759</v>
      </c>
      <c r="W5497" s="159">
        <f t="shared" si="649"/>
        <v>5.3206793481508646E-5</v>
      </c>
      <c r="X5497" s="160">
        <f t="shared" si="650"/>
        <v>1.4469358345784225E-7</v>
      </c>
      <c r="Y5497" s="160">
        <f t="shared" si="651"/>
        <v>1.4469358345784225E-7</v>
      </c>
      <c r="Z5497" s="160" t="str">
        <f t="shared" si="652"/>
        <v/>
      </c>
    </row>
    <row r="5498" spans="22:26" ht="20.100000000000001" customHeight="1" x14ac:dyDescent="0.25">
      <c r="V5498" s="156">
        <f t="shared" si="653"/>
        <v>31.372799999997589</v>
      </c>
      <c r="W5498" s="159">
        <f t="shared" si="649"/>
        <v>5.3062099898050804E-5</v>
      </c>
      <c r="X5498" s="160">
        <f t="shared" si="650"/>
        <v>1.4430488017328299E-7</v>
      </c>
      <c r="Y5498" s="160">
        <f t="shared" si="651"/>
        <v>1.4430488017328299E-7</v>
      </c>
      <c r="Z5498" s="160" t="str">
        <f t="shared" si="652"/>
        <v/>
      </c>
    </row>
    <row r="5499" spans="22:26" ht="20.100000000000001" customHeight="1" x14ac:dyDescent="0.25">
      <c r="V5499" s="156">
        <f t="shared" si="653"/>
        <v>31.379199999997589</v>
      </c>
      <c r="W5499" s="159">
        <f t="shared" si="649"/>
        <v>5.2917795017877521E-5</v>
      </c>
      <c r="X5499" s="160">
        <f t="shared" si="650"/>
        <v>1.4391720612669788E-7</v>
      </c>
      <c r="Y5499" s="160">
        <f t="shared" si="651"/>
        <v>1.4391720612669788E-7</v>
      </c>
      <c r="Z5499" s="160" t="str">
        <f t="shared" si="652"/>
        <v/>
      </c>
    </row>
    <row r="5500" spans="22:26" ht="20.100000000000001" customHeight="1" x14ac:dyDescent="0.25">
      <c r="V5500" s="156">
        <f t="shared" si="653"/>
        <v>31.385599999997588</v>
      </c>
      <c r="W5500" s="159">
        <f t="shared" si="649"/>
        <v>5.2773877811750823E-5</v>
      </c>
      <c r="X5500" s="160">
        <f t="shared" si="650"/>
        <v>1.4353055864042602E-7</v>
      </c>
      <c r="Y5500" s="160">
        <f t="shared" si="651"/>
        <v>1.4353055864042602E-7</v>
      </c>
      <c r="Z5500" s="160" t="str">
        <f t="shared" si="652"/>
        <v/>
      </c>
    </row>
    <row r="5501" spans="22:26" ht="20.100000000000001" customHeight="1" x14ac:dyDescent="0.25">
      <c r="V5501" s="156">
        <f t="shared" si="653"/>
        <v>31.391999999997587</v>
      </c>
      <c r="W5501" s="159">
        <f t="shared" si="649"/>
        <v>5.2630347253110397E-5</v>
      </c>
      <c r="X5501" s="160">
        <f t="shared" si="650"/>
        <v>1.4314493504249184E-7</v>
      </c>
      <c r="Y5501" s="160">
        <f t="shared" si="651"/>
        <v>1.4314493504249184E-7</v>
      </c>
      <c r="Z5501" s="160" t="str">
        <f t="shared" si="652"/>
        <v/>
      </c>
    </row>
    <row r="5502" spans="22:26" ht="20.100000000000001" customHeight="1" x14ac:dyDescent="0.25">
      <c r="V5502" s="156">
        <f t="shared" si="653"/>
        <v>31.398399999997586</v>
      </c>
      <c r="W5502" s="159">
        <f t="shared" si="649"/>
        <v>5.2487202318067905E-5</v>
      </c>
      <c r="X5502" s="160">
        <f t="shared" si="650"/>
        <v>1.4276033266828552E-7</v>
      </c>
      <c r="Y5502" s="160">
        <f t="shared" si="651"/>
        <v>1.4276033266828552E-7</v>
      </c>
      <c r="Z5502" s="160" t="str">
        <f t="shared" si="652"/>
        <v/>
      </c>
    </row>
    <row r="5503" spans="22:26" ht="20.100000000000001" customHeight="1" x14ac:dyDescent="0.25">
      <c r="V5503" s="156">
        <f t="shared" si="653"/>
        <v>31.404799999997586</v>
      </c>
      <c r="W5503" s="159">
        <f t="shared" si="649"/>
        <v>5.234444198539962E-5</v>
      </c>
      <c r="X5503" s="160">
        <f t="shared" si="650"/>
        <v>1.4237674885979735E-7</v>
      </c>
      <c r="Y5503" s="160">
        <f t="shared" si="651"/>
        <v>1.4237674885979735E-7</v>
      </c>
      <c r="Z5503" s="160" t="str">
        <f t="shared" si="652"/>
        <v/>
      </c>
    </row>
    <row r="5504" spans="22:26" ht="20.100000000000001" customHeight="1" x14ac:dyDescent="0.25">
      <c r="V5504" s="156">
        <f t="shared" si="653"/>
        <v>31.411199999997585</v>
      </c>
      <c r="W5504" s="159">
        <f t="shared" si="649"/>
        <v>5.2202065236539823E-5</v>
      </c>
      <c r="X5504" s="160">
        <f t="shared" si="650"/>
        <v>1.4199418096569902E-7</v>
      </c>
      <c r="Y5504" s="160">
        <f t="shared" si="651"/>
        <v>1.4199418096569902E-7</v>
      </c>
      <c r="Z5504" s="160" t="str">
        <f t="shared" si="652"/>
        <v/>
      </c>
    </row>
    <row r="5505" spans="22:26" ht="20.100000000000001" customHeight="1" x14ac:dyDescent="0.25">
      <c r="V5505" s="156">
        <f t="shared" si="653"/>
        <v>31.417599999997584</v>
      </c>
      <c r="W5505" s="159">
        <f t="shared" si="649"/>
        <v>5.2060071055574124E-5</v>
      </c>
      <c r="X5505" s="160">
        <f t="shared" si="650"/>
        <v>1.4161262634171628E-7</v>
      </c>
      <c r="Y5505" s="160">
        <f t="shared" si="651"/>
        <v>1.4161262634171628E-7</v>
      </c>
      <c r="Z5505" s="160" t="str">
        <f t="shared" si="652"/>
        <v/>
      </c>
    </row>
    <row r="5506" spans="22:26" ht="20.100000000000001" customHeight="1" x14ac:dyDescent="0.25">
      <c r="V5506" s="156">
        <f t="shared" si="653"/>
        <v>31.423999999997584</v>
      </c>
      <c r="W5506" s="159">
        <f t="shared" si="649"/>
        <v>5.1918458429232407E-5</v>
      </c>
      <c r="X5506" s="160">
        <f t="shared" si="650"/>
        <v>1.4123208234993783E-7</v>
      </c>
      <c r="Y5506" s="160">
        <f t="shared" si="651"/>
        <v>1.4123208234993783E-7</v>
      </c>
      <c r="Z5506" s="160" t="str">
        <f t="shared" si="652"/>
        <v/>
      </c>
    </row>
    <row r="5507" spans="22:26" ht="20.100000000000001" customHeight="1" x14ac:dyDescent="0.25">
      <c r="V5507" s="156">
        <f t="shared" si="653"/>
        <v>31.430399999997583</v>
      </c>
      <c r="W5507" s="159">
        <f t="shared" si="649"/>
        <v>5.1777226346882469E-5</v>
      </c>
      <c r="X5507" s="160">
        <f t="shared" si="650"/>
        <v>1.4085254635935057E-7</v>
      </c>
      <c r="Y5507" s="160">
        <f t="shared" si="651"/>
        <v>1.4085254635935057E-7</v>
      </c>
      <c r="Z5507" s="160" t="str">
        <f t="shared" si="652"/>
        <v/>
      </c>
    </row>
    <row r="5508" spans="22:26" ht="20.100000000000001" customHeight="1" x14ac:dyDescent="0.25">
      <c r="V5508" s="156">
        <f t="shared" si="653"/>
        <v>31.436799999997582</v>
      </c>
      <c r="W5508" s="159">
        <f t="shared" si="649"/>
        <v>5.1636373800523119E-5</v>
      </c>
      <c r="X5508" s="160">
        <f t="shared" si="650"/>
        <v>1.4047401574579223E-7</v>
      </c>
      <c r="Y5508" s="160">
        <f t="shared" si="651"/>
        <v>1.4047401574579223E-7</v>
      </c>
      <c r="Z5508" s="160" t="str">
        <f t="shared" si="652"/>
        <v/>
      </c>
    </row>
    <row r="5509" spans="22:26" ht="20.100000000000001" customHeight="1" x14ac:dyDescent="0.25">
      <c r="V5509" s="156">
        <f t="shared" si="653"/>
        <v>31.443199999997582</v>
      </c>
      <c r="W5509" s="159">
        <f t="shared" si="649"/>
        <v>5.1495899784777327E-5</v>
      </c>
      <c r="X5509" s="160">
        <f t="shared" si="650"/>
        <v>1.4009648789175481E-7</v>
      </c>
      <c r="Y5509" s="160">
        <f t="shared" si="651"/>
        <v>1.4009648789175481E-7</v>
      </c>
      <c r="Z5509" s="160" t="str">
        <f t="shared" si="652"/>
        <v/>
      </c>
    </row>
    <row r="5510" spans="22:26" ht="20.100000000000001" customHeight="1" x14ac:dyDescent="0.25">
      <c r="V5510" s="156">
        <f t="shared" si="653"/>
        <v>31.449599999997581</v>
      </c>
      <c r="W5510" s="159">
        <f t="shared" si="649"/>
        <v>5.1355803296885572E-5</v>
      </c>
      <c r="X5510" s="160">
        <f t="shared" si="650"/>
        <v>1.3971996018593739E-7</v>
      </c>
      <c r="Y5510" s="160">
        <f t="shared" si="651"/>
        <v>1.3971996018593739E-7</v>
      </c>
      <c r="Z5510" s="160" t="str">
        <f t="shared" si="652"/>
        <v/>
      </c>
    </row>
    <row r="5511" spans="22:26" ht="20.100000000000001" customHeight="1" x14ac:dyDescent="0.25">
      <c r="V5511" s="156">
        <f t="shared" si="653"/>
        <v>31.45599999999758</v>
      </c>
      <c r="W5511" s="159">
        <f t="shared" si="649"/>
        <v>5.1216083336699634E-5</v>
      </c>
      <c r="X5511" s="160">
        <f t="shared" si="650"/>
        <v>1.3934443002421509E-7</v>
      </c>
      <c r="Y5511" s="160">
        <f t="shared" si="651"/>
        <v>1.3934443002421509E-7</v>
      </c>
      <c r="Z5511" s="160" t="str">
        <f t="shared" si="652"/>
        <v/>
      </c>
    </row>
    <row r="5512" spans="22:26" ht="20.100000000000001" customHeight="1" x14ac:dyDescent="0.25">
      <c r="V5512" s="156">
        <f t="shared" si="653"/>
        <v>31.462399999997579</v>
      </c>
      <c r="W5512" s="159">
        <f t="shared" si="649"/>
        <v>5.1076738906675419E-5</v>
      </c>
      <c r="X5512" s="160">
        <f t="shared" si="650"/>
        <v>1.3896989480915799E-7</v>
      </c>
      <c r="Y5512" s="160">
        <f t="shared" si="651"/>
        <v>1.3896989480915799E-7</v>
      </c>
      <c r="Z5512" s="160" t="str">
        <f t="shared" si="652"/>
        <v/>
      </c>
    </row>
    <row r="5513" spans="22:26" ht="20.100000000000001" customHeight="1" x14ac:dyDescent="0.25">
      <c r="V5513" s="156">
        <f t="shared" si="653"/>
        <v>31.468799999997579</v>
      </c>
      <c r="W5513" s="159">
        <f t="shared" si="649"/>
        <v>5.0937769011866261E-5</v>
      </c>
      <c r="X5513" s="160">
        <f t="shared" si="650"/>
        <v>1.3859635194950258E-7</v>
      </c>
      <c r="Y5513" s="160">
        <f t="shared" si="651"/>
        <v>1.3859635194950258E-7</v>
      </c>
      <c r="Z5513" s="160" t="str">
        <f t="shared" si="652"/>
        <v/>
      </c>
    </row>
    <row r="5514" spans="22:26" ht="20.100000000000001" customHeight="1" x14ac:dyDescent="0.25">
      <c r="V5514" s="156">
        <f t="shared" si="653"/>
        <v>31.475199999997578</v>
      </c>
      <c r="W5514" s="159">
        <f t="shared" si="649"/>
        <v>5.0799172659916759E-5</v>
      </c>
      <c r="X5514" s="160">
        <f t="shared" si="650"/>
        <v>1.3822379886089034E-7</v>
      </c>
      <c r="Y5514" s="160">
        <f t="shared" si="651"/>
        <v>1.3822379886089034E-7</v>
      </c>
      <c r="Z5514" s="160" t="str">
        <f t="shared" si="652"/>
        <v/>
      </c>
    </row>
    <row r="5515" spans="22:26" ht="20.100000000000001" customHeight="1" x14ac:dyDescent="0.25">
      <c r="V5515" s="156">
        <f t="shared" si="653"/>
        <v>31.481599999997577</v>
      </c>
      <c r="W5515" s="159">
        <f t="shared" si="649"/>
        <v>5.0660948861055868E-5</v>
      </c>
      <c r="X5515" s="160">
        <f t="shared" si="650"/>
        <v>1.3785223296554252E-7</v>
      </c>
      <c r="Y5515" s="160">
        <f t="shared" si="651"/>
        <v>1.3785223296554252E-7</v>
      </c>
      <c r="Z5515" s="160" t="str">
        <f t="shared" si="652"/>
        <v/>
      </c>
    </row>
    <row r="5516" spans="22:26" ht="20.100000000000001" customHeight="1" x14ac:dyDescent="0.25">
      <c r="V5516" s="156">
        <f t="shared" si="653"/>
        <v>31.487999999997577</v>
      </c>
      <c r="W5516" s="159">
        <f t="shared" si="649"/>
        <v>5.0523096628090326E-5</v>
      </c>
      <c r="X5516" s="160">
        <f t="shared" si="650"/>
        <v>1.3748165169201617E-7</v>
      </c>
      <c r="Y5516" s="160">
        <f t="shared" si="651"/>
        <v>1.3748165169201617E-7</v>
      </c>
      <c r="Z5516" s="160" t="str">
        <f t="shared" si="652"/>
        <v/>
      </c>
    </row>
    <row r="5517" spans="22:26" ht="20.100000000000001" customHeight="1" x14ac:dyDescent="0.25">
      <c r="V5517" s="156">
        <f t="shared" si="653"/>
        <v>31.494399999997576</v>
      </c>
      <c r="W5517" s="159">
        <f t="shared" si="649"/>
        <v>5.038561497639831E-5</v>
      </c>
      <c r="X5517" s="160">
        <f t="shared" si="650"/>
        <v>1.3711205247598341E-7</v>
      </c>
      <c r="Y5517" s="160">
        <f t="shared" si="651"/>
        <v>1.3711205247598341E-7</v>
      </c>
      <c r="Z5517" s="160" t="str">
        <f t="shared" si="652"/>
        <v/>
      </c>
    </row>
    <row r="5518" spans="22:26" ht="20.100000000000001" customHeight="1" x14ac:dyDescent="0.25">
      <c r="V5518" s="156">
        <f t="shared" si="653"/>
        <v>31.500799999997575</v>
      </c>
      <c r="W5518" s="159">
        <f t="shared" si="649"/>
        <v>5.0248502923922326E-5</v>
      </c>
      <c r="X5518" s="160">
        <f t="shared" si="650"/>
        <v>1.3674343275882198E-7</v>
      </c>
      <c r="Y5518" s="160">
        <f t="shared" si="651"/>
        <v>1.3674343275882198E-7</v>
      </c>
      <c r="Z5518" s="160" t="str">
        <f t="shared" si="652"/>
        <v/>
      </c>
    </row>
    <row r="5519" spans="22:26" ht="20.100000000000001" customHeight="1" x14ac:dyDescent="0.25">
      <c r="V5519" s="156">
        <f t="shared" si="653"/>
        <v>31.507199999997574</v>
      </c>
      <c r="W5519" s="159">
        <f t="shared" si="649"/>
        <v>5.0111759491163504E-5</v>
      </c>
      <c r="X5519" s="160">
        <f t="shared" si="650"/>
        <v>1.3637578998956004E-7</v>
      </c>
      <c r="Y5519" s="160">
        <f t="shared" si="651"/>
        <v>1.3637578998956004E-7</v>
      </c>
      <c r="Z5519" s="160" t="str">
        <f t="shared" si="652"/>
        <v/>
      </c>
    </row>
    <row r="5520" spans="22:26" ht="20.100000000000001" customHeight="1" x14ac:dyDescent="0.25">
      <c r="V5520" s="156">
        <f t="shared" si="653"/>
        <v>31.513599999997574</v>
      </c>
      <c r="W5520" s="159">
        <f t="shared" si="649"/>
        <v>4.9975383701173944E-5</v>
      </c>
      <c r="X5520" s="160">
        <f t="shared" si="650"/>
        <v>1.360091216222808E-7</v>
      </c>
      <c r="Y5520" s="160">
        <f t="shared" si="651"/>
        <v>1.360091216222808E-7</v>
      </c>
      <c r="Z5520" s="160" t="str">
        <f t="shared" si="652"/>
        <v/>
      </c>
    </row>
    <row r="5521" spans="22:26" ht="20.100000000000001" customHeight="1" x14ac:dyDescent="0.25">
      <c r="V5521" s="156">
        <f t="shared" si="653"/>
        <v>31.519999999997573</v>
      </c>
      <c r="W5521" s="159">
        <f t="shared" si="649"/>
        <v>4.9839374579551664E-5</v>
      </c>
      <c r="X5521" s="160">
        <f t="shared" si="650"/>
        <v>1.3564342511890087E-7</v>
      </c>
      <c r="Y5521" s="160">
        <f t="shared" si="651"/>
        <v>1.3564342511890087E-7</v>
      </c>
      <c r="Z5521" s="160" t="str">
        <f t="shared" si="652"/>
        <v/>
      </c>
    </row>
    <row r="5522" spans="22:26" ht="20.100000000000001" customHeight="1" x14ac:dyDescent="0.25">
      <c r="V5522" s="156">
        <f t="shared" si="653"/>
        <v>31.526399999997572</v>
      </c>
      <c r="W5522" s="159">
        <f t="shared" si="649"/>
        <v>4.9703731154432763E-5</v>
      </c>
      <c r="X5522" s="160">
        <f t="shared" si="650"/>
        <v>1.3527869794719831E-7</v>
      </c>
      <c r="Y5522" s="160">
        <f t="shared" si="651"/>
        <v>1.3527869794719831E-7</v>
      </c>
      <c r="Z5522" s="160" t="str">
        <f t="shared" si="652"/>
        <v/>
      </c>
    </row>
    <row r="5523" spans="22:26" ht="20.100000000000001" customHeight="1" x14ac:dyDescent="0.25">
      <c r="V5523" s="156">
        <f t="shared" si="653"/>
        <v>31.532799999997572</v>
      </c>
      <c r="W5523" s="159">
        <f t="shared" si="649"/>
        <v>4.9568452456485564E-5</v>
      </c>
      <c r="X5523" s="160">
        <f t="shared" si="650"/>
        <v>1.3491493758121246E-7</v>
      </c>
      <c r="Y5523" s="160">
        <f t="shared" si="651"/>
        <v>1.3491493758121246E-7</v>
      </c>
      <c r="Z5523" s="160" t="str">
        <f t="shared" si="652"/>
        <v/>
      </c>
    </row>
    <row r="5524" spans="22:26" ht="20.100000000000001" customHeight="1" x14ac:dyDescent="0.25">
      <c r="V5524" s="156">
        <f t="shared" si="653"/>
        <v>31.539199999997571</v>
      </c>
      <c r="W5524" s="159">
        <f t="shared" ref="W5524:W5587" si="654">_xlfn.CHISQ.DIST.RT(V5524,$U$593)</f>
        <v>4.9433537518904352E-5</v>
      </c>
      <c r="X5524" s="160">
        <f t="shared" ref="X5524:X5587" si="655">W5524-W5525</f>
        <v>1.3455214150212482E-7</v>
      </c>
      <c r="Y5524" s="160">
        <f t="shared" ref="Y5524:Y5587" si="656">IF(W5524&lt;(1-$U$600),X5524,"")</f>
        <v>1.3455214150212482E-7</v>
      </c>
      <c r="Z5524" s="160" t="str">
        <f t="shared" ref="Z5524:Z5587" si="657">IF(X5524&lt;(1-$U$606),Y5524,"")</f>
        <v/>
      </c>
    </row>
    <row r="5525" spans="22:26" ht="20.100000000000001" customHeight="1" x14ac:dyDescent="0.25">
      <c r="V5525" s="156">
        <f t="shared" ref="V5525:V5588" si="658">V5524+$Y$593</f>
        <v>31.54559999999757</v>
      </c>
      <c r="W5525" s="159">
        <f t="shared" si="654"/>
        <v>4.9298985377402227E-5</v>
      </c>
      <c r="X5525" s="160">
        <f t="shared" si="655"/>
        <v>1.3419030719664634E-7</v>
      </c>
      <c r="Y5525" s="160">
        <f t="shared" si="656"/>
        <v>1.3419030719664634E-7</v>
      </c>
      <c r="Z5525" s="160" t="str">
        <f t="shared" si="657"/>
        <v/>
      </c>
    </row>
    <row r="5526" spans="22:26" ht="20.100000000000001" customHeight="1" x14ac:dyDescent="0.25">
      <c r="V5526" s="156">
        <f t="shared" si="658"/>
        <v>31.55199999999757</v>
      </c>
      <c r="W5526" s="159">
        <f t="shared" si="654"/>
        <v>4.9164795070205581E-5</v>
      </c>
      <c r="X5526" s="160">
        <f t="shared" si="655"/>
        <v>1.3382943215880632E-7</v>
      </c>
      <c r="Y5526" s="160">
        <f t="shared" si="656"/>
        <v>1.3382943215880632E-7</v>
      </c>
      <c r="Z5526" s="160" t="str">
        <f t="shared" si="657"/>
        <v/>
      </c>
    </row>
    <row r="5527" spans="22:26" ht="20.100000000000001" customHeight="1" x14ac:dyDescent="0.25">
      <c r="V5527" s="156">
        <f t="shared" si="658"/>
        <v>31.558399999997569</v>
      </c>
      <c r="W5527" s="159">
        <f t="shared" si="654"/>
        <v>4.9030965638046774E-5</v>
      </c>
      <c r="X5527" s="160">
        <f t="shared" si="655"/>
        <v>1.334695138881093E-7</v>
      </c>
      <c r="Y5527" s="160">
        <f t="shared" si="656"/>
        <v>1.334695138881093E-7</v>
      </c>
      <c r="Z5527" s="160" t="str">
        <f t="shared" si="657"/>
        <v/>
      </c>
    </row>
    <row r="5528" spans="22:26" ht="20.100000000000001" customHeight="1" x14ac:dyDescent="0.25">
      <c r="V5528" s="156">
        <f t="shared" si="658"/>
        <v>31.564799999997568</v>
      </c>
      <c r="W5528" s="159">
        <f t="shared" si="654"/>
        <v>4.8897496124158665E-5</v>
      </c>
      <c r="X5528" s="160">
        <f t="shared" si="655"/>
        <v>1.3311054989141206E-7</v>
      </c>
      <c r="Y5528" s="160">
        <f t="shared" si="656"/>
        <v>1.3311054989141206E-7</v>
      </c>
      <c r="Z5528" s="160" t="str">
        <f t="shared" si="657"/>
        <v/>
      </c>
    </row>
    <row r="5529" spans="22:26" ht="20.100000000000001" customHeight="1" x14ac:dyDescent="0.25">
      <c r="V5529" s="156">
        <f t="shared" si="658"/>
        <v>31.571199999997567</v>
      </c>
      <c r="W5529" s="159">
        <f t="shared" si="654"/>
        <v>4.8764385574267253E-5</v>
      </c>
      <c r="X5529" s="160">
        <f t="shared" si="655"/>
        <v>1.3275253768113467E-7</v>
      </c>
      <c r="Y5529" s="160">
        <f t="shared" si="656"/>
        <v>1.3275253768113467E-7</v>
      </c>
      <c r="Z5529" s="160" t="str">
        <f t="shared" si="657"/>
        <v/>
      </c>
    </row>
    <row r="5530" spans="22:26" ht="20.100000000000001" customHeight="1" x14ac:dyDescent="0.25">
      <c r="V5530" s="156">
        <f t="shared" si="658"/>
        <v>31.577599999997567</v>
      </c>
      <c r="W5530" s="159">
        <f t="shared" si="654"/>
        <v>4.8631633036586118E-5</v>
      </c>
      <c r="X5530" s="160">
        <f t="shared" si="655"/>
        <v>1.3239547477656837E-7</v>
      </c>
      <c r="Y5530" s="160">
        <f t="shared" si="656"/>
        <v>1.3239547477656837E-7</v>
      </c>
      <c r="Z5530" s="160" t="str">
        <f t="shared" si="657"/>
        <v/>
      </c>
    </row>
    <row r="5531" spans="22:26" ht="20.100000000000001" customHeight="1" x14ac:dyDescent="0.25">
      <c r="V5531" s="156">
        <f t="shared" si="658"/>
        <v>31.583999999997566</v>
      </c>
      <c r="W5531" s="159">
        <f t="shared" si="654"/>
        <v>4.849923756180955E-5</v>
      </c>
      <c r="X5531" s="160">
        <f t="shared" si="655"/>
        <v>1.3203935870275741E-7</v>
      </c>
      <c r="Y5531" s="160">
        <f t="shared" si="656"/>
        <v>1.3203935870275741E-7</v>
      </c>
      <c r="Z5531" s="160" t="str">
        <f t="shared" si="657"/>
        <v/>
      </c>
    </row>
    <row r="5532" spans="22:26" ht="20.100000000000001" customHeight="1" x14ac:dyDescent="0.25">
      <c r="V5532" s="156">
        <f t="shared" si="658"/>
        <v>31.590399999997565</v>
      </c>
      <c r="W5532" s="159">
        <f t="shared" si="654"/>
        <v>4.8367198203106793E-5</v>
      </c>
      <c r="X5532" s="160">
        <f t="shared" si="655"/>
        <v>1.3168418699178661E-7</v>
      </c>
      <c r="Y5532" s="160">
        <f t="shared" si="656"/>
        <v>1.3168418699178661E-7</v>
      </c>
      <c r="Z5532" s="160" t="str">
        <f t="shared" si="657"/>
        <v/>
      </c>
    </row>
    <row r="5533" spans="22:26" ht="20.100000000000001" customHeight="1" x14ac:dyDescent="0.25">
      <c r="V5533" s="156">
        <f t="shared" si="658"/>
        <v>31.596799999997565</v>
      </c>
      <c r="W5533" s="159">
        <f t="shared" si="654"/>
        <v>4.8235514016115006E-5</v>
      </c>
      <c r="X5533" s="160">
        <f t="shared" si="655"/>
        <v>1.3132995718177841E-7</v>
      </c>
      <c r="Y5533" s="160">
        <f t="shared" si="656"/>
        <v>1.3132995718177841E-7</v>
      </c>
      <c r="Z5533" s="160" t="str">
        <f t="shared" si="657"/>
        <v/>
      </c>
    </row>
    <row r="5534" spans="22:26" ht="20.100000000000001" customHeight="1" x14ac:dyDescent="0.25">
      <c r="V5534" s="156">
        <f t="shared" si="658"/>
        <v>31.603199999997564</v>
      </c>
      <c r="W5534" s="159">
        <f t="shared" si="654"/>
        <v>4.8104184058933228E-5</v>
      </c>
      <c r="X5534" s="160">
        <f t="shared" si="655"/>
        <v>1.3097666681644569E-7</v>
      </c>
      <c r="Y5534" s="160">
        <f t="shared" si="656"/>
        <v>1.3097666681644569E-7</v>
      </c>
      <c r="Z5534" s="160" t="str">
        <f t="shared" si="657"/>
        <v/>
      </c>
    </row>
    <row r="5535" spans="22:26" ht="20.100000000000001" customHeight="1" x14ac:dyDescent="0.25">
      <c r="V5535" s="156">
        <f t="shared" si="658"/>
        <v>31.609599999997563</v>
      </c>
      <c r="W5535" s="159">
        <f t="shared" si="654"/>
        <v>4.7973207392116782E-5</v>
      </c>
      <c r="X5535" s="160">
        <f t="shared" si="655"/>
        <v>1.306243134471314E-7</v>
      </c>
      <c r="Y5535" s="160">
        <f t="shared" si="656"/>
        <v>1.306243134471314E-7</v>
      </c>
      <c r="Z5535" s="160" t="str">
        <f t="shared" si="657"/>
        <v/>
      </c>
    </row>
    <row r="5536" spans="22:26" ht="20.100000000000001" customHeight="1" x14ac:dyDescent="0.25">
      <c r="V5536" s="156">
        <f t="shared" si="658"/>
        <v>31.615999999997562</v>
      </c>
      <c r="W5536" s="159">
        <f t="shared" si="654"/>
        <v>4.784258307866965E-5</v>
      </c>
      <c r="X5536" s="160">
        <f t="shared" si="655"/>
        <v>1.3027289463021324E-7</v>
      </c>
      <c r="Y5536" s="160">
        <f t="shared" si="656"/>
        <v>1.3027289463021324E-7</v>
      </c>
      <c r="Z5536" s="160" t="str">
        <f t="shared" si="657"/>
        <v/>
      </c>
    </row>
    <row r="5537" spans="22:26" ht="20.100000000000001" customHeight="1" x14ac:dyDescent="0.25">
      <c r="V5537" s="156">
        <f t="shared" si="658"/>
        <v>31.622399999997562</v>
      </c>
      <c r="W5537" s="159">
        <f t="shared" si="654"/>
        <v>4.7712310184039437E-5</v>
      </c>
      <c r="X5537" s="160">
        <f t="shared" si="655"/>
        <v>1.2992240792887908E-7</v>
      </c>
      <c r="Y5537" s="160">
        <f t="shared" si="656"/>
        <v>1.2992240792887908E-7</v>
      </c>
      <c r="Z5537" s="160" t="str">
        <f t="shared" si="657"/>
        <v/>
      </c>
    </row>
    <row r="5538" spans="22:26" ht="20.100000000000001" customHeight="1" x14ac:dyDescent="0.25">
      <c r="V5538" s="156">
        <f t="shared" si="658"/>
        <v>31.628799999997561</v>
      </c>
      <c r="W5538" s="159">
        <f t="shared" si="654"/>
        <v>4.7582387776110558E-5</v>
      </c>
      <c r="X5538" s="160">
        <f t="shared" si="655"/>
        <v>1.2957285091244928E-7</v>
      </c>
      <c r="Y5538" s="160">
        <f t="shared" si="656"/>
        <v>1.2957285091244928E-7</v>
      </c>
      <c r="Z5538" s="160" t="str">
        <f t="shared" si="657"/>
        <v/>
      </c>
    </row>
    <row r="5539" spans="22:26" ht="20.100000000000001" customHeight="1" x14ac:dyDescent="0.25">
      <c r="V5539" s="156">
        <f t="shared" si="658"/>
        <v>31.63519999999756</v>
      </c>
      <c r="W5539" s="159">
        <f t="shared" si="654"/>
        <v>4.7452814925198109E-5</v>
      </c>
      <c r="X5539" s="160">
        <f t="shared" si="655"/>
        <v>1.2922422115638351E-7</v>
      </c>
      <c r="Y5539" s="160">
        <f t="shared" si="656"/>
        <v>1.2922422115638351E-7</v>
      </c>
      <c r="Z5539" s="160" t="str">
        <f t="shared" si="657"/>
        <v/>
      </c>
    </row>
    <row r="5540" spans="22:26" ht="20.100000000000001" customHeight="1" x14ac:dyDescent="0.25">
      <c r="V5540" s="156">
        <f t="shared" si="658"/>
        <v>31.64159999999756</v>
      </c>
      <c r="W5540" s="159">
        <f t="shared" si="654"/>
        <v>4.7323590704041725E-5</v>
      </c>
      <c r="X5540" s="160">
        <f t="shared" si="655"/>
        <v>1.2887651624243659E-7</v>
      </c>
      <c r="Y5540" s="160">
        <f t="shared" si="656"/>
        <v>1.2887651624243659E-7</v>
      </c>
      <c r="Z5540" s="160" t="str">
        <f t="shared" si="657"/>
        <v/>
      </c>
    </row>
    <row r="5541" spans="22:26" ht="20.100000000000001" customHeight="1" x14ac:dyDescent="0.25">
      <c r="V5541" s="156">
        <f t="shared" si="658"/>
        <v>31.647999999997559</v>
      </c>
      <c r="W5541" s="159">
        <f t="shared" si="654"/>
        <v>4.7194714187799289E-5</v>
      </c>
      <c r="X5541" s="160">
        <f t="shared" si="655"/>
        <v>1.2852973375856362E-7</v>
      </c>
      <c r="Y5541" s="160">
        <f t="shared" si="656"/>
        <v>1.2852973375856362E-7</v>
      </c>
      <c r="Z5541" s="160" t="str">
        <f t="shared" si="657"/>
        <v/>
      </c>
    </row>
    <row r="5542" spans="22:26" ht="20.100000000000001" customHeight="1" x14ac:dyDescent="0.25">
      <c r="V5542" s="156">
        <f t="shared" si="658"/>
        <v>31.654399999997558</v>
      </c>
      <c r="W5542" s="159">
        <f t="shared" si="654"/>
        <v>4.7066184454040725E-5</v>
      </c>
      <c r="X5542" s="160">
        <f t="shared" si="655"/>
        <v>1.2818387129836433E-7</v>
      </c>
      <c r="Y5542" s="160">
        <f t="shared" si="656"/>
        <v>1.2818387129836433E-7</v>
      </c>
      <c r="Z5542" s="160" t="str">
        <f t="shared" si="657"/>
        <v/>
      </c>
    </row>
    <row r="5543" spans="22:26" ht="20.100000000000001" customHeight="1" x14ac:dyDescent="0.25">
      <c r="V5543" s="156">
        <f t="shared" si="658"/>
        <v>31.660799999997558</v>
      </c>
      <c r="W5543" s="159">
        <f t="shared" si="654"/>
        <v>4.6938000582742361E-5</v>
      </c>
      <c r="X5543" s="160">
        <f t="shared" si="655"/>
        <v>1.2783892646293297E-7</v>
      </c>
      <c r="Y5543" s="160">
        <f t="shared" si="656"/>
        <v>1.2783892646293297E-7</v>
      </c>
      <c r="Z5543" s="160" t="str">
        <f t="shared" si="657"/>
        <v/>
      </c>
    </row>
    <row r="5544" spans="22:26" ht="20.100000000000001" customHeight="1" x14ac:dyDescent="0.25">
      <c r="V5544" s="156">
        <f t="shared" si="658"/>
        <v>31.667199999997557</v>
      </c>
      <c r="W5544" s="159">
        <f t="shared" si="654"/>
        <v>4.6810161656279428E-5</v>
      </c>
      <c r="X5544" s="160">
        <f t="shared" si="655"/>
        <v>1.2749489685747703E-7</v>
      </c>
      <c r="Y5544" s="160">
        <f t="shared" si="656"/>
        <v>1.2749489685747703E-7</v>
      </c>
      <c r="Z5544" s="160" t="str">
        <f t="shared" si="657"/>
        <v/>
      </c>
    </row>
    <row r="5545" spans="22:26" ht="20.100000000000001" customHeight="1" x14ac:dyDescent="0.25">
      <c r="V5545" s="156">
        <f t="shared" si="658"/>
        <v>31.673599999997556</v>
      </c>
      <c r="W5545" s="159">
        <f t="shared" si="654"/>
        <v>4.6682666759421951E-5</v>
      </c>
      <c r="X5545" s="160">
        <f t="shared" si="655"/>
        <v>1.2715178009536937E-7</v>
      </c>
      <c r="Y5545" s="160">
        <f t="shared" si="656"/>
        <v>1.2715178009536937E-7</v>
      </c>
      <c r="Z5545" s="160" t="str">
        <f t="shared" si="657"/>
        <v/>
      </c>
    </row>
    <row r="5546" spans="22:26" ht="20.100000000000001" customHeight="1" x14ac:dyDescent="0.25">
      <c r="V5546" s="156">
        <f t="shared" si="658"/>
        <v>31.679999999997555</v>
      </c>
      <c r="W5546" s="159">
        <f t="shared" si="654"/>
        <v>4.6555514979326581E-5</v>
      </c>
      <c r="X5546" s="160">
        <f t="shared" si="655"/>
        <v>1.2680957379451616E-7</v>
      </c>
      <c r="Y5546" s="160">
        <f t="shared" si="656"/>
        <v>1.2680957379451616E-7</v>
      </c>
      <c r="Z5546" s="160" t="str">
        <f t="shared" si="657"/>
        <v/>
      </c>
    </row>
    <row r="5547" spans="22:26" ht="20.100000000000001" customHeight="1" x14ac:dyDescent="0.25">
      <c r="V5547" s="156">
        <f t="shared" si="658"/>
        <v>31.686399999997555</v>
      </c>
      <c r="W5547" s="159">
        <f t="shared" si="654"/>
        <v>4.6428705405532065E-5</v>
      </c>
      <c r="X5547" s="160">
        <f t="shared" si="655"/>
        <v>1.2646827558008097E-7</v>
      </c>
      <c r="Y5547" s="160">
        <f t="shared" si="656"/>
        <v>1.2646827558008097E-7</v>
      </c>
      <c r="Z5547" s="160" t="str">
        <f t="shared" si="657"/>
        <v/>
      </c>
    </row>
    <row r="5548" spans="22:26" ht="20.100000000000001" customHeight="1" x14ac:dyDescent="0.25">
      <c r="V5548" s="156">
        <f t="shared" si="658"/>
        <v>31.692799999997554</v>
      </c>
      <c r="W5548" s="159">
        <f t="shared" si="654"/>
        <v>4.6302237129951984E-5</v>
      </c>
      <c r="X5548" s="160">
        <f t="shared" si="655"/>
        <v>1.2612788308204528E-7</v>
      </c>
      <c r="Y5548" s="160">
        <f t="shared" si="656"/>
        <v>1.2612788308204528E-7</v>
      </c>
      <c r="Z5548" s="160" t="str">
        <f t="shared" si="657"/>
        <v/>
      </c>
    </row>
    <row r="5549" spans="22:26" ht="20.100000000000001" customHeight="1" x14ac:dyDescent="0.25">
      <c r="V5549" s="156">
        <f t="shared" si="658"/>
        <v>31.699199999997553</v>
      </c>
      <c r="W5549" s="159">
        <f t="shared" si="654"/>
        <v>4.6176109246869939E-5</v>
      </c>
      <c r="X5549" s="160">
        <f t="shared" si="655"/>
        <v>1.2578839393787835E-7</v>
      </c>
      <c r="Y5549" s="160">
        <f t="shared" si="656"/>
        <v>1.2578839393787835E-7</v>
      </c>
      <c r="Z5549" s="160" t="str">
        <f t="shared" si="657"/>
        <v/>
      </c>
    </row>
    <row r="5550" spans="22:26" ht="20.100000000000001" customHeight="1" x14ac:dyDescent="0.25">
      <c r="V5550" s="156">
        <f t="shared" si="658"/>
        <v>31.705599999997553</v>
      </c>
      <c r="W5550" s="159">
        <f t="shared" si="654"/>
        <v>4.6050320852932061E-5</v>
      </c>
      <c r="X5550" s="160">
        <f t="shared" si="655"/>
        <v>1.254498057900571E-7</v>
      </c>
      <c r="Y5550" s="160">
        <f t="shared" si="656"/>
        <v>1.254498057900571E-7</v>
      </c>
      <c r="Z5550" s="160" t="str">
        <f t="shared" si="657"/>
        <v/>
      </c>
    </row>
    <row r="5551" spans="22:26" ht="20.100000000000001" customHeight="1" x14ac:dyDescent="0.25">
      <c r="V5551" s="156">
        <f t="shared" si="658"/>
        <v>31.711999999997552</v>
      </c>
      <c r="W5551" s="159">
        <f t="shared" si="654"/>
        <v>4.5924871047142004E-5</v>
      </c>
      <c r="X5551" s="160">
        <f t="shared" si="655"/>
        <v>1.251121162871503E-7</v>
      </c>
      <c r="Y5551" s="160">
        <f t="shared" si="656"/>
        <v>1.251121162871503E-7</v>
      </c>
      <c r="Z5551" s="160" t="str">
        <f t="shared" si="657"/>
        <v/>
      </c>
    </row>
    <row r="5552" spans="22:26" ht="20.100000000000001" customHeight="1" x14ac:dyDescent="0.25">
      <c r="V5552" s="156">
        <f t="shared" si="658"/>
        <v>31.718399999997551</v>
      </c>
      <c r="W5552" s="159">
        <f t="shared" si="654"/>
        <v>4.5799758930854853E-5</v>
      </c>
      <c r="X5552" s="160">
        <f t="shared" si="655"/>
        <v>1.2477532308438101E-7</v>
      </c>
      <c r="Y5552" s="160">
        <f t="shared" si="656"/>
        <v>1.2477532308438101E-7</v>
      </c>
      <c r="Z5552" s="160" t="str">
        <f t="shared" si="657"/>
        <v/>
      </c>
    </row>
    <row r="5553" spans="22:26" ht="20.100000000000001" customHeight="1" x14ac:dyDescent="0.25">
      <c r="V5553" s="156">
        <f t="shared" si="658"/>
        <v>31.724799999997551</v>
      </c>
      <c r="W5553" s="159">
        <f t="shared" si="654"/>
        <v>4.5674983607770472E-5</v>
      </c>
      <c r="X5553" s="160">
        <f t="shared" si="655"/>
        <v>1.2443942384248141E-7</v>
      </c>
      <c r="Y5553" s="160">
        <f t="shared" si="656"/>
        <v>1.2443942384248141E-7</v>
      </c>
      <c r="Z5553" s="160" t="str">
        <f t="shared" si="657"/>
        <v/>
      </c>
    </row>
    <row r="5554" spans="22:26" ht="20.100000000000001" customHeight="1" x14ac:dyDescent="0.25">
      <c r="V5554" s="156">
        <f t="shared" si="658"/>
        <v>31.73119999999755</v>
      </c>
      <c r="W5554" s="159">
        <f t="shared" si="654"/>
        <v>4.5550544183927991E-5</v>
      </c>
      <c r="X5554" s="160">
        <f t="shared" si="655"/>
        <v>1.2410441622792993E-7</v>
      </c>
      <c r="Y5554" s="160">
        <f t="shared" si="656"/>
        <v>1.2410441622792993E-7</v>
      </c>
      <c r="Z5554" s="160" t="str">
        <f t="shared" si="657"/>
        <v/>
      </c>
    </row>
    <row r="5555" spans="22:26" ht="20.100000000000001" customHeight="1" x14ac:dyDescent="0.25">
      <c r="V5555" s="156">
        <f t="shared" si="658"/>
        <v>31.737599999997549</v>
      </c>
      <c r="W5555" s="159">
        <f t="shared" si="654"/>
        <v>4.5426439767700061E-5</v>
      </c>
      <c r="X5555" s="160">
        <f t="shared" si="655"/>
        <v>1.23770297913778E-7</v>
      </c>
      <c r="Y5555" s="160">
        <f t="shared" si="656"/>
        <v>1.23770297913778E-7</v>
      </c>
      <c r="Z5555" s="160" t="str">
        <f t="shared" si="657"/>
        <v/>
      </c>
    </row>
    <row r="5556" spans="22:26" ht="20.100000000000001" customHeight="1" x14ac:dyDescent="0.25">
      <c r="V5556" s="156">
        <f t="shared" si="658"/>
        <v>31.743999999997548</v>
      </c>
      <c r="W5556" s="159">
        <f t="shared" si="654"/>
        <v>4.5302669469786283E-5</v>
      </c>
      <c r="X5556" s="160">
        <f t="shared" si="655"/>
        <v>1.2343706657891816E-7</v>
      </c>
      <c r="Y5556" s="160">
        <f t="shared" si="656"/>
        <v>1.2343706657891816E-7</v>
      </c>
      <c r="Z5556" s="160" t="str">
        <f t="shared" si="657"/>
        <v/>
      </c>
    </row>
    <row r="5557" spans="22:26" ht="20.100000000000001" customHeight="1" x14ac:dyDescent="0.25">
      <c r="V5557" s="156">
        <f t="shared" si="658"/>
        <v>31.750399999997548</v>
      </c>
      <c r="W5557" s="159">
        <f t="shared" si="654"/>
        <v>4.5179232403207365E-5</v>
      </c>
      <c r="X5557" s="160">
        <f t="shared" si="655"/>
        <v>1.2310471990742682E-7</v>
      </c>
      <c r="Y5557" s="160">
        <f t="shared" si="656"/>
        <v>1.2310471990742682E-7</v>
      </c>
      <c r="Z5557" s="160" t="str">
        <f t="shared" si="657"/>
        <v/>
      </c>
    </row>
    <row r="5558" spans="22:26" ht="20.100000000000001" customHeight="1" x14ac:dyDescent="0.25">
      <c r="V5558" s="156">
        <f t="shared" si="658"/>
        <v>31.756799999997547</v>
      </c>
      <c r="W5558" s="159">
        <f t="shared" si="654"/>
        <v>4.5056127683299938E-5</v>
      </c>
      <c r="X5558" s="160">
        <f t="shared" si="655"/>
        <v>1.2277325559043446E-7</v>
      </c>
      <c r="Y5558" s="160">
        <f t="shared" si="656"/>
        <v>1.2277325559043446E-7</v>
      </c>
      <c r="Z5558" s="160" t="str">
        <f t="shared" si="657"/>
        <v/>
      </c>
    </row>
    <row r="5559" spans="22:26" ht="20.100000000000001" customHeight="1" x14ac:dyDescent="0.25">
      <c r="V5559" s="156">
        <f t="shared" si="658"/>
        <v>31.763199999997546</v>
      </c>
      <c r="W5559" s="159">
        <f t="shared" si="654"/>
        <v>4.4933354427709504E-5</v>
      </c>
      <c r="X5559" s="160">
        <f t="shared" si="655"/>
        <v>1.2244267132396403E-7</v>
      </c>
      <c r="Y5559" s="160">
        <f t="shared" si="656"/>
        <v>1.2244267132396403E-7</v>
      </c>
      <c r="Z5559" s="160" t="str">
        <f t="shared" si="657"/>
        <v/>
      </c>
    </row>
    <row r="5560" spans="22:26" ht="20.100000000000001" customHeight="1" x14ac:dyDescent="0.25">
      <c r="V5560" s="156">
        <f t="shared" si="658"/>
        <v>31.769599999997546</v>
      </c>
      <c r="W5560" s="159">
        <f t="shared" si="654"/>
        <v>4.4810911756385539E-5</v>
      </c>
      <c r="X5560" s="160">
        <f t="shared" si="655"/>
        <v>1.2211296481077409E-7</v>
      </c>
      <c r="Y5560" s="160">
        <f t="shared" si="656"/>
        <v>1.2211296481077409E-7</v>
      </c>
      <c r="Z5560" s="160" t="str">
        <f t="shared" si="657"/>
        <v/>
      </c>
    </row>
    <row r="5561" spans="22:26" ht="20.100000000000001" customHeight="1" x14ac:dyDescent="0.25">
      <c r="V5561" s="156">
        <f t="shared" si="658"/>
        <v>31.775999999997545</v>
      </c>
      <c r="W5561" s="159">
        <f t="shared" si="654"/>
        <v>4.4688798791574765E-5</v>
      </c>
      <c r="X5561" s="160">
        <f t="shared" si="655"/>
        <v>1.2178413375903065E-7</v>
      </c>
      <c r="Y5561" s="160">
        <f t="shared" si="656"/>
        <v>1.2178413375903065E-7</v>
      </c>
      <c r="Z5561" s="160" t="str">
        <f t="shared" si="657"/>
        <v/>
      </c>
    </row>
    <row r="5562" spans="22:26" ht="20.100000000000001" customHeight="1" x14ac:dyDescent="0.25">
      <c r="V5562" s="156">
        <f t="shared" si="658"/>
        <v>31.782399999997544</v>
      </c>
      <c r="W5562" s="159">
        <f t="shared" si="654"/>
        <v>4.4567014657815735E-5</v>
      </c>
      <c r="X5562" s="160">
        <f t="shared" si="655"/>
        <v>1.2145617588239527E-7</v>
      </c>
      <c r="Y5562" s="160">
        <f t="shared" si="656"/>
        <v>1.2145617588239527E-7</v>
      </c>
      <c r="Z5562" s="160" t="str">
        <f t="shared" si="657"/>
        <v/>
      </c>
    </row>
    <row r="5563" spans="22:26" ht="20.100000000000001" customHeight="1" x14ac:dyDescent="0.25">
      <c r="V5563" s="156">
        <f t="shared" si="658"/>
        <v>31.788799999997543</v>
      </c>
      <c r="W5563" s="159">
        <f t="shared" si="654"/>
        <v>4.4445558481933339E-5</v>
      </c>
      <c r="X5563" s="160">
        <f t="shared" si="655"/>
        <v>1.2112908890135322E-7</v>
      </c>
      <c r="Y5563" s="160">
        <f t="shared" si="656"/>
        <v>1.2112908890135322E-7</v>
      </c>
      <c r="Z5563" s="160" t="str">
        <f t="shared" si="657"/>
        <v/>
      </c>
    </row>
    <row r="5564" spans="22:26" ht="20.100000000000001" customHeight="1" x14ac:dyDescent="0.25">
      <c r="V5564" s="156">
        <f t="shared" si="658"/>
        <v>31.795199999997543</v>
      </c>
      <c r="W5564" s="159">
        <f t="shared" si="654"/>
        <v>4.4324429393031986E-5</v>
      </c>
      <c r="X5564" s="160">
        <f t="shared" si="655"/>
        <v>1.2080287054144485E-7</v>
      </c>
      <c r="Y5564" s="160">
        <f t="shared" si="656"/>
        <v>1.2080287054144485E-7</v>
      </c>
      <c r="Z5564" s="160" t="str">
        <f t="shared" si="657"/>
        <v/>
      </c>
    </row>
    <row r="5565" spans="22:26" ht="20.100000000000001" customHeight="1" x14ac:dyDescent="0.25">
      <c r="V5565" s="156">
        <f t="shared" si="658"/>
        <v>31.801599999997542</v>
      </c>
      <c r="W5565" s="159">
        <f t="shared" si="654"/>
        <v>4.4203626522490541E-5</v>
      </c>
      <c r="X5565" s="160">
        <f t="shared" si="655"/>
        <v>1.204775185343227E-7</v>
      </c>
      <c r="Y5565" s="160">
        <f t="shared" si="656"/>
        <v>1.204775185343227E-7</v>
      </c>
      <c r="Z5565" s="160" t="str">
        <f t="shared" si="657"/>
        <v/>
      </c>
    </row>
    <row r="5566" spans="22:26" ht="20.100000000000001" customHeight="1" x14ac:dyDescent="0.25">
      <c r="V5566" s="156">
        <f t="shared" si="658"/>
        <v>31.807999999997541</v>
      </c>
      <c r="W5566" s="159">
        <f t="shared" si="654"/>
        <v>4.4083149003956219E-5</v>
      </c>
      <c r="X5566" s="160">
        <f t="shared" si="655"/>
        <v>1.201530306172975E-7</v>
      </c>
      <c r="Y5566" s="160">
        <f t="shared" si="656"/>
        <v>1.201530306172975E-7</v>
      </c>
      <c r="Z5566" s="160" t="str">
        <f t="shared" si="657"/>
        <v/>
      </c>
    </row>
    <row r="5567" spans="22:26" ht="20.100000000000001" customHeight="1" x14ac:dyDescent="0.25">
      <c r="V5567" s="156">
        <f t="shared" si="658"/>
        <v>31.814399999997541</v>
      </c>
      <c r="W5567" s="159">
        <f t="shared" si="654"/>
        <v>4.3962995973338921E-5</v>
      </c>
      <c r="X5567" s="160">
        <f t="shared" si="655"/>
        <v>1.1982940453377183E-7</v>
      </c>
      <c r="Y5567" s="160">
        <f t="shared" si="656"/>
        <v>1.1982940453377183E-7</v>
      </c>
      <c r="Z5567" s="160" t="str">
        <f t="shared" si="657"/>
        <v/>
      </c>
    </row>
    <row r="5568" spans="22:26" ht="20.100000000000001" customHeight="1" x14ac:dyDescent="0.25">
      <c r="V5568" s="156">
        <f t="shared" si="658"/>
        <v>31.82079999999754</v>
      </c>
      <c r="W5568" s="159">
        <f t="shared" si="654"/>
        <v>4.3843166568805149E-5</v>
      </c>
      <c r="X5568" s="160">
        <f t="shared" si="655"/>
        <v>1.1950663803263027E-7</v>
      </c>
      <c r="Y5568" s="160">
        <f t="shared" si="656"/>
        <v>1.1950663803263027E-7</v>
      </c>
      <c r="Z5568" s="160" t="str">
        <f t="shared" si="657"/>
        <v/>
      </c>
    </row>
    <row r="5569" spans="22:26" ht="20.100000000000001" customHeight="1" x14ac:dyDescent="0.25">
      <c r="V5569" s="156">
        <f t="shared" si="658"/>
        <v>31.827199999997539</v>
      </c>
      <c r="W5569" s="159">
        <f t="shared" si="654"/>
        <v>4.3723659930772519E-5</v>
      </c>
      <c r="X5569" s="160">
        <f t="shared" si="655"/>
        <v>1.1918472886834105E-7</v>
      </c>
      <c r="Y5569" s="160">
        <f t="shared" si="656"/>
        <v>1.1918472886834105E-7</v>
      </c>
      <c r="Z5569" s="160" t="str">
        <f t="shared" si="657"/>
        <v/>
      </c>
    </row>
    <row r="5570" spans="22:26" ht="20.100000000000001" customHeight="1" x14ac:dyDescent="0.25">
      <c r="V5570" s="156">
        <f t="shared" si="658"/>
        <v>31.833599999997539</v>
      </c>
      <c r="W5570" s="159">
        <f t="shared" si="654"/>
        <v>4.3604475201904178E-5</v>
      </c>
      <c r="X5570" s="160">
        <f t="shared" si="655"/>
        <v>1.18863674801593E-7</v>
      </c>
      <c r="Y5570" s="160">
        <f t="shared" si="656"/>
        <v>1.18863674801593E-7</v>
      </c>
      <c r="Z5570" s="160" t="str">
        <f t="shared" si="657"/>
        <v/>
      </c>
    </row>
    <row r="5571" spans="22:26" ht="20.100000000000001" customHeight="1" x14ac:dyDescent="0.25">
      <c r="V5571" s="156">
        <f t="shared" si="658"/>
        <v>31.839999999997538</v>
      </c>
      <c r="W5571" s="159">
        <f t="shared" si="654"/>
        <v>4.3485611527102585E-5</v>
      </c>
      <c r="X5571" s="160">
        <f t="shared" si="655"/>
        <v>1.1854347359894997E-7</v>
      </c>
      <c r="Y5571" s="160">
        <f t="shared" si="656"/>
        <v>1.1854347359894997E-7</v>
      </c>
      <c r="Z5571" s="160" t="str">
        <f t="shared" si="657"/>
        <v/>
      </c>
    </row>
    <row r="5572" spans="22:26" ht="20.100000000000001" customHeight="1" x14ac:dyDescent="0.25">
      <c r="V5572" s="156">
        <f t="shared" si="658"/>
        <v>31.846399999997537</v>
      </c>
      <c r="W5572" s="159">
        <f t="shared" si="654"/>
        <v>4.3367068053503635E-5</v>
      </c>
      <c r="X5572" s="160">
        <f t="shared" si="655"/>
        <v>1.1822412303146847E-7</v>
      </c>
      <c r="Y5572" s="160">
        <f t="shared" si="656"/>
        <v>1.1822412303146847E-7</v>
      </c>
      <c r="Z5572" s="160" t="str">
        <f t="shared" si="657"/>
        <v/>
      </c>
    </row>
    <row r="5573" spans="22:26" ht="20.100000000000001" customHeight="1" x14ac:dyDescent="0.25">
      <c r="V5573" s="156">
        <f t="shared" si="658"/>
        <v>31.852799999997536</v>
      </c>
      <c r="W5573" s="159">
        <f t="shared" si="654"/>
        <v>4.3248843930472167E-5</v>
      </c>
      <c r="X5573" s="160">
        <f t="shared" si="655"/>
        <v>1.1790562087765215E-7</v>
      </c>
      <c r="Y5573" s="160">
        <f t="shared" si="656"/>
        <v>1.1790562087765215E-7</v>
      </c>
      <c r="Z5573" s="160" t="str">
        <f t="shared" si="657"/>
        <v/>
      </c>
    </row>
    <row r="5574" spans="22:26" ht="20.100000000000001" customHeight="1" x14ac:dyDescent="0.25">
      <c r="V5574" s="156">
        <f t="shared" si="658"/>
        <v>31.859199999997536</v>
      </c>
      <c r="W5574" s="159">
        <f t="shared" si="654"/>
        <v>4.3130938309594514E-5</v>
      </c>
      <c r="X5574" s="160">
        <f t="shared" si="655"/>
        <v>1.1758796492034143E-7</v>
      </c>
      <c r="Y5574" s="160">
        <f t="shared" si="656"/>
        <v>1.1758796492034143E-7</v>
      </c>
      <c r="Z5574" s="160" t="str">
        <f t="shared" si="657"/>
        <v/>
      </c>
    </row>
    <row r="5575" spans="22:26" ht="20.100000000000001" customHeight="1" x14ac:dyDescent="0.25">
      <c r="V5575" s="156">
        <f t="shared" si="658"/>
        <v>31.865599999997535</v>
      </c>
      <c r="W5575" s="159">
        <f t="shared" si="654"/>
        <v>4.3013350344674173E-5</v>
      </c>
      <c r="X5575" s="160">
        <f t="shared" si="655"/>
        <v>1.1727115294859737E-7</v>
      </c>
      <c r="Y5575" s="160">
        <f t="shared" si="656"/>
        <v>1.1727115294859737E-7</v>
      </c>
      <c r="Z5575" s="160" t="str">
        <f t="shared" si="657"/>
        <v/>
      </c>
    </row>
    <row r="5576" spans="22:26" ht="20.100000000000001" customHeight="1" x14ac:dyDescent="0.25">
      <c r="V5576" s="156">
        <f t="shared" si="658"/>
        <v>31.871999999997534</v>
      </c>
      <c r="W5576" s="159">
        <f t="shared" si="654"/>
        <v>4.2896079191725576E-5</v>
      </c>
      <c r="X5576" s="160">
        <f t="shared" si="655"/>
        <v>1.1695518275719341E-7</v>
      </c>
      <c r="Y5576" s="160">
        <f t="shared" si="656"/>
        <v>1.1695518275719341E-7</v>
      </c>
      <c r="Z5576" s="160" t="str">
        <f t="shared" si="657"/>
        <v/>
      </c>
    </row>
    <row r="5577" spans="22:26" ht="20.100000000000001" customHeight="1" x14ac:dyDescent="0.25">
      <c r="V5577" s="156">
        <f t="shared" si="658"/>
        <v>31.878399999997534</v>
      </c>
      <c r="W5577" s="159">
        <f t="shared" si="654"/>
        <v>4.2779124008968382E-5</v>
      </c>
      <c r="X5577" s="160">
        <f t="shared" si="655"/>
        <v>1.1664005214607326E-7</v>
      </c>
      <c r="Y5577" s="160">
        <f t="shared" si="656"/>
        <v>1.1664005214607326E-7</v>
      </c>
      <c r="Z5577" s="160" t="str">
        <f t="shared" si="657"/>
        <v/>
      </c>
    </row>
    <row r="5578" spans="22:26" ht="20.100000000000001" customHeight="1" x14ac:dyDescent="0.25">
      <c r="V5578" s="156">
        <f t="shared" si="658"/>
        <v>31.884799999997533</v>
      </c>
      <c r="W5578" s="159">
        <f t="shared" si="654"/>
        <v>4.2662483956822309E-5</v>
      </c>
      <c r="X5578" s="160">
        <f t="shared" si="655"/>
        <v>1.1632575892176042E-7</v>
      </c>
      <c r="Y5578" s="160">
        <f t="shared" si="656"/>
        <v>1.1632575892176042E-7</v>
      </c>
      <c r="Z5578" s="160" t="str">
        <f t="shared" si="657"/>
        <v/>
      </c>
    </row>
    <row r="5579" spans="22:26" ht="20.100000000000001" customHeight="1" x14ac:dyDescent="0.25">
      <c r="V5579" s="156">
        <f t="shared" si="658"/>
        <v>31.891199999997532</v>
      </c>
      <c r="W5579" s="159">
        <f t="shared" si="654"/>
        <v>4.2546158197900549E-5</v>
      </c>
      <c r="X5579" s="160">
        <f t="shared" si="655"/>
        <v>1.1601230089521003E-7</v>
      </c>
      <c r="Y5579" s="160">
        <f t="shared" si="656"/>
        <v>1.1601230089521003E-7</v>
      </c>
      <c r="Z5579" s="160" t="str">
        <f t="shared" si="657"/>
        <v/>
      </c>
    </row>
    <row r="5580" spans="22:26" ht="20.100000000000001" customHeight="1" x14ac:dyDescent="0.25">
      <c r="V5580" s="156">
        <f t="shared" si="658"/>
        <v>31.897599999997531</v>
      </c>
      <c r="W5580" s="159">
        <f t="shared" si="654"/>
        <v>4.2430145897005338E-5</v>
      </c>
      <c r="X5580" s="160">
        <f t="shared" si="655"/>
        <v>1.1569967588395024E-7</v>
      </c>
      <c r="Y5580" s="160">
        <f t="shared" si="656"/>
        <v>1.1569967588395024E-7</v>
      </c>
      <c r="Z5580" s="160" t="str">
        <f t="shared" si="657"/>
        <v/>
      </c>
    </row>
    <row r="5581" spans="22:26" ht="20.100000000000001" customHeight="1" x14ac:dyDescent="0.25">
      <c r="V5581" s="156">
        <f t="shared" si="658"/>
        <v>31.903999999997531</v>
      </c>
      <c r="W5581" s="159">
        <f t="shared" si="654"/>
        <v>4.2314446221121388E-5</v>
      </c>
      <c r="X5581" s="160">
        <f t="shared" si="655"/>
        <v>1.1538788171062525E-7</v>
      </c>
      <c r="Y5581" s="160">
        <f t="shared" si="656"/>
        <v>1.1538788171062525E-7</v>
      </c>
      <c r="Z5581" s="160" t="str">
        <f t="shared" si="657"/>
        <v/>
      </c>
    </row>
    <row r="5582" spans="22:26" ht="20.100000000000001" customHeight="1" x14ac:dyDescent="0.25">
      <c r="V5582" s="156">
        <f t="shared" si="658"/>
        <v>31.91039999999753</v>
      </c>
      <c r="W5582" s="159">
        <f t="shared" si="654"/>
        <v>4.2199058339410763E-5</v>
      </c>
      <c r="X5582" s="160">
        <f t="shared" si="655"/>
        <v>1.1507691620344935E-7</v>
      </c>
      <c r="Y5582" s="160">
        <f t="shared" si="656"/>
        <v>1.1507691620344935E-7</v>
      </c>
      <c r="Z5582" s="160" t="str">
        <f t="shared" si="657"/>
        <v/>
      </c>
    </row>
    <row r="5583" spans="22:26" ht="20.100000000000001" customHeight="1" x14ac:dyDescent="0.25">
      <c r="V5583" s="156">
        <f t="shared" si="658"/>
        <v>31.916799999997529</v>
      </c>
      <c r="W5583" s="159">
        <f t="shared" si="654"/>
        <v>4.2083981423207314E-5</v>
      </c>
      <c r="X5583" s="160">
        <f t="shared" si="655"/>
        <v>1.1476677719651188E-7</v>
      </c>
      <c r="Y5583" s="160">
        <f t="shared" si="656"/>
        <v>1.1476677719651188E-7</v>
      </c>
      <c r="Z5583" s="160" t="str">
        <f t="shared" si="657"/>
        <v/>
      </c>
    </row>
    <row r="5584" spans="22:26" ht="20.100000000000001" customHeight="1" x14ac:dyDescent="0.25">
      <c r="V5584" s="156">
        <f t="shared" si="658"/>
        <v>31.923199999997529</v>
      </c>
      <c r="W5584" s="159">
        <f t="shared" si="654"/>
        <v>4.1969214646010802E-5</v>
      </c>
      <c r="X5584" s="160">
        <f t="shared" si="655"/>
        <v>1.144574625289979E-7</v>
      </c>
      <c r="Y5584" s="160">
        <f t="shared" si="656"/>
        <v>1.144574625289979E-7</v>
      </c>
      <c r="Z5584" s="160" t="str">
        <f t="shared" si="657"/>
        <v/>
      </c>
    </row>
    <row r="5585" spans="22:26" ht="20.100000000000001" customHeight="1" x14ac:dyDescent="0.25">
      <c r="V5585" s="156">
        <f t="shared" si="658"/>
        <v>31.929599999997528</v>
      </c>
      <c r="W5585" s="159">
        <f t="shared" si="654"/>
        <v>4.1854757183481804E-5</v>
      </c>
      <c r="X5585" s="160">
        <f t="shared" si="655"/>
        <v>1.1414897004592006E-7</v>
      </c>
      <c r="Y5585" s="160">
        <f t="shared" si="656"/>
        <v>1.1414897004592006E-7</v>
      </c>
      <c r="Z5585" s="160" t="str">
        <f t="shared" si="657"/>
        <v/>
      </c>
    </row>
    <row r="5586" spans="22:26" ht="20.100000000000001" customHeight="1" x14ac:dyDescent="0.25">
      <c r="V5586" s="156">
        <f t="shared" si="658"/>
        <v>31.935999999997527</v>
      </c>
      <c r="W5586" s="159">
        <f t="shared" si="654"/>
        <v>4.1740608213435884E-5</v>
      </c>
      <c r="X5586" s="160">
        <f t="shared" si="655"/>
        <v>1.1384129759796954E-7</v>
      </c>
      <c r="Y5586" s="160">
        <f t="shared" si="656"/>
        <v>1.1384129759796954E-7</v>
      </c>
      <c r="Z5586" s="160" t="str">
        <f t="shared" si="657"/>
        <v/>
      </c>
    </row>
    <row r="5587" spans="22:26" ht="20.100000000000001" customHeight="1" x14ac:dyDescent="0.25">
      <c r="V5587" s="156">
        <f t="shared" si="658"/>
        <v>31.942399999997527</v>
      </c>
      <c r="W5587" s="159">
        <f t="shared" si="654"/>
        <v>4.1626766915837914E-5</v>
      </c>
      <c r="X5587" s="160">
        <f t="shared" si="655"/>
        <v>1.1353444304087226E-7</v>
      </c>
      <c r="Y5587" s="160">
        <f t="shared" si="656"/>
        <v>1.1353444304087226E-7</v>
      </c>
      <c r="Z5587" s="160" t="str">
        <f t="shared" si="657"/>
        <v/>
      </c>
    </row>
    <row r="5588" spans="22:26" ht="20.100000000000001" customHeight="1" x14ac:dyDescent="0.25">
      <c r="V5588" s="156">
        <f t="shared" si="658"/>
        <v>31.948799999997526</v>
      </c>
      <c r="W5588" s="159">
        <f t="shared" ref="W5588:W5595" si="659">_xlfn.CHISQ.DIST.RT(V5588,$U$593)</f>
        <v>4.1513232472797042E-5</v>
      </c>
      <c r="X5588" s="160">
        <f t="shared" ref="X5588:X5595" si="660">W5588-W5589</f>
        <v>1.1322840423635792E-7</v>
      </c>
      <c r="Y5588" s="160">
        <f t="shared" ref="Y5588:Y5595" si="661">IF(W5588&lt;(1-$U$600),X5588,"")</f>
        <v>1.1322840423635792E-7</v>
      </c>
      <c r="Z5588" s="160" t="str">
        <f t="shared" ref="Z5588:Z5595" si="662">IF(X5588&lt;(1-$U$606),Y5588,"")</f>
        <v/>
      </c>
    </row>
    <row r="5589" spans="22:26" ht="20.100000000000001" customHeight="1" x14ac:dyDescent="0.25">
      <c r="V5589" s="156">
        <f t="shared" ref="V5589:V5595" si="663">V5588+$Y$593</f>
        <v>31.955199999997525</v>
      </c>
      <c r="W5589" s="159">
        <f t="shared" si="659"/>
        <v>4.1400004068560684E-5</v>
      </c>
      <c r="X5589" s="160">
        <f t="shared" si="660"/>
        <v>1.1292317905113E-7</v>
      </c>
      <c r="Y5589" s="160">
        <f t="shared" si="661"/>
        <v>1.1292317905113E-7</v>
      </c>
      <c r="Z5589" s="160" t="str">
        <f t="shared" si="662"/>
        <v/>
      </c>
    </row>
    <row r="5590" spans="22:26" ht="20.100000000000001" customHeight="1" x14ac:dyDescent="0.25">
      <c r="V5590" s="156">
        <f t="shared" si="663"/>
        <v>31.961599999997524</v>
      </c>
      <c r="W5590" s="159">
        <f t="shared" si="659"/>
        <v>4.1287080889509554E-5</v>
      </c>
      <c r="X5590" s="160">
        <f t="shared" si="660"/>
        <v>1.1261876535792286E-7</v>
      </c>
      <c r="Y5590" s="160">
        <f t="shared" si="661"/>
        <v>1.1261876535792286E-7</v>
      </c>
      <c r="Z5590" s="160" t="str">
        <f t="shared" si="662"/>
        <v/>
      </c>
    </row>
    <row r="5591" spans="22:26" ht="20.100000000000001" customHeight="1" x14ac:dyDescent="0.25">
      <c r="V5591" s="156">
        <f t="shared" si="663"/>
        <v>31.967999999997524</v>
      </c>
      <c r="W5591" s="159">
        <f t="shared" si="659"/>
        <v>4.1174462124151631E-5</v>
      </c>
      <c r="X5591" s="160">
        <f t="shared" si="660"/>
        <v>1.1231516103429553E-7</v>
      </c>
      <c r="Y5591" s="160">
        <f t="shared" si="661"/>
        <v>1.1231516103429553E-7</v>
      </c>
      <c r="Z5591" s="160" t="str">
        <f t="shared" si="662"/>
        <v/>
      </c>
    </row>
    <row r="5592" spans="22:26" ht="20.100000000000001" customHeight="1" x14ac:dyDescent="0.25">
      <c r="V5592" s="156">
        <f t="shared" si="663"/>
        <v>31.974399999997523</v>
      </c>
      <c r="W5592" s="159">
        <f t="shared" si="659"/>
        <v>4.1062146963117336E-5</v>
      </c>
      <c r="X5592" s="160">
        <f t="shared" si="660"/>
        <v>1.1201236396370242E-7</v>
      </c>
      <c r="Y5592" s="160">
        <f t="shared" si="661"/>
        <v>1.1201236396370242E-7</v>
      </c>
      <c r="Z5592" s="160" t="str">
        <f t="shared" si="662"/>
        <v/>
      </c>
    </row>
    <row r="5593" spans="22:26" ht="20.100000000000001" customHeight="1" x14ac:dyDescent="0.25">
      <c r="V5593" s="156">
        <f t="shared" si="663"/>
        <v>31.980799999997522</v>
      </c>
      <c r="W5593" s="159">
        <f t="shared" si="659"/>
        <v>4.0950134599153633E-5</v>
      </c>
      <c r="X5593" s="160">
        <f t="shared" si="660"/>
        <v>1.1171037203514092E-7</v>
      </c>
      <c r="Y5593" s="160">
        <f t="shared" si="661"/>
        <v>1.1171037203514092E-7</v>
      </c>
      <c r="Z5593" s="160" t="str">
        <f t="shared" si="662"/>
        <v/>
      </c>
    </row>
    <row r="5594" spans="22:26" ht="20.100000000000001" customHeight="1" x14ac:dyDescent="0.25">
      <c r="V5594" s="156">
        <f t="shared" si="663"/>
        <v>31.987199999997522</v>
      </c>
      <c r="W5594" s="159">
        <f t="shared" si="659"/>
        <v>4.0838424227118492E-5</v>
      </c>
      <c r="X5594" s="160">
        <f t="shared" si="660"/>
        <v>1.1140918314222982E-7</v>
      </c>
      <c r="Y5594" s="160">
        <f t="shared" si="661"/>
        <v>1.1140918314222982E-7</v>
      </c>
      <c r="Z5594" s="160" t="str">
        <f t="shared" si="662"/>
        <v/>
      </c>
    </row>
    <row r="5595" spans="22:26" ht="20.100000000000001" customHeight="1" x14ac:dyDescent="0.25">
      <c r="V5595" s="156">
        <f t="shared" si="663"/>
        <v>31.993599999997521</v>
      </c>
      <c r="W5595" s="159">
        <f t="shared" si="659"/>
        <v>4.0727015043976263E-5</v>
      </c>
      <c r="X5595" s="160">
        <f t="shared" si="660"/>
        <v>0</v>
      </c>
      <c r="Y5595" s="160">
        <f t="shared" si="661"/>
        <v>0</v>
      </c>
      <c r="Z5595" s="160" t="str">
        <f t="shared" si="662"/>
        <v/>
      </c>
    </row>
    <row r="5596" spans="22:26" ht="20.100000000000001" customHeight="1" x14ac:dyDescent="0.25">
      <c r="V5596" s="156"/>
      <c r="W5596" s="129">
        <f>W5595</f>
        <v>4.0727015043976263E-5</v>
      </c>
      <c r="Z5596" s="130"/>
    </row>
  </sheetData>
  <autoFilter ref="B10:G28" xr:uid="{18CA3339-6272-475F-A9BE-AC367CACDF3B}">
    <sortState xmlns:xlrd2="http://schemas.microsoft.com/office/spreadsheetml/2017/richdata2" ref="B11:G28">
      <sortCondition ref="G10:G28"/>
    </sortState>
  </autoFilter>
  <mergeCells count="269">
    <mergeCell ref="K7:S7"/>
    <mergeCell ref="R15:S15"/>
    <mergeCell ref="R16:S16"/>
    <mergeCell ref="R17:S17"/>
    <mergeCell ref="R18:S18"/>
    <mergeCell ref="K9:K10"/>
    <mergeCell ref="R11:S11"/>
    <mergeCell ref="R12:S12"/>
    <mergeCell ref="R13:S13"/>
    <mergeCell ref="R14:S14"/>
    <mergeCell ref="P9:P10"/>
    <mergeCell ref="R9:S10"/>
    <mergeCell ref="M9:M10"/>
    <mergeCell ref="N9:O10"/>
    <mergeCell ref="Q9:Q10"/>
    <mergeCell ref="N11:O11"/>
    <mergeCell ref="N12:O12"/>
    <mergeCell ref="N13:O13"/>
    <mergeCell ref="N14:O14"/>
    <mergeCell ref="N15:O15"/>
    <mergeCell ref="N16:O16"/>
    <mergeCell ref="N17:O17"/>
    <mergeCell ref="N18:O18"/>
    <mergeCell ref="R19:S19"/>
    <mergeCell ref="R20:S20"/>
    <mergeCell ref="R21:S21"/>
    <mergeCell ref="R22:S22"/>
    <mergeCell ref="L317:M317"/>
    <mergeCell ref="L318:M318"/>
    <mergeCell ref="L319:M319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12:M312"/>
    <mergeCell ref="L313:M313"/>
    <mergeCell ref="L314:M314"/>
    <mergeCell ref="L315:M315"/>
    <mergeCell ref="K31:O31"/>
    <mergeCell ref="N28:O28"/>
    <mergeCell ref="K32:M32"/>
    <mergeCell ref="A294:I294"/>
    <mergeCell ref="A292:I292"/>
    <mergeCell ref="H251:I251"/>
    <mergeCell ref="G220:I220"/>
    <mergeCell ref="H218:I218"/>
    <mergeCell ref="B111:B112"/>
    <mergeCell ref="C111:C112"/>
    <mergeCell ref="C113:C114"/>
    <mergeCell ref="D113:D114"/>
    <mergeCell ref="E118:E122"/>
    <mergeCell ref="F118:F122"/>
    <mergeCell ref="L310:M310"/>
    <mergeCell ref="R23:S23"/>
    <mergeCell ref="R24:S24"/>
    <mergeCell ref="R25:S25"/>
    <mergeCell ref="R26:S26"/>
    <mergeCell ref="R27:S27"/>
    <mergeCell ref="R28:S28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L308:M308"/>
    <mergeCell ref="L309:M309"/>
    <mergeCell ref="L306:M306"/>
    <mergeCell ref="A297:I297"/>
    <mergeCell ref="D111:F111"/>
    <mergeCell ref="A49:F49"/>
    <mergeCell ref="B113:B114"/>
    <mergeCell ref="A293:I293"/>
    <mergeCell ref="N586:S586"/>
    <mergeCell ref="D68:E68"/>
    <mergeCell ref="D74:E74"/>
    <mergeCell ref="O41:O42"/>
    <mergeCell ref="K43:M44"/>
    <mergeCell ref="N43:N44"/>
    <mergeCell ref="D67:F67"/>
    <mergeCell ref="N45:N46"/>
    <mergeCell ref="O45:O46"/>
    <mergeCell ref="S67:U67"/>
    <mergeCell ref="S68:U68"/>
    <mergeCell ref="S69:U69"/>
    <mergeCell ref="S70:U70"/>
    <mergeCell ref="A52:I52"/>
    <mergeCell ref="A65:I65"/>
    <mergeCell ref="O43:O44"/>
    <mergeCell ref="K41:M42"/>
    <mergeCell ref="N41:N42"/>
    <mergeCell ref="B189:C189"/>
    <mergeCell ref="A581:I581"/>
    <mergeCell ref="A582:I582"/>
    <mergeCell ref="B546:C546"/>
    <mergeCell ref="D546:E546"/>
    <mergeCell ref="C554:F554"/>
    <mergeCell ref="A5:D5"/>
    <mergeCell ref="E5:F5"/>
    <mergeCell ref="A393:I393"/>
    <mergeCell ref="A361:I361"/>
    <mergeCell ref="A322:I322"/>
    <mergeCell ref="A300:F300"/>
    <mergeCell ref="A220:F220"/>
    <mergeCell ref="A251:F251"/>
    <mergeCell ref="A391:I391"/>
    <mergeCell ref="H358:I358"/>
    <mergeCell ref="D352:D353"/>
    <mergeCell ref="E352:E353"/>
    <mergeCell ref="A106:I109"/>
    <mergeCell ref="A352:A353"/>
    <mergeCell ref="B352:B353"/>
    <mergeCell ref="C352:C353"/>
    <mergeCell ref="B212:C212"/>
    <mergeCell ref="B94:I94"/>
    <mergeCell ref="A248:F248"/>
    <mergeCell ref="B9:F9"/>
    <mergeCell ref="A104:F104"/>
    <mergeCell ref="B86:C86"/>
    <mergeCell ref="A218:F218"/>
    <mergeCell ref="A79:I79"/>
    <mergeCell ref="L311:M311"/>
    <mergeCell ref="L316:M316"/>
    <mergeCell ref="L307:M307"/>
    <mergeCell ref="F570:H570"/>
    <mergeCell ref="F571:H571"/>
    <mergeCell ref="F573:H573"/>
    <mergeCell ref="E520:F520"/>
    <mergeCell ref="D566:I567"/>
    <mergeCell ref="D565:I565"/>
    <mergeCell ref="F569:H569"/>
    <mergeCell ref="C526:E526"/>
    <mergeCell ref="C528:C529"/>
    <mergeCell ref="D528:D529"/>
    <mergeCell ref="E528:E529"/>
    <mergeCell ref="A523:I523"/>
    <mergeCell ref="A539:I539"/>
    <mergeCell ref="A540:I544"/>
    <mergeCell ref="F355:G355"/>
    <mergeCell ref="F358:G358"/>
    <mergeCell ref="H352:I353"/>
    <mergeCell ref="H356:I356"/>
    <mergeCell ref="H357:I357"/>
    <mergeCell ref="C552:F552"/>
    <mergeCell ref="A215:I215"/>
    <mergeCell ref="A299:I299"/>
    <mergeCell ref="F356:G356"/>
    <mergeCell ref="A577:I577"/>
    <mergeCell ref="A578:I578"/>
    <mergeCell ref="A579:I579"/>
    <mergeCell ref="A580:I580"/>
    <mergeCell ref="N33:N34"/>
    <mergeCell ref="O33:O34"/>
    <mergeCell ref="K35:M36"/>
    <mergeCell ref="N35:N36"/>
    <mergeCell ref="O35:O36"/>
    <mergeCell ref="K37:M38"/>
    <mergeCell ref="N37:N38"/>
    <mergeCell ref="O37:O38"/>
    <mergeCell ref="K39:M40"/>
    <mergeCell ref="N39:N40"/>
    <mergeCell ref="O39:O40"/>
    <mergeCell ref="A418:I418"/>
    <mergeCell ref="A395:I396"/>
    <mergeCell ref="A348:B348"/>
    <mergeCell ref="A349:B349"/>
    <mergeCell ref="A350:B350"/>
    <mergeCell ref="A363:I367"/>
    <mergeCell ref="F357:G357"/>
    <mergeCell ref="A346:B346"/>
    <mergeCell ref="H312:I312"/>
    <mergeCell ref="H311:I311"/>
    <mergeCell ref="G483:I483"/>
    <mergeCell ref="G484:I484"/>
    <mergeCell ref="A513:I513"/>
    <mergeCell ref="A448:I450"/>
    <mergeCell ref="A455:I455"/>
    <mergeCell ref="A456:I456"/>
    <mergeCell ref="A423:I426"/>
    <mergeCell ref="A457:I457"/>
    <mergeCell ref="A421:I421"/>
    <mergeCell ref="H354:I354"/>
    <mergeCell ref="A526:B527"/>
    <mergeCell ref="A528:B529"/>
    <mergeCell ref="A497:I497"/>
    <mergeCell ref="A453:I453"/>
    <mergeCell ref="B547:C547"/>
    <mergeCell ref="B548:C548"/>
    <mergeCell ref="D547:E547"/>
    <mergeCell ref="F547:G547"/>
    <mergeCell ref="D548:E548"/>
    <mergeCell ref="F546:G546"/>
    <mergeCell ref="A489:I489"/>
    <mergeCell ref="A8:G8"/>
    <mergeCell ref="A40:I40"/>
    <mergeCell ref="A61:I62"/>
    <mergeCell ref="A7:G7"/>
    <mergeCell ref="A347:B347"/>
    <mergeCell ref="H355:I355"/>
    <mergeCell ref="H481:H482"/>
    <mergeCell ref="K45:M46"/>
    <mergeCell ref="K33:M34"/>
    <mergeCell ref="G303:H303"/>
    <mergeCell ref="G302:H302"/>
    <mergeCell ref="G305:H305"/>
    <mergeCell ref="G306:H306"/>
    <mergeCell ref="G307:H307"/>
    <mergeCell ref="G308:H308"/>
    <mergeCell ref="G309:H309"/>
    <mergeCell ref="F113:F114"/>
    <mergeCell ref="B115:B117"/>
    <mergeCell ref="C115:C117"/>
    <mergeCell ref="D115:D117"/>
    <mergeCell ref="L9:L10"/>
    <mergeCell ref="A324:C324"/>
    <mergeCell ref="F352:G353"/>
    <mergeCell ref="F354:G354"/>
    <mergeCell ref="A583:I583"/>
    <mergeCell ref="A584:I584"/>
    <mergeCell ref="A585:I585"/>
    <mergeCell ref="A586:I586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F548:G548"/>
    <mergeCell ref="A222:I226"/>
    <mergeCell ref="C550:F550"/>
    <mergeCell ref="A144:I144"/>
    <mergeCell ref="B166:C166"/>
    <mergeCell ref="E115:E117"/>
    <mergeCell ref="F115:F117"/>
    <mergeCell ref="B118:B122"/>
    <mergeCell ref="C118:C122"/>
    <mergeCell ref="D118:D122"/>
    <mergeCell ref="J569:K569"/>
    <mergeCell ref="A96:G96"/>
    <mergeCell ref="B134:B137"/>
    <mergeCell ref="B138:B141"/>
    <mergeCell ref="C134:C137"/>
    <mergeCell ref="C138:C141"/>
    <mergeCell ref="D134:D137"/>
    <mergeCell ref="E134:E137"/>
    <mergeCell ref="F134:F137"/>
    <mergeCell ref="E138:E141"/>
    <mergeCell ref="F138:F141"/>
    <mergeCell ref="D138:D141"/>
    <mergeCell ref="E123:E133"/>
    <mergeCell ref="F123:F133"/>
    <mergeCell ref="D123:D133"/>
    <mergeCell ref="C123:C133"/>
    <mergeCell ref="B123:B133"/>
    <mergeCell ref="A111:A141"/>
    <mergeCell ref="E113:E114"/>
  </mergeCells>
  <phoneticPr fontId="4" type="noConversion"/>
  <conditionalFormatting sqref="F87:F92 G89:I92 A93:F93 I93:J93 A105:F105 I105:J105 I200:J200">
    <cfRule type="cellIs" dxfId="18" priority="61" operator="greaterThan">
      <formula>0.3</formula>
    </cfRule>
  </conditionalFormatting>
  <conditionalFormatting sqref="G520:J520">
    <cfRule type="containsText" dxfId="17" priority="40" operator="containsText" text="Inadmissível">
      <formula>NOT(ISERROR(SEARCH("Inadmissível",G520)))</formula>
    </cfRule>
  </conditionalFormatting>
  <conditionalFormatting sqref="H312">
    <cfRule type="containsText" dxfId="16" priority="6" operator="containsText" text="Não se pode rejeitar a hipótese nula">
      <formula>NOT(ISERROR(SEARCH("Não se pode rejeitar a hipótese nula",H312)))</formula>
    </cfRule>
  </conditionalFormatting>
  <conditionalFormatting sqref="I302:I303">
    <cfRule type="cellIs" dxfId="15" priority="7" operator="greaterThan">
      <formula>0.05</formula>
    </cfRule>
  </conditionalFormatting>
  <conditionalFormatting sqref="I571 J578">
    <cfRule type="cellIs" dxfId="14" priority="48" operator="greaterThan">
      <formula>0.01</formula>
    </cfRule>
  </conditionalFormatting>
  <conditionalFormatting sqref="J569">
    <cfRule type="containsText" dxfId="13" priority="41" operator="containsText" text="Reduzir o número de casas decimais">
      <formula>NOT(ISERROR(SEARCH("Reduzir o número de casas decimais",J569)))</formula>
    </cfRule>
  </conditionalFormatting>
  <conditionalFormatting sqref="J150:K191 A220 A251:H251 H405:H410">
    <cfRule type="containsText" dxfId="12" priority="37" operator="containsText" text="Ponto atípico">
      <formula>NOT(ISERROR(SEARCH("Ponto atípico",A150)))</formula>
    </cfRule>
  </conditionalFormatting>
  <conditionalFormatting sqref="K266:K293 K296:K298 K301:K306 R309:R310">
    <cfRule type="containsText" dxfId="11" priority="33" operator="containsText" text="Ponto influenciante">
      <formula>NOT(ISERROR(SEARCH("Ponto influenciante",K266)))</formula>
    </cfRule>
  </conditionalFormatting>
  <conditionalFormatting sqref="K388:K392">
    <cfRule type="containsText" dxfId="10" priority="32" operator="containsText" text="A hipótese nula não pode ser rejeitada">
      <formula>NOT(ISERROR(SEARCH("A hipótese nula não pode ser rejeitada",K388)))</formula>
    </cfRule>
  </conditionalFormatting>
  <conditionalFormatting sqref="L11:L28">
    <cfRule type="cellIs" dxfId="9" priority="8" operator="notBetween">
      <formula>-2</formula>
      <formula>2</formula>
    </cfRule>
  </conditionalFormatting>
  <conditionalFormatting sqref="M11:M28">
    <cfRule type="cellIs" dxfId="8" priority="4" operator="greaterThan">
      <formula>1</formula>
    </cfRule>
  </conditionalFormatting>
  <conditionalFormatting sqref="N11:N28">
    <cfRule type="containsText" dxfId="7" priority="19" operator="containsText" text="Esse é o elemento com maior influência sobre os resultados da regressão">
      <formula>NOT(ISERROR(SEARCH("Esse é o elemento com maior influência sobre os resultados da regressão",N11)))</formula>
    </cfRule>
  </conditionalFormatting>
  <conditionalFormatting sqref="N33 F82">
    <cfRule type="cellIs" dxfId="6" priority="51" operator="greaterThan">
      <formula>0.05</formula>
    </cfRule>
  </conditionalFormatting>
  <conditionalFormatting sqref="N45:N46 H536">
    <cfRule type="cellIs" dxfId="5" priority="1" operator="greaterThan">
      <formula>0.5</formula>
    </cfRule>
  </conditionalFormatting>
  <conditionalFormatting sqref="O33 O35 O37 O39 O41 O43 O45">
    <cfRule type="containsText" dxfId="4" priority="16" operator="containsText" text="Revisar os elementos da amostra">
      <formula>NOT(ISERROR(SEARCH("Revisar os elementos da amostra",O33)))</formula>
    </cfRule>
  </conditionalFormatting>
  <conditionalFormatting sqref="Q11:Q28">
    <cfRule type="cellIs" dxfId="3" priority="2" operator="lessThan">
      <formula>0.1</formula>
    </cfRule>
  </conditionalFormatting>
  <conditionalFormatting sqref="R11:R28">
    <cfRule type="containsText" dxfId="2" priority="9" operator="containsText" text="Rejeitado a um nível de significância de 10% (dez por cento)">
      <formula>NOT(ISERROR(SEARCH("Rejeitado a um nível de significância de 10% (dez por cento)",R11)))</formula>
    </cfRule>
  </conditionalFormatting>
  <pageMargins left="0.511811024" right="0.511811024" top="0.78740157499999996" bottom="0.78740157499999996" header="0.31496062000000002" footer="0.31496062000000002"/>
  <pageSetup paperSize="9" scale="38" fitToHeight="0" orientation="portrait" r:id="rId1"/>
  <headerFooter>
    <oddHeader>&amp;C
&amp;G</oddHeader>
  </headerFooter>
  <ignoredErrors>
    <ignoredError sqref="B67:B69 B82:F92 B76" evalError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C3EA-45E5-46C6-BA75-2368BA86ABC3}">
  <dimension ref="A1:AL144"/>
  <sheetViews>
    <sheetView workbookViewId="0">
      <selection sqref="A1:AL1"/>
    </sheetView>
  </sheetViews>
  <sheetFormatPr defaultColWidth="3.625" defaultRowHeight="20.100000000000001" customHeight="1" x14ac:dyDescent="0.25"/>
  <cols>
    <col min="1" max="1" width="3.625" style="63"/>
    <col min="2" max="16384" width="3.625" style="64"/>
  </cols>
  <sheetData>
    <row r="1" spans="1:38" s="63" customFormat="1" ht="20.100000000000001" customHeight="1" x14ac:dyDescent="0.25">
      <c r="A1" s="236" t="s">
        <v>370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</row>
    <row r="2" spans="1:38" s="63" customFormat="1" ht="20.100000000000001" customHeight="1" x14ac:dyDescent="0.25">
      <c r="A2" s="236" t="s">
        <v>371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</row>
    <row r="3" spans="1:38" s="63" customFormat="1" ht="20.100000000000001" customHeight="1" x14ac:dyDescent="0.25">
      <c r="A3" s="65"/>
      <c r="B3" s="65"/>
      <c r="C3" s="65"/>
      <c r="D3" s="65"/>
      <c r="E3" s="62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38" s="63" customFormat="1" ht="20.100000000000001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</row>
    <row r="5" spans="1:38" s="63" customFormat="1" ht="20.100000000000001" customHeight="1" x14ac:dyDescent="0.25">
      <c r="A5" s="236" t="s">
        <v>197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</row>
    <row r="6" spans="1:38" s="63" customFormat="1" ht="20.100000000000001" customHeight="1" x14ac:dyDescent="0.25"/>
    <row r="7" spans="1:38" s="63" customFormat="1" ht="20.100000000000001" customHeight="1" thickBot="1" x14ac:dyDescent="0.3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</row>
    <row r="8" spans="1:38" s="63" customFormat="1" ht="20.100000000000001" customHeight="1" x14ac:dyDescent="0.25">
      <c r="A8" s="237" t="s">
        <v>198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9"/>
    </row>
    <row r="9" spans="1:38" s="63" customFormat="1" ht="20.100000000000001" customHeight="1" x14ac:dyDescent="0.25">
      <c r="A9" s="67"/>
      <c r="B9"/>
      <c r="C9"/>
      <c r="D9"/>
      <c r="E9"/>
      <c r="F9"/>
      <c r="G9"/>
      <c r="H9"/>
      <c r="I9"/>
      <c r="J9"/>
      <c r="K9" s="6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69"/>
    </row>
    <row r="10" spans="1:38" s="63" customFormat="1" ht="20.100000000000001" customHeight="1" x14ac:dyDescent="0.25">
      <c r="A10" s="67"/>
      <c r="B10" s="240" t="s">
        <v>199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69"/>
    </row>
    <row r="11" spans="1:38" s="63" customFormat="1" ht="20.100000000000001" customHeight="1" x14ac:dyDescent="0.25">
      <c r="A11" s="67"/>
      <c r="B11" s="241" t="s">
        <v>200</v>
      </c>
      <c r="C11" s="242"/>
      <c r="D11" s="242"/>
      <c r="E11" s="242"/>
      <c r="F11" s="242"/>
      <c r="G11" s="242"/>
      <c r="H11" s="242"/>
      <c r="I11" s="242"/>
      <c r="J11" s="242"/>
      <c r="K11" s="243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69"/>
    </row>
    <row r="12" spans="1:38" s="63" customFormat="1" ht="20.100000000000001" customHeight="1" x14ac:dyDescent="0.25">
      <c r="A12" s="67"/>
      <c r="B12" s="241" t="s">
        <v>201</v>
      </c>
      <c r="C12" s="242"/>
      <c r="D12" s="242"/>
      <c r="E12" s="242"/>
      <c r="F12" s="242"/>
      <c r="G12" s="242"/>
      <c r="H12" s="242"/>
      <c r="I12" s="242"/>
      <c r="J12" s="242"/>
      <c r="K12" s="243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69"/>
    </row>
    <row r="13" spans="1:38" s="63" customFormat="1" ht="20.100000000000001" customHeight="1" x14ac:dyDescent="0.25">
      <c r="A13" s="67"/>
      <c r="B13" s="241" t="s">
        <v>202</v>
      </c>
      <c r="C13" s="242"/>
      <c r="D13" s="242"/>
      <c r="E13" s="242"/>
      <c r="F13" s="242"/>
      <c r="G13" s="242"/>
      <c r="H13" s="242"/>
      <c r="I13" s="242"/>
      <c r="J13" s="242"/>
      <c r="K13" s="243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69"/>
    </row>
    <row r="14" spans="1:38" s="63" customFormat="1" ht="20.100000000000001" customHeight="1" x14ac:dyDescent="0.25">
      <c r="A14" s="67"/>
      <c r="B14" s="241" t="s">
        <v>203</v>
      </c>
      <c r="C14" s="242"/>
      <c r="D14" s="242"/>
      <c r="E14" s="242"/>
      <c r="F14" s="242"/>
      <c r="G14" s="242"/>
      <c r="H14" s="242"/>
      <c r="I14" s="242"/>
      <c r="J14" s="242"/>
      <c r="K14" s="243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69"/>
    </row>
    <row r="15" spans="1:38" s="63" customFormat="1" ht="20.100000000000001" customHeight="1" x14ac:dyDescent="0.25">
      <c r="A15" s="67"/>
      <c r="B15" s="241" t="s">
        <v>204</v>
      </c>
      <c r="C15" s="242"/>
      <c r="D15" s="242"/>
      <c r="E15" s="242"/>
      <c r="F15" s="242"/>
      <c r="G15" s="242"/>
      <c r="H15" s="242"/>
      <c r="I15" s="242"/>
      <c r="J15" s="242"/>
      <c r="K15" s="243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69"/>
    </row>
    <row r="16" spans="1:38" s="63" customFormat="1" ht="20.100000000000001" customHeight="1" x14ac:dyDescent="0.25">
      <c r="A16" s="67"/>
      <c r="B16" s="246" t="s">
        <v>372</v>
      </c>
      <c r="C16" s="247"/>
      <c r="D16" s="247"/>
      <c r="E16" s="247"/>
      <c r="F16" s="247"/>
      <c r="G16" s="247"/>
      <c r="H16" s="247"/>
      <c r="I16" s="247"/>
      <c r="J16" s="247"/>
      <c r="K16" s="248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69"/>
    </row>
    <row r="17" spans="1:38" s="63" customFormat="1" ht="20.100000000000001" customHeight="1" x14ac:dyDescent="0.25">
      <c r="A17" s="67"/>
      <c r="B17" s="246" t="s">
        <v>205</v>
      </c>
      <c r="C17" s="247"/>
      <c r="D17" s="247"/>
      <c r="E17" s="247"/>
      <c r="F17" s="247"/>
      <c r="G17" s="247"/>
      <c r="H17" s="247"/>
      <c r="I17" s="247"/>
      <c r="J17" s="247"/>
      <c r="K17" s="248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69"/>
    </row>
    <row r="18" spans="1:38" s="63" customFormat="1" ht="20.100000000000001" customHeight="1" x14ac:dyDescent="0.25">
      <c r="A18" s="67"/>
      <c r="B18" s="246" t="s">
        <v>206</v>
      </c>
      <c r="C18" s="247"/>
      <c r="D18" s="247"/>
      <c r="E18" s="247"/>
      <c r="F18" s="247"/>
      <c r="G18" s="247"/>
      <c r="H18" s="247"/>
      <c r="I18" s="247"/>
      <c r="J18" s="247"/>
      <c r="K18" s="248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69"/>
    </row>
    <row r="19" spans="1:38" s="63" customFormat="1" ht="20.100000000000001" customHeight="1" thickBot="1" x14ac:dyDescent="0.3">
      <c r="A19" s="71"/>
      <c r="B19" s="66"/>
      <c r="C19" s="66"/>
      <c r="D19" s="66"/>
      <c r="E19" s="66"/>
      <c r="F19" s="66"/>
      <c r="G19" s="66"/>
      <c r="H19" s="66"/>
      <c r="I19" s="66"/>
      <c r="J19" s="66"/>
      <c r="K19" s="72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73"/>
    </row>
    <row r="20" spans="1:38" s="63" customFormat="1" ht="20.100000000000001" customHeight="1" thickBot="1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s="63" customFormat="1" ht="20.100000000000001" customHeight="1" x14ac:dyDescent="0.25">
      <c r="A21" s="237" t="s">
        <v>207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9"/>
    </row>
    <row r="22" spans="1:38" s="63" customFormat="1" ht="20.100000000000001" customHeight="1" x14ac:dyDescent="0.25">
      <c r="A22" s="6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69"/>
    </row>
    <row r="23" spans="1:38" s="63" customFormat="1" ht="20.100000000000001" customHeight="1" x14ac:dyDescent="0.25">
      <c r="A23" s="67"/>
      <c r="B23" s="249" t="s">
        <v>208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69"/>
    </row>
    <row r="24" spans="1:38" s="63" customFormat="1" ht="20.100000000000001" customHeight="1" x14ac:dyDescent="0.25">
      <c r="A24" s="67"/>
      <c r="B24" s="249" t="s">
        <v>209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69"/>
    </row>
    <row r="25" spans="1:38" s="63" customFormat="1" ht="20.100000000000001" customHeight="1" x14ac:dyDescent="0.25">
      <c r="A25" s="67"/>
      <c r="B25" s="249" t="s">
        <v>210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69"/>
    </row>
    <row r="26" spans="1:38" s="63" customFormat="1" ht="20.100000000000001" customHeight="1" thickBot="1" x14ac:dyDescent="0.3">
      <c r="A26" s="71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73"/>
    </row>
    <row r="27" spans="1:38" s="63" customFormat="1" ht="20.100000000000001" customHeight="1" x14ac:dyDescent="0.25">
      <c r="A27" s="250" t="s">
        <v>211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251"/>
    </row>
    <row r="28" spans="1:38" s="63" customFormat="1" ht="20.100000000000001" customHeight="1" x14ac:dyDescent="0.25">
      <c r="A28" s="6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69"/>
    </row>
    <row r="29" spans="1:38" s="63" customFormat="1" ht="20.100000000000001" customHeight="1" x14ac:dyDescent="0.25">
      <c r="A29" s="67"/>
      <c r="B29" s="252" t="s">
        <v>212</v>
      </c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/>
      <c r="P29"/>
      <c r="Q29"/>
      <c r="R29"/>
      <c r="S29"/>
      <c r="T29"/>
      <c r="U29"/>
      <c r="V29" s="253" t="s">
        <v>213</v>
      </c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76"/>
    </row>
    <row r="30" spans="1:38" s="63" customFormat="1" ht="20.100000000000001" customHeight="1" x14ac:dyDescent="0.25">
      <c r="A30" s="6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69"/>
    </row>
    <row r="31" spans="1:38" s="63" customFormat="1" ht="20.100000000000001" customHeight="1" x14ac:dyDescent="0.25">
      <c r="A31" s="67"/>
      <c r="B31" s="70"/>
      <c r="C31" s="77" t="s">
        <v>214</v>
      </c>
      <c r="D31"/>
      <c r="E31"/>
      <c r="L31" s="70"/>
      <c r="M31" s="77" t="s">
        <v>215</v>
      </c>
      <c r="N31"/>
      <c r="O31"/>
      <c r="P31"/>
      <c r="Q31"/>
      <c r="R31"/>
      <c r="S31"/>
      <c r="T31"/>
      <c r="U31"/>
      <c r="V31" s="70"/>
      <c r="W31" s="78" t="s">
        <v>216</v>
      </c>
      <c r="X31" s="77"/>
      <c r="Y31" s="77"/>
      <c r="Z31" s="77"/>
      <c r="AA31" s="77"/>
      <c r="AB31" s="77"/>
      <c r="AC31" s="77"/>
      <c r="AD31" s="77"/>
      <c r="AE31" s="70"/>
      <c r="AF31" s="78" t="s">
        <v>217</v>
      </c>
      <c r="AH31"/>
      <c r="AI31"/>
      <c r="AJ31" s="77"/>
      <c r="AK31" s="77"/>
      <c r="AL31" s="79"/>
    </row>
    <row r="32" spans="1:38" ht="20.100000000000001" customHeight="1" x14ac:dyDescent="0.25">
      <c r="A32"/>
      <c r="B32"/>
      <c r="C32"/>
      <c r="D32"/>
      <c r="E32"/>
      <c r="F32" s="63"/>
      <c r="G32" s="63"/>
      <c r="H32" s="63"/>
      <c r="I32" s="63"/>
      <c r="J32" s="63"/>
      <c r="K32" s="63"/>
      <c r="L32"/>
      <c r="M32" s="77"/>
      <c r="N32"/>
      <c r="O32"/>
      <c r="P32"/>
      <c r="Q32"/>
      <c r="R32"/>
      <c r="S32"/>
      <c r="T32"/>
      <c r="U32"/>
      <c r="V32"/>
      <c r="W32"/>
      <c r="X32" s="77"/>
      <c r="Y32" s="77"/>
      <c r="Z32" s="77"/>
      <c r="AA32" s="77"/>
      <c r="AB32" s="77"/>
      <c r="AC32" s="77"/>
      <c r="AD32" s="77"/>
      <c r="AE32"/>
      <c r="AF32"/>
      <c r="AG32" s="63"/>
      <c r="AH32"/>
      <c r="AI32"/>
      <c r="AJ32" s="77"/>
      <c r="AK32" s="77"/>
      <c r="AL32" s="79"/>
    </row>
    <row r="33" spans="1:38" s="63" customFormat="1" ht="20.100000000000001" customHeight="1" x14ac:dyDescent="0.25">
      <c r="A33" s="67"/>
      <c r="B33" s="70"/>
      <c r="C33" s="77" t="s">
        <v>218</v>
      </c>
      <c r="D33"/>
      <c r="E33"/>
      <c r="L33" s="70"/>
      <c r="M33" s="77" t="s">
        <v>219</v>
      </c>
      <c r="N33"/>
      <c r="O33"/>
      <c r="P33"/>
      <c r="Q33"/>
      <c r="R33"/>
      <c r="S33"/>
      <c r="T33"/>
      <c r="U33"/>
      <c r="V33" s="70"/>
      <c r="W33" s="78" t="s">
        <v>220</v>
      </c>
      <c r="X33" s="77"/>
      <c r="Y33" s="77"/>
      <c r="Z33" s="77"/>
      <c r="AA33" s="77"/>
      <c r="AB33" s="77"/>
      <c r="AC33" s="77"/>
      <c r="AD33" s="77"/>
      <c r="AE33" s="70"/>
      <c r="AF33" s="78" t="s">
        <v>221</v>
      </c>
      <c r="AG33" s="77"/>
      <c r="AH33" s="77"/>
      <c r="AI33" s="77"/>
      <c r="AJ33" s="77"/>
      <c r="AK33" s="77"/>
      <c r="AL33" s="69"/>
    </row>
    <row r="34" spans="1:38" s="63" customFormat="1" ht="20.100000000000001" customHeight="1" x14ac:dyDescent="0.25">
      <c r="A34" s="67"/>
      <c r="C34" s="77"/>
      <c r="D34"/>
      <c r="E34"/>
      <c r="K34" s="77"/>
      <c r="L34"/>
      <c r="M34"/>
      <c r="N34"/>
      <c r="O34"/>
      <c r="P34"/>
      <c r="Q34"/>
      <c r="R34"/>
      <c r="S34"/>
      <c r="T34"/>
      <c r="U34"/>
      <c r="V34"/>
      <c r="W34"/>
      <c r="X34" s="77"/>
      <c r="Y34" s="77"/>
      <c r="Z34" s="77"/>
      <c r="AA34" s="77"/>
      <c r="AB34" s="77"/>
      <c r="AC34" s="77"/>
      <c r="AD34" s="77"/>
      <c r="AF34" s="77"/>
      <c r="AG34" s="77"/>
      <c r="AH34" s="77"/>
      <c r="AI34" s="77"/>
      <c r="AJ34" s="77"/>
      <c r="AK34" s="77"/>
      <c r="AL34" s="69"/>
    </row>
    <row r="35" spans="1:38" s="63" customFormat="1" ht="20.100000000000001" customHeight="1" x14ac:dyDescent="0.25">
      <c r="A35" s="6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70"/>
      <c r="W35" s="78" t="s">
        <v>222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69"/>
    </row>
    <row r="36" spans="1:38" s="63" customFormat="1" ht="20.100000000000001" customHeight="1" x14ac:dyDescent="0.25">
      <c r="A36" s="67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77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69"/>
    </row>
    <row r="37" spans="1:38" s="63" customFormat="1" ht="20.100000000000001" customHeight="1" x14ac:dyDescent="0.25">
      <c r="A37" s="67"/>
      <c r="B37" s="254" t="s">
        <v>223</v>
      </c>
      <c r="C37" s="255"/>
      <c r="D37" s="255"/>
      <c r="E37" s="255"/>
      <c r="F37" s="255"/>
      <c r="G37" s="255"/>
      <c r="H37" s="256"/>
      <c r="L37" s="70"/>
      <c r="M37" s="77" t="s">
        <v>224</v>
      </c>
      <c r="O37"/>
      <c r="P37"/>
      <c r="Q37"/>
      <c r="R37"/>
      <c r="S37"/>
      <c r="T37"/>
      <c r="U37"/>
      <c r="V37" s="70"/>
      <c r="W37" s="77" t="s">
        <v>225</v>
      </c>
      <c r="X37"/>
      <c r="Y37"/>
      <c r="AC37"/>
      <c r="AD37"/>
      <c r="AE37"/>
      <c r="AF37"/>
      <c r="AG37"/>
      <c r="AH37"/>
      <c r="AI37"/>
      <c r="AJ37"/>
      <c r="AK37"/>
      <c r="AL37" s="69"/>
    </row>
    <row r="38" spans="1:38" s="63" customFormat="1" ht="20.100000000000001" customHeight="1" thickBot="1" x14ac:dyDescent="0.3">
      <c r="A38" s="71"/>
      <c r="B38" s="66"/>
      <c r="C38" s="66"/>
      <c r="D38" s="66"/>
      <c r="E38" s="66"/>
      <c r="F38" s="66"/>
      <c r="G38" s="66"/>
      <c r="H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80"/>
      <c r="W38" s="81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73"/>
    </row>
    <row r="39" spans="1:38" s="63" customFormat="1" ht="20.100000000000001" customHeight="1" x14ac:dyDescent="0.25">
      <c r="A39" s="237" t="s">
        <v>226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9"/>
    </row>
    <row r="40" spans="1:38" s="63" customFormat="1" ht="20.100000000000001" customHeight="1" x14ac:dyDescent="0.25">
      <c r="A40" s="67"/>
      <c r="B40" s="82"/>
      <c r="C40" s="83"/>
      <c r="D40" s="83"/>
      <c r="E40" s="83"/>
      <c r="F40" s="83"/>
      <c r="G40" s="83"/>
      <c r="H40" s="83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3"/>
      <c r="W40" s="83"/>
      <c r="X40" s="83"/>
      <c r="Y40" s="83"/>
      <c r="Z40" s="83"/>
      <c r="AA40" s="83"/>
      <c r="AB40" s="83"/>
      <c r="AC40" s="85"/>
      <c r="AD40" s="85"/>
      <c r="AE40" s="85"/>
      <c r="AF40" s="85"/>
      <c r="AG40" s="85"/>
      <c r="AH40" s="85"/>
      <c r="AI40" s="83"/>
      <c r="AJ40" s="83"/>
      <c r="AK40" s="83"/>
      <c r="AL40" s="86"/>
    </row>
    <row r="41" spans="1:38" s="63" customFormat="1" ht="20.100000000000001" customHeight="1" x14ac:dyDescent="0.25">
      <c r="A41" s="67"/>
      <c r="B41" s="87"/>
      <c r="C41" s="77" t="s">
        <v>227</v>
      </c>
      <c r="D41" s="83"/>
      <c r="E41" s="83"/>
      <c r="F41" s="83"/>
      <c r="G41" s="83"/>
      <c r="H41" s="83"/>
      <c r="I41" s="83"/>
      <c r="L41" s="87"/>
      <c r="M41" s="77" t="s">
        <v>228</v>
      </c>
      <c r="N41" s="77"/>
      <c r="O41" s="77"/>
      <c r="P41" s="77"/>
      <c r="Q41"/>
      <c r="R41" s="87"/>
      <c r="S41" s="77" t="s">
        <v>229</v>
      </c>
      <c r="X41" s="87"/>
      <c r="Y41" s="77" t="s">
        <v>230</v>
      </c>
      <c r="AD41" s="77"/>
      <c r="AG41"/>
      <c r="AH41"/>
      <c r="AI41" s="88"/>
      <c r="AL41" s="79"/>
    </row>
    <row r="42" spans="1:38" s="63" customFormat="1" ht="20.100000000000001" customHeight="1" x14ac:dyDescent="0.25">
      <c r="A42" s="67"/>
      <c r="B42" s="75"/>
      <c r="C42" s="77"/>
      <c r="D42" s="83"/>
      <c r="E42" s="83"/>
      <c r="F42" s="83"/>
      <c r="G42" s="83"/>
      <c r="H42" s="83"/>
      <c r="I42" s="83"/>
      <c r="L42" s="77"/>
      <c r="M42" s="77"/>
      <c r="N42" s="77"/>
      <c r="O42" s="77"/>
      <c r="P42" s="77"/>
      <c r="Q42"/>
      <c r="R42" s="77"/>
      <c r="S42" s="77"/>
      <c r="X42" s="77"/>
      <c r="Y42" s="77"/>
      <c r="AD42" s="77"/>
      <c r="AG42"/>
      <c r="AH42"/>
      <c r="AI42" s="77"/>
      <c r="AL42" s="79"/>
    </row>
    <row r="43" spans="1:38" s="63" customFormat="1" ht="20.100000000000001" customHeight="1" x14ac:dyDescent="0.25">
      <c r="A43" s="67"/>
      <c r="B43" s="87"/>
      <c r="C43" s="77" t="s">
        <v>231</v>
      </c>
      <c r="D43" s="83"/>
      <c r="E43" s="83"/>
      <c r="F43" s="83"/>
      <c r="G43" s="83"/>
      <c r="H43" s="83"/>
      <c r="I43" s="83"/>
      <c r="L43" s="87"/>
      <c r="M43" s="77" t="s">
        <v>232</v>
      </c>
      <c r="N43" s="77"/>
      <c r="O43" s="77"/>
      <c r="P43" s="77"/>
      <c r="Q43"/>
      <c r="R43" s="87"/>
      <c r="S43" s="77" t="s">
        <v>233</v>
      </c>
      <c r="X43" s="87"/>
      <c r="Y43" s="77" t="s">
        <v>234</v>
      </c>
      <c r="AD43" s="77"/>
      <c r="AG43"/>
      <c r="AH43"/>
      <c r="AI43" s="77"/>
      <c r="AL43" s="79"/>
    </row>
    <row r="44" spans="1:38" s="63" customFormat="1" ht="20.100000000000001" customHeight="1" thickBot="1" x14ac:dyDescent="0.3">
      <c r="A44" s="71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73"/>
    </row>
    <row r="45" spans="1:38" s="63" customFormat="1" ht="20.100000000000001" customHeight="1" x14ac:dyDescent="0.25">
      <c r="A45" s="250" t="s">
        <v>235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251"/>
    </row>
    <row r="46" spans="1:38" s="63" customFormat="1" ht="20.100000000000001" customHeight="1" x14ac:dyDescent="0.25">
      <c r="A46" s="67"/>
      <c r="B46" s="82"/>
      <c r="C46" s="83"/>
      <c r="D46" s="83"/>
      <c r="E46" s="83"/>
      <c r="F46" s="83"/>
      <c r="G46" s="83"/>
      <c r="H46" s="83"/>
      <c r="I46" s="83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3"/>
      <c r="W46" s="83"/>
      <c r="X46" s="83"/>
      <c r="Y46" s="83"/>
      <c r="Z46" s="83"/>
      <c r="AA46" s="83"/>
      <c r="AB46" s="83"/>
      <c r="AC46" s="85"/>
      <c r="AD46" s="85"/>
      <c r="AE46" s="85"/>
      <c r="AF46" s="85"/>
      <c r="AG46" s="85"/>
      <c r="AH46" s="85"/>
      <c r="AI46" s="83"/>
      <c r="AJ46" s="83"/>
      <c r="AK46" s="83"/>
      <c r="AL46" s="86"/>
    </row>
    <row r="47" spans="1:38" s="63" customFormat="1" ht="20.100000000000001" customHeight="1" x14ac:dyDescent="0.25">
      <c r="A47" s="67"/>
      <c r="B47" s="87"/>
      <c r="C47" s="77" t="s">
        <v>236</v>
      </c>
      <c r="D47" s="83"/>
      <c r="E47" s="83"/>
      <c r="F47" s="83"/>
      <c r="G47" s="83"/>
      <c r="H47" s="83"/>
      <c r="I47" s="83"/>
      <c r="L47" s="87"/>
      <c r="M47" s="77" t="s">
        <v>237</v>
      </c>
      <c r="N47" s="77"/>
      <c r="O47" s="77"/>
      <c r="P47" s="77"/>
      <c r="Q47"/>
      <c r="R47" s="87"/>
      <c r="S47" s="77" t="s">
        <v>238</v>
      </c>
      <c r="X47" s="87"/>
      <c r="Y47" s="77" t="s">
        <v>239</v>
      </c>
      <c r="AD47" s="77"/>
      <c r="AG47"/>
      <c r="AH47"/>
      <c r="AI47" s="88"/>
      <c r="AL47" s="79"/>
    </row>
    <row r="48" spans="1:38" ht="20.100000000000001" customHeight="1" x14ac:dyDescent="0.25">
      <c r="A48" s="67"/>
      <c r="B48" s="75"/>
      <c r="C48" s="77"/>
      <c r="D48" s="83"/>
      <c r="E48" s="83"/>
      <c r="F48" s="83"/>
      <c r="G48" s="83"/>
      <c r="H48" s="83"/>
      <c r="I48" s="83"/>
      <c r="J48" s="63"/>
      <c r="K48" s="63"/>
      <c r="L48" s="77"/>
      <c r="M48" s="77"/>
      <c r="N48" s="77"/>
      <c r="O48" s="77"/>
      <c r="P48" s="77"/>
      <c r="Q48"/>
      <c r="R48" s="77"/>
      <c r="S48" s="77"/>
      <c r="T48" s="63"/>
      <c r="U48" s="63"/>
      <c r="V48" s="63"/>
      <c r="W48" s="63"/>
      <c r="X48" s="77"/>
      <c r="Y48" s="77"/>
      <c r="Z48" s="63"/>
      <c r="AA48" s="63"/>
      <c r="AB48" s="63"/>
      <c r="AC48" s="63"/>
      <c r="AD48" s="77"/>
      <c r="AE48" s="63"/>
      <c r="AF48" s="63"/>
      <c r="AG48"/>
      <c r="AH48"/>
      <c r="AI48" s="77"/>
      <c r="AJ48" s="63"/>
      <c r="AK48" s="63"/>
      <c r="AL48" s="79"/>
    </row>
    <row r="49" spans="1:38" s="63" customFormat="1" ht="20.100000000000001" customHeight="1" x14ac:dyDescent="0.25">
      <c r="A49" s="67"/>
      <c r="B49" s="87"/>
      <c r="C49" s="77" t="s">
        <v>240</v>
      </c>
      <c r="D49" s="83"/>
      <c r="E49" s="83"/>
      <c r="F49" s="83"/>
      <c r="G49" s="83"/>
      <c r="H49" s="83"/>
      <c r="I49" s="83"/>
      <c r="L49" s="87"/>
      <c r="M49" s="77" t="s">
        <v>241</v>
      </c>
      <c r="N49" s="77"/>
      <c r="O49" s="77"/>
      <c r="P49" s="77"/>
      <c r="Q49"/>
      <c r="R49" s="87"/>
      <c r="S49" s="77" t="s">
        <v>242</v>
      </c>
      <c r="X49" s="87"/>
      <c r="Y49" s="77" t="s">
        <v>243</v>
      </c>
      <c r="AD49" s="77"/>
      <c r="AG49"/>
      <c r="AH49"/>
      <c r="AI49" s="77"/>
      <c r="AL49" s="79"/>
    </row>
    <row r="50" spans="1:38" s="63" customFormat="1" ht="20.100000000000001" customHeight="1" thickBot="1" x14ac:dyDescent="0.3">
      <c r="A50" s="71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73"/>
    </row>
    <row r="51" spans="1:38" s="63" customFormat="1" ht="20.100000000000001" customHeight="1" x14ac:dyDescent="0.25">
      <c r="A51" s="237" t="s">
        <v>244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9"/>
    </row>
    <row r="52" spans="1:38" s="63" customFormat="1" ht="20.100000000000001" customHeight="1" x14ac:dyDescent="0.25">
      <c r="A52" s="6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69"/>
    </row>
    <row r="53" spans="1:38" s="63" customFormat="1" ht="20.100000000000001" customHeight="1" x14ac:dyDescent="0.25">
      <c r="A53" s="67"/>
      <c r="B53" s="257" t="s">
        <v>245</v>
      </c>
      <c r="C53" s="258"/>
      <c r="D53" s="258"/>
      <c r="E53" s="258"/>
      <c r="F53" s="258"/>
      <c r="G53" s="258"/>
      <c r="H53" s="258"/>
      <c r="I53" s="258"/>
      <c r="J53" s="258"/>
      <c r="K53" s="240"/>
      <c r="L53" s="240"/>
      <c r="M53" s="240"/>
      <c r="N53" s="240"/>
      <c r="O53" s="240"/>
      <c r="P53"/>
      <c r="Q53" s="257" t="s">
        <v>246</v>
      </c>
      <c r="R53" s="258"/>
      <c r="S53" s="258"/>
      <c r="T53" s="258"/>
      <c r="U53" s="258"/>
      <c r="V53" s="258"/>
      <c r="W53" s="258"/>
      <c r="X53" s="259"/>
      <c r="Y53" s="259"/>
      <c r="Z53" s="259"/>
      <c r="AA53" s="259"/>
      <c r="AB53"/>
      <c r="AC53" s="257" t="s">
        <v>247</v>
      </c>
      <c r="AD53" s="258"/>
      <c r="AE53" s="258"/>
      <c r="AF53" s="258"/>
      <c r="AG53" s="258"/>
      <c r="AH53" s="258"/>
      <c r="AI53" s="258"/>
      <c r="AJ53" s="259"/>
      <c r="AK53" s="259"/>
      <c r="AL53" s="69"/>
    </row>
    <row r="54" spans="1:38" s="63" customFormat="1" ht="20.100000000000001" customHeight="1" x14ac:dyDescent="0.25">
      <c r="A54" s="6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69"/>
    </row>
    <row r="55" spans="1:38" s="63" customFormat="1" ht="20.100000000000001" customHeight="1" x14ac:dyDescent="0.25">
      <c r="A55" s="67"/>
      <c r="B55" s="259" t="s">
        <v>248</v>
      </c>
      <c r="C55" s="259"/>
      <c r="D55" s="259"/>
      <c r="E55" s="259"/>
      <c r="F55" s="259"/>
      <c r="G55" s="259"/>
      <c r="H55" s="259"/>
      <c r="I55" s="259"/>
      <c r="J55" s="259"/>
      <c r="K55"/>
      <c r="L55" s="70"/>
      <c r="M55" s="77" t="s">
        <v>249</v>
      </c>
      <c r="N55"/>
      <c r="O55"/>
      <c r="P55"/>
      <c r="R55" s="70"/>
      <c r="S55" s="77" t="s">
        <v>250</v>
      </c>
      <c r="T55"/>
      <c r="U55"/>
      <c r="V55"/>
      <c r="X55" s="70"/>
      <c r="Y55" s="77" t="s">
        <v>251</v>
      </c>
      <c r="Z55"/>
      <c r="AA55"/>
      <c r="AB55"/>
      <c r="AE55"/>
      <c r="AF55"/>
      <c r="AG55"/>
      <c r="AH55"/>
      <c r="AI55"/>
      <c r="AJ55"/>
      <c r="AK55"/>
      <c r="AL55" s="69"/>
    </row>
    <row r="56" spans="1:38" s="63" customFormat="1" ht="20.100000000000001" customHeight="1" x14ac:dyDescent="0.25">
      <c r="A56" s="6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69"/>
    </row>
    <row r="57" spans="1:38" s="63" customFormat="1" ht="20.100000000000001" customHeight="1" x14ac:dyDescent="0.25">
      <c r="A57" s="67"/>
      <c r="B57" s="259" t="s">
        <v>252</v>
      </c>
      <c r="C57" s="259"/>
      <c r="D57" s="259"/>
      <c r="E57" s="259"/>
      <c r="F57" s="259"/>
      <c r="G57" s="259"/>
      <c r="H57" s="259"/>
      <c r="I57" s="259"/>
      <c r="J57" s="259"/>
      <c r="K57"/>
      <c r="L57" s="70"/>
      <c r="M57" s="77" t="s">
        <v>253</v>
      </c>
      <c r="N57"/>
      <c r="O57"/>
      <c r="P57"/>
      <c r="R57" s="70"/>
      <c r="S57" s="77" t="s">
        <v>254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69"/>
    </row>
    <row r="58" spans="1:38" s="63" customFormat="1" ht="20.100000000000001" customHeight="1" x14ac:dyDescent="0.25">
      <c r="A58" s="6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69"/>
    </row>
    <row r="59" spans="1:38" s="63" customFormat="1" ht="20.100000000000001" customHeight="1" x14ac:dyDescent="0.25">
      <c r="A59" s="67"/>
      <c r="B59" s="259" t="s">
        <v>255</v>
      </c>
      <c r="C59" s="259"/>
      <c r="D59" s="259"/>
      <c r="E59" s="259"/>
      <c r="F59" s="259"/>
      <c r="G59" s="259"/>
      <c r="H59" s="259"/>
      <c r="I59" s="259"/>
      <c r="J59" s="259"/>
      <c r="K59"/>
      <c r="L59" s="70"/>
      <c r="M59" s="77" t="s">
        <v>256</v>
      </c>
      <c r="N59"/>
      <c r="O59"/>
      <c r="P59"/>
      <c r="R59" s="70"/>
      <c r="S59" s="77" t="s">
        <v>257</v>
      </c>
      <c r="T59"/>
      <c r="U59"/>
      <c r="V59"/>
      <c r="X59" s="70"/>
      <c r="Y59" s="77" t="s">
        <v>373</v>
      </c>
      <c r="Z59"/>
      <c r="AA59"/>
      <c r="AB59"/>
      <c r="AC59"/>
      <c r="AD59"/>
      <c r="AE59"/>
      <c r="AF59"/>
      <c r="AG59"/>
      <c r="AH59"/>
      <c r="AI59"/>
      <c r="AJ59"/>
      <c r="AK59"/>
      <c r="AL59" s="69"/>
    </row>
    <row r="60" spans="1:38" s="63" customFormat="1" ht="20.100000000000001" customHeight="1" x14ac:dyDescent="0.25">
      <c r="A60" s="6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69"/>
    </row>
    <row r="61" spans="1:38" s="63" customFormat="1" ht="20.100000000000001" customHeight="1" x14ac:dyDescent="0.25">
      <c r="A61" s="67"/>
      <c r="B61" s="259" t="s">
        <v>258</v>
      </c>
      <c r="C61" s="259"/>
      <c r="D61" s="259"/>
      <c r="E61" s="259"/>
      <c r="F61" s="259"/>
      <c r="G61" s="259"/>
      <c r="H61" s="259"/>
      <c r="I61" s="259"/>
      <c r="J61" s="259"/>
      <c r="K61"/>
      <c r="L61" s="70"/>
      <c r="M61" s="77" t="s">
        <v>259</v>
      </c>
      <c r="N61"/>
      <c r="O61"/>
      <c r="P61"/>
      <c r="R61" s="70"/>
      <c r="S61" s="77" t="s">
        <v>260</v>
      </c>
      <c r="T61"/>
      <c r="U61"/>
      <c r="V61"/>
      <c r="X61" s="70"/>
      <c r="Y61" s="77" t="s">
        <v>261</v>
      </c>
      <c r="Z61"/>
      <c r="AA61"/>
      <c r="AB61"/>
      <c r="AD61" s="70"/>
      <c r="AE61" s="77" t="s">
        <v>262</v>
      </c>
      <c r="AF61"/>
      <c r="AG61"/>
      <c r="AH61"/>
      <c r="AI61"/>
      <c r="AJ61"/>
      <c r="AK61"/>
      <c r="AL61" s="69"/>
    </row>
    <row r="62" spans="1:38" s="63" customFormat="1" ht="20.100000000000001" customHeight="1" x14ac:dyDescent="0.25">
      <c r="A62" s="6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69"/>
    </row>
    <row r="63" spans="1:38" s="63" customFormat="1" ht="20.100000000000001" customHeight="1" x14ac:dyDescent="0.25">
      <c r="A63" s="67"/>
      <c r="B63" s="259" t="s">
        <v>263</v>
      </c>
      <c r="C63" s="259"/>
      <c r="D63" s="259"/>
      <c r="E63" s="259"/>
      <c r="F63" s="259"/>
      <c r="G63" s="259"/>
      <c r="H63" s="259"/>
      <c r="I63" s="259"/>
      <c r="J63" s="259"/>
      <c r="K63"/>
      <c r="L63" s="70"/>
      <c r="M63" s="77" t="s">
        <v>264</v>
      </c>
      <c r="N63"/>
      <c r="O63"/>
      <c r="P63"/>
      <c r="R63" s="70"/>
      <c r="S63" s="77" t="s">
        <v>265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69"/>
    </row>
    <row r="64" spans="1:38" ht="20.100000000000001" customHeight="1" x14ac:dyDescent="0.25">
      <c r="A64" s="6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 s="63"/>
      <c r="R64"/>
      <c r="S64"/>
      <c r="T64"/>
      <c r="U64"/>
      <c r="V64"/>
      <c r="W64" s="63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69"/>
    </row>
    <row r="65" spans="1:38" s="63" customFormat="1" ht="20.100000000000001" customHeight="1" x14ac:dyDescent="0.25">
      <c r="A65" s="67"/>
      <c r="B65" s="259" t="s">
        <v>266</v>
      </c>
      <c r="C65" s="259"/>
      <c r="D65" s="259"/>
      <c r="E65" s="259"/>
      <c r="F65" s="259"/>
      <c r="G65" s="259"/>
      <c r="H65" s="259"/>
      <c r="I65" s="259"/>
      <c r="J65" s="259"/>
      <c r="K65"/>
      <c r="L65" s="70"/>
      <c r="M65" s="77" t="s">
        <v>267</v>
      </c>
      <c r="N65"/>
      <c r="O65"/>
      <c r="P65"/>
      <c r="R65" s="70"/>
      <c r="S65" s="77" t="s">
        <v>268</v>
      </c>
      <c r="T65"/>
      <c r="U65"/>
      <c r="V65"/>
      <c r="X65" s="70"/>
      <c r="Y65" s="77" t="s">
        <v>269</v>
      </c>
      <c r="Z65"/>
      <c r="AA65"/>
      <c r="AB65"/>
      <c r="AD65" s="77"/>
      <c r="AE65"/>
      <c r="AF65"/>
      <c r="AG65"/>
      <c r="AH65"/>
      <c r="AI65"/>
      <c r="AJ65"/>
      <c r="AK65"/>
      <c r="AL65" s="69"/>
    </row>
    <row r="66" spans="1:38" s="63" customFormat="1" ht="20.100000000000001" customHeight="1" thickBot="1" x14ac:dyDescent="0.3">
      <c r="A66" s="71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73"/>
    </row>
    <row r="67" spans="1:38" s="63" customFormat="1" ht="20.100000000000001" customHeight="1" x14ac:dyDescent="0.25">
      <c r="A67" s="237" t="s">
        <v>270</v>
      </c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9"/>
    </row>
    <row r="68" spans="1:38" s="63" customFormat="1" ht="20.100000000000001" customHeight="1" x14ac:dyDescent="0.25">
      <c r="A68" s="6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69"/>
    </row>
    <row r="69" spans="1:38" s="63" customFormat="1" ht="20.100000000000001" customHeight="1" x14ac:dyDescent="0.25">
      <c r="A69" s="67"/>
      <c r="B69" s="259" t="s">
        <v>271</v>
      </c>
      <c r="C69" s="259"/>
      <c r="D69" s="259"/>
      <c r="E69" s="259"/>
      <c r="F69" s="259"/>
      <c r="G69" s="259"/>
      <c r="H69" s="259"/>
      <c r="I69" s="259"/>
      <c r="J69" s="259"/>
      <c r="K69"/>
      <c r="L69" s="70"/>
      <c r="M69" s="77" t="s">
        <v>272</v>
      </c>
      <c r="N69"/>
      <c r="O69"/>
      <c r="P69"/>
      <c r="R69" s="70"/>
      <c r="S69" s="77" t="s">
        <v>273</v>
      </c>
      <c r="T69"/>
      <c r="U69"/>
      <c r="V69"/>
      <c r="X69" s="70"/>
      <c r="Y69" s="77" t="s">
        <v>253</v>
      </c>
      <c r="Z69"/>
      <c r="AA69"/>
      <c r="AB69"/>
      <c r="AD69" s="70"/>
      <c r="AE69" s="77" t="s">
        <v>274</v>
      </c>
      <c r="AF69"/>
      <c r="AG69"/>
      <c r="AH69"/>
      <c r="AI69"/>
      <c r="AJ69"/>
      <c r="AK69"/>
      <c r="AL69" s="69"/>
    </row>
    <row r="70" spans="1:38" s="63" customFormat="1" ht="20.100000000000001" customHeight="1" x14ac:dyDescent="0.25">
      <c r="A70" s="6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69"/>
    </row>
    <row r="71" spans="1:38" s="63" customFormat="1" ht="20.100000000000001" customHeight="1" x14ac:dyDescent="0.25">
      <c r="A71" s="67"/>
      <c r="B71" s="259" t="s">
        <v>275</v>
      </c>
      <c r="C71" s="259"/>
      <c r="D71" s="259"/>
      <c r="E71" s="259"/>
      <c r="F71" s="259"/>
      <c r="G71" s="259"/>
      <c r="H71" s="259"/>
      <c r="I71" s="259"/>
      <c r="J71" s="259"/>
      <c r="K71"/>
      <c r="L71" s="70"/>
      <c r="M71" s="77" t="s">
        <v>276</v>
      </c>
      <c r="N71"/>
      <c r="O71"/>
      <c r="P71"/>
      <c r="R71" s="70"/>
      <c r="S71" s="77" t="s">
        <v>277</v>
      </c>
      <c r="T71"/>
      <c r="U71"/>
      <c r="V71"/>
      <c r="X71" s="70"/>
      <c r="Y71" s="77" t="s">
        <v>278</v>
      </c>
      <c r="Z71"/>
      <c r="AA71"/>
      <c r="AB71"/>
      <c r="AD71" s="70"/>
      <c r="AE71" s="77" t="s">
        <v>279</v>
      </c>
      <c r="AF71"/>
      <c r="AG71"/>
      <c r="AH71"/>
      <c r="AI71"/>
      <c r="AJ71"/>
      <c r="AK71"/>
      <c r="AL71" s="69"/>
    </row>
    <row r="72" spans="1:38" s="63" customFormat="1" ht="20.100000000000001" customHeight="1" x14ac:dyDescent="0.25">
      <c r="A72" s="67"/>
      <c r="B72" s="83"/>
      <c r="C72" s="83"/>
      <c r="D72" s="83"/>
      <c r="E72" s="83"/>
      <c r="F72" s="83"/>
      <c r="G72" s="83"/>
      <c r="H72" s="83"/>
      <c r="I72" s="83"/>
      <c r="J72" s="83"/>
      <c r="K72"/>
      <c r="M72" s="77"/>
      <c r="N72"/>
      <c r="O72"/>
      <c r="P72"/>
      <c r="S72" s="77"/>
      <c r="T72"/>
      <c r="U72"/>
      <c r="V72"/>
      <c r="Y72" s="77"/>
      <c r="Z72"/>
      <c r="AA72"/>
      <c r="AB72"/>
      <c r="AD72" s="77"/>
      <c r="AE72"/>
      <c r="AF72"/>
      <c r="AG72"/>
      <c r="AH72"/>
      <c r="AI72"/>
      <c r="AJ72"/>
      <c r="AK72"/>
      <c r="AL72" s="69"/>
    </row>
    <row r="73" spans="1:38" s="63" customFormat="1" ht="20.100000000000001" customHeight="1" x14ac:dyDescent="0.25">
      <c r="A73" s="67"/>
      <c r="B73" s="83"/>
      <c r="C73" s="83"/>
      <c r="D73" s="83"/>
      <c r="E73" s="83"/>
      <c r="F73" s="83"/>
      <c r="G73" s="83"/>
      <c r="H73" s="83"/>
      <c r="I73" s="83"/>
      <c r="J73" s="83"/>
      <c r="K73"/>
      <c r="L73" s="70"/>
      <c r="M73" s="77" t="s">
        <v>280</v>
      </c>
      <c r="N73"/>
      <c r="O73"/>
      <c r="P73"/>
      <c r="R73" s="70"/>
      <c r="S73" s="77" t="s">
        <v>281</v>
      </c>
      <c r="T73"/>
      <c r="U73"/>
      <c r="V73"/>
      <c r="X73" s="70"/>
      <c r="Y73" s="77" t="s">
        <v>282</v>
      </c>
      <c r="Z73"/>
      <c r="AA73"/>
      <c r="AB73"/>
      <c r="AD73" s="77"/>
      <c r="AE73"/>
      <c r="AF73"/>
      <c r="AG73"/>
      <c r="AH73"/>
      <c r="AI73"/>
      <c r="AJ73"/>
      <c r="AK73"/>
      <c r="AL73" s="69"/>
    </row>
    <row r="74" spans="1:38" s="63" customFormat="1" ht="20.100000000000001" customHeight="1" thickBot="1" x14ac:dyDescent="0.3">
      <c r="A74" s="71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73"/>
    </row>
    <row r="75" spans="1:38" s="63" customFormat="1" ht="20.100000000000001" customHeight="1" x14ac:dyDescent="0.25">
      <c r="A75" s="237" t="s">
        <v>283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9"/>
    </row>
    <row r="76" spans="1:38" s="63" customFormat="1" ht="20.100000000000001" customHeight="1" x14ac:dyDescent="0.25">
      <c r="A76" s="6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69"/>
    </row>
    <row r="77" spans="1:38" s="63" customFormat="1" ht="20.100000000000001" customHeight="1" x14ac:dyDescent="0.25">
      <c r="A77" s="67"/>
      <c r="B77" s="259" t="s">
        <v>284</v>
      </c>
      <c r="C77" s="259"/>
      <c r="D77" s="259"/>
      <c r="E77" s="259"/>
      <c r="F77" s="259"/>
      <c r="G77" s="259"/>
      <c r="H77" s="259"/>
      <c r="I77" s="259"/>
      <c r="J77" s="259"/>
      <c r="K77"/>
      <c r="L77" s="70"/>
      <c r="M77" s="77" t="s">
        <v>285</v>
      </c>
      <c r="N77"/>
      <c r="O77"/>
      <c r="P77"/>
      <c r="Q77"/>
      <c r="R77" s="70"/>
      <c r="S77" s="77" t="s">
        <v>286</v>
      </c>
      <c r="T77"/>
      <c r="U77"/>
      <c r="V77"/>
      <c r="X77" s="70"/>
      <c r="Y77" s="77" t="s">
        <v>287</v>
      </c>
      <c r="AA77"/>
      <c r="AB77"/>
      <c r="AC77"/>
      <c r="AD77"/>
      <c r="AF77"/>
      <c r="AG77"/>
      <c r="AH77"/>
      <c r="AI77"/>
      <c r="AJ77"/>
      <c r="AK77"/>
      <c r="AL77" s="69"/>
    </row>
    <row r="78" spans="1:38" s="63" customFormat="1" ht="20.100000000000001" customHeight="1" x14ac:dyDescent="0.25">
      <c r="A78" s="6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69"/>
    </row>
    <row r="79" spans="1:38" s="63" customFormat="1" ht="20.100000000000001" customHeight="1" x14ac:dyDescent="0.25">
      <c r="A79" s="67"/>
      <c r="B79" s="259" t="s">
        <v>288</v>
      </c>
      <c r="C79" s="259"/>
      <c r="D79" s="259"/>
      <c r="E79" s="259"/>
      <c r="F79" s="259"/>
      <c r="G79" s="259"/>
      <c r="H79" s="259"/>
      <c r="I79" s="259"/>
      <c r="J79" s="259"/>
      <c r="K79"/>
      <c r="L79" s="70"/>
      <c r="M79" s="77" t="s">
        <v>285</v>
      </c>
      <c r="N79"/>
      <c r="O79"/>
      <c r="P79"/>
      <c r="Q79"/>
      <c r="R79" s="70"/>
      <c r="S79" s="77" t="s">
        <v>232</v>
      </c>
      <c r="T79"/>
      <c r="U79"/>
      <c r="V79"/>
      <c r="X79" s="70"/>
      <c r="Y79" s="77" t="s">
        <v>289</v>
      </c>
      <c r="AA79"/>
      <c r="AC79" s="77"/>
      <c r="AD79"/>
      <c r="AE79"/>
      <c r="AF79"/>
      <c r="AG79"/>
      <c r="AH79"/>
      <c r="AI79"/>
      <c r="AJ79"/>
      <c r="AK79"/>
      <c r="AL79" s="69"/>
    </row>
    <row r="80" spans="1:38" ht="20.100000000000001" customHeight="1" thickBot="1" x14ac:dyDescent="0.3">
      <c r="A80" s="89"/>
      <c r="B80" s="90"/>
      <c r="C80" s="90"/>
      <c r="D80" s="90"/>
      <c r="E80" s="90"/>
      <c r="F80" s="90"/>
      <c r="G80" s="90"/>
      <c r="H80" s="90"/>
      <c r="I80" s="90"/>
      <c r="J80" s="66"/>
      <c r="K80" s="80"/>
      <c r="L80" s="81"/>
      <c r="M80" s="66"/>
      <c r="N80" s="66"/>
      <c r="O80" s="66"/>
      <c r="P80" s="80"/>
      <c r="Q80" s="81"/>
      <c r="R80" s="66"/>
      <c r="S80" s="66"/>
      <c r="T80" s="66"/>
      <c r="U80" s="66"/>
      <c r="V80" s="80"/>
      <c r="W80" s="81"/>
      <c r="X80" s="66"/>
      <c r="Y80" s="66"/>
      <c r="Z80" s="66"/>
      <c r="AA80" s="66"/>
      <c r="AB80" s="80"/>
      <c r="AC80" s="81"/>
      <c r="AD80" s="66"/>
      <c r="AE80" s="66"/>
      <c r="AF80" s="66"/>
      <c r="AG80" s="66"/>
      <c r="AH80" s="66"/>
      <c r="AI80" s="66"/>
      <c r="AJ80" s="66"/>
      <c r="AK80" s="66"/>
      <c r="AL80" s="73"/>
    </row>
    <row r="81" spans="1:38" s="63" customFormat="1" ht="20.100000000000001" customHeight="1" x14ac:dyDescent="0.25">
      <c r="A81" s="237" t="s">
        <v>290</v>
      </c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9"/>
    </row>
    <row r="82" spans="1:38" s="63" customFormat="1" ht="20.100000000000001" customHeight="1" x14ac:dyDescent="0.25">
      <c r="A82" s="6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69"/>
    </row>
    <row r="83" spans="1:38" s="63" customFormat="1" ht="20.100000000000001" customHeight="1" x14ac:dyDescent="0.25">
      <c r="A83" s="67"/>
      <c r="B83" s="83"/>
      <c r="C83" s="87"/>
      <c r="D83" s="77" t="s">
        <v>291</v>
      </c>
      <c r="E83" s="83"/>
      <c r="F83" s="83"/>
      <c r="G83" s="83"/>
      <c r="H83" s="83"/>
      <c r="K83"/>
      <c r="L83" s="87"/>
      <c r="M83" s="77" t="s">
        <v>292</v>
      </c>
      <c r="N83"/>
      <c r="Q83"/>
      <c r="R83" s="87"/>
      <c r="S83" s="77" t="s">
        <v>293</v>
      </c>
      <c r="T83"/>
      <c r="U83"/>
      <c r="V83"/>
      <c r="X83" s="87"/>
      <c r="Y83" s="77" t="s">
        <v>294</v>
      </c>
      <c r="AA83"/>
      <c r="AB83"/>
      <c r="AF83"/>
      <c r="AG83"/>
      <c r="AH83"/>
      <c r="AI83"/>
      <c r="AJ83"/>
      <c r="AK83"/>
      <c r="AL83" s="69"/>
    </row>
    <row r="84" spans="1:38" s="63" customFormat="1" ht="20.100000000000001" customHeight="1" x14ac:dyDescent="0.25">
      <c r="A84" s="6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69"/>
    </row>
    <row r="85" spans="1:38" s="63" customFormat="1" ht="20.100000000000001" customHeight="1" x14ac:dyDescent="0.25">
      <c r="A85" s="67"/>
      <c r="B85" s="83"/>
      <c r="C85" s="87"/>
      <c r="D85" s="77" t="s">
        <v>296</v>
      </c>
      <c r="E85" s="83"/>
      <c r="F85" s="83"/>
      <c r="G85" s="83"/>
      <c r="H85" s="83"/>
      <c r="I85" s="83"/>
      <c r="J85" s="83"/>
      <c r="K85"/>
      <c r="L85" s="87"/>
      <c r="M85" s="77" t="s">
        <v>297</v>
      </c>
      <c r="N85"/>
      <c r="O85"/>
      <c r="P85"/>
      <c r="Q85"/>
      <c r="R85" s="87"/>
      <c r="S85" s="77" t="s">
        <v>295</v>
      </c>
      <c r="T85"/>
      <c r="U85"/>
      <c r="V85"/>
      <c r="W85"/>
      <c r="X85"/>
      <c r="Z85" s="77"/>
      <c r="AA85"/>
      <c r="AC85" s="77"/>
      <c r="AD85"/>
      <c r="AE85"/>
      <c r="AF85"/>
      <c r="AG85"/>
      <c r="AH85"/>
      <c r="AI85"/>
      <c r="AJ85"/>
      <c r="AK85"/>
      <c r="AL85" s="69"/>
    </row>
    <row r="86" spans="1:38" s="63" customFormat="1" ht="20.100000000000001" customHeight="1" thickBot="1" x14ac:dyDescent="0.3">
      <c r="A86" s="89"/>
      <c r="B86" s="90"/>
      <c r="C86" s="90"/>
      <c r="D86" s="90"/>
      <c r="E86" s="90"/>
      <c r="F86" s="90"/>
      <c r="G86" s="90"/>
      <c r="H86" s="90"/>
      <c r="I86" s="90"/>
      <c r="J86" s="66"/>
      <c r="K86" s="80"/>
      <c r="L86" s="81"/>
      <c r="M86" s="66"/>
      <c r="N86" s="66"/>
      <c r="O86" s="66"/>
      <c r="P86" s="80"/>
      <c r="Q86" s="81"/>
      <c r="R86" s="66"/>
      <c r="S86" s="66"/>
      <c r="T86" s="66"/>
      <c r="U86" s="66"/>
      <c r="V86" s="80"/>
      <c r="W86" s="81"/>
      <c r="X86" s="66"/>
      <c r="Y86" s="66"/>
      <c r="Z86" s="66"/>
      <c r="AA86" s="66"/>
      <c r="AB86" s="80"/>
      <c r="AC86" s="81"/>
      <c r="AD86" s="66"/>
      <c r="AE86" s="66"/>
      <c r="AF86" s="66"/>
      <c r="AG86" s="66"/>
      <c r="AH86" s="66"/>
      <c r="AI86" s="66"/>
      <c r="AJ86" s="66"/>
      <c r="AK86" s="66"/>
      <c r="AL86" s="73"/>
    </row>
    <row r="87" spans="1:38" s="63" customFormat="1" ht="20.100000000000001" customHeight="1" x14ac:dyDescent="0.25">
      <c r="A87" s="237" t="s">
        <v>374</v>
      </c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8"/>
      <c r="AI87" s="238"/>
      <c r="AJ87" s="238"/>
      <c r="AK87" s="238"/>
      <c r="AL87" s="239"/>
    </row>
    <row r="88" spans="1:38" s="63" customFormat="1" ht="20.100000000000001" customHeight="1" x14ac:dyDescent="0.25">
      <c r="A88" s="6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69"/>
    </row>
    <row r="89" spans="1:38" s="63" customFormat="1" ht="20.100000000000001" customHeight="1" x14ac:dyDescent="0.25">
      <c r="A89" s="67"/>
      <c r="B89" s="259" t="s">
        <v>298</v>
      </c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83"/>
      <c r="R89" s="83"/>
      <c r="S89" s="83"/>
      <c r="T89" s="259" t="s">
        <v>299</v>
      </c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83"/>
      <c r="AJ89" s="83"/>
      <c r="AK89" s="83"/>
      <c r="AL89" s="69"/>
    </row>
    <row r="90" spans="1:38" s="63" customFormat="1" ht="20.100000000000001" customHeight="1" x14ac:dyDescent="0.25">
      <c r="A90" s="6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69"/>
    </row>
    <row r="91" spans="1:38" s="63" customFormat="1" ht="20.100000000000001" customHeight="1" x14ac:dyDescent="0.25">
      <c r="A91" s="67"/>
      <c r="B91" s="259" t="s">
        <v>300</v>
      </c>
      <c r="C91" s="259"/>
      <c r="D91" s="259"/>
      <c r="E91" s="259"/>
      <c r="F91" s="259"/>
      <c r="G91" s="259"/>
      <c r="H91" s="259"/>
      <c r="I91" s="259"/>
      <c r="J91" s="259"/>
      <c r="K91"/>
      <c r="L91" s="240"/>
      <c r="M91" s="240"/>
      <c r="N91" s="240"/>
      <c r="O91" s="240"/>
      <c r="P91" s="240"/>
      <c r="R91" s="77"/>
      <c r="S91"/>
      <c r="T91" s="259" t="s">
        <v>300</v>
      </c>
      <c r="U91" s="259"/>
      <c r="V91" s="259"/>
      <c r="W91" s="259"/>
      <c r="X91" s="259"/>
      <c r="Y91" s="259"/>
      <c r="Z91" s="259"/>
      <c r="AA91" s="259"/>
      <c r="AB91" s="259"/>
      <c r="AC91"/>
      <c r="AD91" s="240"/>
      <c r="AE91" s="240"/>
      <c r="AF91" s="240"/>
      <c r="AG91" s="240"/>
      <c r="AH91" s="240"/>
      <c r="AI91"/>
      <c r="AJ91"/>
      <c r="AK91"/>
      <c r="AL91" s="69"/>
    </row>
    <row r="92" spans="1:38" s="63" customFormat="1" ht="20.100000000000001" customHeight="1" x14ac:dyDescent="0.25">
      <c r="A92" s="6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69"/>
    </row>
    <row r="93" spans="1:38" s="63" customFormat="1" ht="20.100000000000001" customHeight="1" x14ac:dyDescent="0.25">
      <c r="A93" s="67"/>
      <c r="B93" s="259" t="s">
        <v>301</v>
      </c>
      <c r="C93" s="259"/>
      <c r="D93" s="259"/>
      <c r="E93" s="259"/>
      <c r="F93" s="259"/>
      <c r="G93" s="259"/>
      <c r="H93" s="259"/>
      <c r="I93" s="259"/>
      <c r="J93" s="259"/>
      <c r="K93"/>
      <c r="L93" s="240"/>
      <c r="M93" s="240"/>
      <c r="N93" s="240"/>
      <c r="O93" s="240"/>
      <c r="P93" s="240"/>
      <c r="R93" s="77"/>
      <c r="S93"/>
      <c r="T93" s="259" t="s">
        <v>302</v>
      </c>
      <c r="U93" s="259"/>
      <c r="V93" s="259"/>
      <c r="W93" s="259"/>
      <c r="X93" s="259"/>
      <c r="Y93" s="259"/>
      <c r="Z93" s="259"/>
      <c r="AA93" s="259"/>
      <c r="AB93" s="259"/>
      <c r="AC93" s="83"/>
      <c r="AD93" s="259"/>
      <c r="AE93" s="259"/>
      <c r="AF93" s="259"/>
      <c r="AG93" s="259"/>
      <c r="AH93" s="259"/>
      <c r="AI93"/>
      <c r="AJ93"/>
      <c r="AK93"/>
      <c r="AL93" s="69"/>
    </row>
    <row r="94" spans="1:38" s="63" customFormat="1" ht="20.100000000000001" customHeight="1" x14ac:dyDescent="0.25">
      <c r="A94" s="6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59"/>
      <c r="U94" s="259"/>
      <c r="V94" s="259"/>
      <c r="W94" s="259"/>
      <c r="X94" s="259"/>
      <c r="Y94" s="259"/>
      <c r="Z94" s="259"/>
      <c r="AA94" s="259"/>
      <c r="AB94" s="259"/>
      <c r="AC94"/>
      <c r="AD94" s="259"/>
      <c r="AE94" s="259"/>
      <c r="AF94" s="259"/>
      <c r="AG94" s="259"/>
      <c r="AH94" s="259"/>
      <c r="AI94"/>
      <c r="AJ94"/>
      <c r="AK94"/>
      <c r="AL94" s="69"/>
    </row>
    <row r="95" spans="1:38" s="63" customFormat="1" ht="20.100000000000001" customHeight="1" x14ac:dyDescent="0.25">
      <c r="A95" s="67"/>
      <c r="B95" s="259" t="s">
        <v>303</v>
      </c>
      <c r="C95" s="259"/>
      <c r="D95" s="259"/>
      <c r="E95" s="259"/>
      <c r="F95" s="259"/>
      <c r="G95" s="259"/>
      <c r="H95" s="259"/>
      <c r="I95" s="259"/>
      <c r="J95" s="259"/>
      <c r="K95"/>
      <c r="L95" s="240"/>
      <c r="M95" s="240"/>
      <c r="N95" s="240"/>
      <c r="O95" s="240"/>
      <c r="P95" s="240"/>
      <c r="R95" s="77"/>
      <c r="S95"/>
      <c r="T95" s="259"/>
      <c r="U95" s="259"/>
      <c r="V95" s="259"/>
      <c r="W95" s="259"/>
      <c r="X95" s="259"/>
      <c r="Y95" s="259"/>
      <c r="Z95" s="259"/>
      <c r="AA95" s="259"/>
      <c r="AB95" s="259"/>
      <c r="AC95"/>
      <c r="AD95" s="259"/>
      <c r="AE95" s="259"/>
      <c r="AF95" s="259"/>
      <c r="AG95" s="259"/>
      <c r="AH95" s="259"/>
      <c r="AI95"/>
      <c r="AJ95"/>
      <c r="AK95"/>
      <c r="AL95" s="69"/>
    </row>
    <row r="96" spans="1:38" ht="20.100000000000001" customHeight="1" thickBot="1" x14ac:dyDescent="0.3">
      <c r="A96" s="71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73"/>
    </row>
    <row r="97" spans="1:38" s="63" customFormat="1" ht="20.100000000000001" customHeight="1" x14ac:dyDescent="0.25">
      <c r="A97" s="237" t="s">
        <v>375</v>
      </c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9"/>
    </row>
    <row r="98" spans="1:38" s="63" customFormat="1" ht="20.100000000000001" customHeight="1" x14ac:dyDescent="0.25">
      <c r="A98" s="6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69"/>
    </row>
    <row r="99" spans="1:38" s="63" customFormat="1" ht="20.100000000000001" customHeight="1" x14ac:dyDescent="0.25">
      <c r="A99" s="67"/>
      <c r="B99" s="259" t="s">
        <v>304</v>
      </c>
      <c r="C99" s="259"/>
      <c r="D99" s="259"/>
      <c r="E99" s="259"/>
      <c r="F99" s="259"/>
      <c r="G99" s="259"/>
      <c r="H99" s="259"/>
      <c r="I99" s="259"/>
      <c r="J99" s="259"/>
      <c r="K99"/>
      <c r="L99" s="70"/>
      <c r="M99" s="77" t="s">
        <v>305</v>
      </c>
      <c r="R99" s="70"/>
      <c r="S99" s="77" t="s">
        <v>306</v>
      </c>
      <c r="T99" s="91"/>
      <c r="U99" s="91"/>
      <c r="V99" s="91"/>
      <c r="X99" s="70"/>
      <c r="Y99" t="s">
        <v>307</v>
      </c>
      <c r="Z99" s="91"/>
      <c r="AA99" s="91"/>
      <c r="AB99"/>
      <c r="AD99" s="70"/>
      <c r="AE99" t="s">
        <v>308</v>
      </c>
      <c r="AF99"/>
      <c r="AG99"/>
      <c r="AH99"/>
      <c r="AI99"/>
      <c r="AJ99"/>
      <c r="AK99"/>
      <c r="AL99" s="69"/>
    </row>
    <row r="100" spans="1:38" s="63" customFormat="1" ht="20.100000000000001" customHeight="1" x14ac:dyDescent="0.25">
      <c r="A100" s="6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69"/>
    </row>
    <row r="101" spans="1:38" s="63" customFormat="1" ht="20.100000000000001" customHeight="1" x14ac:dyDescent="0.25">
      <c r="A101" s="67"/>
      <c r="B101" s="260" t="s">
        <v>309</v>
      </c>
      <c r="C101" s="261"/>
      <c r="D101" s="261"/>
      <c r="E101" s="261"/>
      <c r="F101" s="261"/>
      <c r="G101" s="261"/>
      <c r="H101" s="261"/>
      <c r="I101" s="261"/>
      <c r="J101" s="262"/>
      <c r="K101"/>
      <c r="P101"/>
      <c r="S101" s="77"/>
      <c r="T101"/>
      <c r="U101"/>
      <c r="V101"/>
      <c r="Y101" s="77"/>
      <c r="Z101"/>
      <c r="AA101"/>
      <c r="AB101"/>
      <c r="AD101"/>
      <c r="AF101"/>
      <c r="AG101"/>
      <c r="AH101"/>
      <c r="AI101"/>
      <c r="AJ101"/>
      <c r="AK101"/>
      <c r="AL101" s="69"/>
    </row>
    <row r="102" spans="1:38" s="63" customFormat="1" ht="20.100000000000001" customHeight="1" x14ac:dyDescent="0.25">
      <c r="A102" s="67"/>
      <c r="B102" s="263"/>
      <c r="C102" s="264"/>
      <c r="D102" s="264"/>
      <c r="E102" s="264"/>
      <c r="F102" s="264"/>
      <c r="G102" s="264"/>
      <c r="H102" s="264"/>
      <c r="I102" s="264"/>
      <c r="J102" s="265"/>
      <c r="K102"/>
      <c r="AF102"/>
      <c r="AG102"/>
      <c r="AH102"/>
      <c r="AI102"/>
      <c r="AJ102"/>
      <c r="AK102"/>
      <c r="AL102" s="69"/>
    </row>
    <row r="103" spans="1:38" s="63" customFormat="1" ht="20.100000000000001" customHeight="1" x14ac:dyDescent="0.25">
      <c r="A103" s="67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69"/>
    </row>
    <row r="104" spans="1:38" s="63" customFormat="1" ht="20.100000000000001" customHeight="1" x14ac:dyDescent="0.25">
      <c r="A104" s="67"/>
      <c r="B104"/>
      <c r="C104" s="70"/>
      <c r="D104" s="77" t="s">
        <v>310</v>
      </c>
      <c r="K104" s="91"/>
      <c r="L104" s="70"/>
      <c r="M104" s="77" t="s">
        <v>311</v>
      </c>
      <c r="Q104" s="91"/>
      <c r="R104" s="70"/>
      <c r="S104" s="77" t="s">
        <v>312</v>
      </c>
      <c r="X104" s="70"/>
      <c r="Y104" s="63" t="s">
        <v>317</v>
      </c>
      <c r="AF104"/>
      <c r="AG104"/>
      <c r="AH104"/>
      <c r="AI104"/>
      <c r="AJ104"/>
      <c r="AK104"/>
      <c r="AL104" s="69"/>
    </row>
    <row r="105" spans="1:38" s="63" customFormat="1" ht="20.100000000000001" customHeight="1" x14ac:dyDescent="0.25">
      <c r="A105" s="67"/>
      <c r="B105"/>
      <c r="G105"/>
      <c r="K105"/>
      <c r="M105" s="77"/>
      <c r="Q105"/>
      <c r="S105" s="77"/>
      <c r="X105"/>
      <c r="Y105"/>
      <c r="AF105"/>
      <c r="AG105"/>
      <c r="AH105"/>
      <c r="AI105"/>
      <c r="AJ105"/>
      <c r="AK105"/>
      <c r="AL105" s="69"/>
    </row>
    <row r="106" spans="1:38" s="63" customFormat="1" ht="20.100000000000001" customHeight="1" x14ac:dyDescent="0.25">
      <c r="A106" s="67"/>
      <c r="B106"/>
      <c r="C106" s="70"/>
      <c r="D106" s="77" t="s">
        <v>314</v>
      </c>
      <c r="K106" s="91"/>
      <c r="L106" s="70"/>
      <c r="M106" s="77" t="s">
        <v>315</v>
      </c>
      <c r="Q106" s="91"/>
      <c r="R106" s="70"/>
      <c r="S106" s="77" t="s">
        <v>316</v>
      </c>
      <c r="X106" s="70"/>
      <c r="Y106" s="77" t="s">
        <v>320</v>
      </c>
      <c r="AF106"/>
      <c r="AG106"/>
      <c r="AH106"/>
      <c r="AI106"/>
      <c r="AJ106"/>
      <c r="AK106"/>
      <c r="AL106" s="69"/>
    </row>
    <row r="107" spans="1:38" s="63" customFormat="1" ht="20.100000000000001" customHeight="1" x14ac:dyDescent="0.25">
      <c r="A107" s="67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91"/>
      <c r="Z107" s="91"/>
      <c r="AA107" s="91"/>
      <c r="AB107"/>
      <c r="AD107"/>
      <c r="AE107"/>
      <c r="AF107"/>
      <c r="AG107"/>
      <c r="AH107"/>
      <c r="AI107"/>
      <c r="AJ107"/>
      <c r="AK107"/>
      <c r="AL107" s="69"/>
    </row>
    <row r="108" spans="1:38" s="63" customFormat="1" ht="20.100000000000001" customHeight="1" x14ac:dyDescent="0.25">
      <c r="A108" s="67"/>
      <c r="B108"/>
      <c r="C108" s="70"/>
      <c r="D108" s="77" t="s">
        <v>318</v>
      </c>
      <c r="K108" s="91"/>
      <c r="L108" s="70"/>
      <c r="M108" s="63" t="s">
        <v>313</v>
      </c>
      <c r="Q108" s="91"/>
      <c r="R108" s="70"/>
      <c r="S108" s="77" t="s">
        <v>319</v>
      </c>
      <c r="X108" s="70"/>
      <c r="Y108" s="77" t="s">
        <v>321</v>
      </c>
      <c r="Z108"/>
      <c r="AA108"/>
      <c r="AB108"/>
      <c r="AD108" s="77"/>
      <c r="AE108"/>
      <c r="AF108"/>
      <c r="AG108"/>
      <c r="AH108"/>
      <c r="AI108"/>
      <c r="AJ108"/>
      <c r="AK108"/>
      <c r="AL108" s="69"/>
    </row>
    <row r="109" spans="1:38" s="63" customFormat="1" ht="20.100000000000001" customHeight="1" thickBot="1" x14ac:dyDescent="0.3">
      <c r="A109" s="71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73"/>
    </row>
    <row r="110" spans="1:38" s="63" customFormat="1" ht="20.100000000000001" customHeight="1" x14ac:dyDescent="0.25">
      <c r="A110" s="237" t="s">
        <v>322</v>
      </c>
      <c r="B110" s="238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238"/>
      <c r="AL110" s="239"/>
    </row>
    <row r="111" spans="1:38" s="63" customFormat="1" ht="20.100000000000001" customHeight="1" x14ac:dyDescent="0.25">
      <c r="A111" s="67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69"/>
    </row>
    <row r="112" spans="1:38" s="63" customFormat="1" ht="20.100000000000001" customHeight="1" x14ac:dyDescent="0.25">
      <c r="A112" s="67"/>
      <c r="B112"/>
      <c r="C112" s="87"/>
      <c r="D112" s="63" t="s">
        <v>323</v>
      </c>
      <c r="E112" s="75"/>
      <c r="F112" s="75"/>
      <c r="G112" s="75"/>
      <c r="J112" s="75"/>
      <c r="K112" s="75"/>
      <c r="L112" s="87"/>
      <c r="M112" s="77" t="s">
        <v>324</v>
      </c>
      <c r="N112" s="75"/>
      <c r="O112" s="75"/>
      <c r="R112" s="93"/>
      <c r="S112" s="77" t="s">
        <v>325</v>
      </c>
      <c r="T112" s="77"/>
      <c r="U112" s="77"/>
      <c r="V112" s="77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69"/>
    </row>
    <row r="113" spans="1:38" ht="20.100000000000001" customHeight="1" x14ac:dyDescent="0.25">
      <c r="A113" s="67"/>
      <c r="B113"/>
      <c r="C113" s="91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63"/>
      <c r="Q113" s="63"/>
      <c r="R113" s="75"/>
      <c r="S113" s="75"/>
      <c r="T113" s="77"/>
      <c r="U113" s="77"/>
      <c r="V113" s="77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69"/>
    </row>
    <row r="114" spans="1:38" s="63" customFormat="1" ht="20.100000000000001" customHeight="1" x14ac:dyDescent="0.25">
      <c r="A114" s="67"/>
      <c r="B114"/>
      <c r="C114" s="70"/>
      <c r="D114" s="77" t="s">
        <v>326</v>
      </c>
      <c r="I114" s="77"/>
      <c r="J114" s="77"/>
      <c r="K114" s="77"/>
      <c r="L114" s="70"/>
      <c r="M114" s="77" t="s">
        <v>327</v>
      </c>
      <c r="R114" s="70"/>
      <c r="S114" s="77" t="s">
        <v>328</v>
      </c>
      <c r="T114" s="77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69"/>
    </row>
    <row r="115" spans="1:38" s="63" customFormat="1" ht="20.100000000000001" customHeight="1" thickBot="1" x14ac:dyDescent="0.3">
      <c r="A115" s="71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73"/>
    </row>
    <row r="116" spans="1:38" s="63" customFormat="1" ht="20.100000000000001" customHeight="1" x14ac:dyDescent="0.25">
      <c r="A116" s="237" t="s">
        <v>329</v>
      </c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9"/>
    </row>
    <row r="117" spans="1:38" s="63" customFormat="1" ht="20.100000000000001" customHeight="1" x14ac:dyDescent="0.25">
      <c r="A117" s="6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69"/>
    </row>
    <row r="118" spans="1:38" s="63" customFormat="1" ht="20.100000000000001" customHeight="1" x14ac:dyDescent="0.25">
      <c r="A118" s="67"/>
      <c r="B118"/>
      <c r="C118" s="87"/>
      <c r="D118" s="92" t="s">
        <v>323</v>
      </c>
      <c r="E118" s="75"/>
      <c r="F118" s="75"/>
      <c r="G118" s="75"/>
      <c r="J118" s="75"/>
      <c r="K118" s="75"/>
      <c r="L118" s="87"/>
      <c r="M118" s="77" t="s">
        <v>333</v>
      </c>
      <c r="N118" s="75"/>
      <c r="O118" s="75"/>
      <c r="R118" s="93"/>
      <c r="S118" s="77" t="s">
        <v>331</v>
      </c>
      <c r="T118" s="77"/>
      <c r="U118" s="77"/>
      <c r="V118" s="77"/>
      <c r="X118" s="70"/>
      <c r="Y118" s="77" t="s">
        <v>332</v>
      </c>
      <c r="Z118"/>
      <c r="AA118"/>
      <c r="AB118"/>
      <c r="AD118" s="70"/>
      <c r="AE118" s="77" t="s">
        <v>330</v>
      </c>
      <c r="AF118"/>
      <c r="AG118"/>
      <c r="AH118"/>
      <c r="AI118"/>
      <c r="AJ118"/>
      <c r="AK118"/>
      <c r="AL118" s="69"/>
    </row>
    <row r="119" spans="1:38" s="63" customFormat="1" ht="20.100000000000001" customHeight="1" x14ac:dyDescent="0.25">
      <c r="A119" s="67"/>
      <c r="B119"/>
      <c r="C119" s="91"/>
      <c r="D119" s="75"/>
      <c r="E119" s="75"/>
      <c r="F119" s="75"/>
      <c r="G119" s="75"/>
      <c r="J119" s="75"/>
      <c r="K119" s="75"/>
      <c r="L119" s="75"/>
      <c r="M119" s="75"/>
      <c r="N119" s="75"/>
      <c r="O119" s="75"/>
      <c r="P119" s="75"/>
      <c r="Q119" s="75"/>
      <c r="R119" s="75"/>
      <c r="S119" s="77"/>
      <c r="T119" s="77"/>
      <c r="U119" s="77"/>
      <c r="V119" s="77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69"/>
    </row>
    <row r="120" spans="1:38" s="63" customFormat="1" ht="20.100000000000001" customHeight="1" x14ac:dyDescent="0.25">
      <c r="A120" s="67"/>
      <c r="B120"/>
      <c r="C120" s="70"/>
      <c r="D120" s="77" t="s">
        <v>334</v>
      </c>
      <c r="J120" s="94"/>
      <c r="K120" s="77"/>
      <c r="L120" s="70"/>
      <c r="M120" s="77" t="s">
        <v>328</v>
      </c>
      <c r="P120"/>
      <c r="Q120"/>
      <c r="R120"/>
      <c r="T120" s="77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69"/>
    </row>
    <row r="121" spans="1:38" s="63" customFormat="1" ht="20.100000000000001" customHeight="1" thickBot="1" x14ac:dyDescent="0.3">
      <c r="A121" s="71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73"/>
    </row>
    <row r="122" spans="1:38" s="63" customFormat="1" ht="20.100000000000001" customHeight="1" x14ac:dyDescent="0.25">
      <c r="A122" s="237" t="s">
        <v>335</v>
      </c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9"/>
    </row>
    <row r="123" spans="1:38" s="63" customFormat="1" ht="20.100000000000001" customHeight="1" x14ac:dyDescent="0.25">
      <c r="A123" s="67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69"/>
    </row>
    <row r="124" spans="1:38" s="63" customFormat="1" ht="20.100000000000001" customHeight="1" x14ac:dyDescent="0.25">
      <c r="A124" s="67"/>
      <c r="B124" s="266" t="s">
        <v>336</v>
      </c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91"/>
      <c r="AC124" s="91"/>
      <c r="AD124" s="95"/>
      <c r="AE124" s="77" t="s">
        <v>337</v>
      </c>
      <c r="AF124"/>
      <c r="AG124" s="95"/>
      <c r="AH124" s="77" t="s">
        <v>338</v>
      </c>
      <c r="AI124"/>
      <c r="AL124" s="69"/>
    </row>
    <row r="125" spans="1:38" s="63" customFormat="1" ht="20.100000000000001" customHeight="1" x14ac:dyDescent="0.25">
      <c r="A125" s="67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/>
      <c r="AD125" s="96"/>
      <c r="AE125" s="96"/>
      <c r="AF125"/>
      <c r="AG125" s="96"/>
      <c r="AH125" s="96"/>
      <c r="AI125"/>
      <c r="AL125" s="69"/>
    </row>
    <row r="126" spans="1:38" s="63" customFormat="1" ht="20.100000000000001" customHeight="1" x14ac:dyDescent="0.25">
      <c r="A126" s="67"/>
      <c r="B126" s="266" t="s">
        <v>339</v>
      </c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77"/>
      <c r="AC126"/>
      <c r="AD126" s="95"/>
      <c r="AE126" s="77" t="s">
        <v>337</v>
      </c>
      <c r="AF126"/>
      <c r="AG126" s="95"/>
      <c r="AH126" s="77" t="s">
        <v>338</v>
      </c>
      <c r="AI126"/>
      <c r="AJ126"/>
      <c r="AK126"/>
      <c r="AL126" s="69"/>
    </row>
    <row r="127" spans="1:38" s="63" customFormat="1" ht="20.100000000000001" customHeight="1" x14ac:dyDescent="0.25">
      <c r="A127" s="67"/>
      <c r="B127" s="94"/>
      <c r="C127" s="94"/>
      <c r="D127" s="94"/>
      <c r="E127" s="94"/>
      <c r="F127" s="77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/>
      <c r="AD127" s="96"/>
      <c r="AE127" s="96"/>
      <c r="AF127"/>
      <c r="AG127" s="96"/>
      <c r="AH127" s="96"/>
      <c r="AI127"/>
      <c r="AJ127"/>
      <c r="AK127"/>
      <c r="AL127" s="69"/>
    </row>
    <row r="128" spans="1:38" customFormat="1" ht="20.100000000000001" customHeight="1" x14ac:dyDescent="0.25">
      <c r="A128" s="67"/>
      <c r="B128" s="266" t="s">
        <v>340</v>
      </c>
      <c r="C128" s="266"/>
      <c r="D128" s="266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  <c r="Y128" s="266"/>
      <c r="Z128" s="266"/>
      <c r="AA128" s="266"/>
      <c r="AB128" s="77"/>
      <c r="AD128" s="95"/>
      <c r="AE128" s="77" t="s">
        <v>337</v>
      </c>
      <c r="AG128" s="95"/>
      <c r="AH128" s="77" t="s">
        <v>338</v>
      </c>
      <c r="AL128" s="69"/>
    </row>
    <row r="129" spans="1:38" customFormat="1" ht="20.100000000000001" customHeight="1" x14ac:dyDescent="0.25">
      <c r="A129" s="67"/>
      <c r="B129" s="94"/>
      <c r="C129" s="94"/>
      <c r="D129" s="94"/>
      <c r="E129" s="94"/>
      <c r="F129" s="77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D129" s="96"/>
      <c r="AE129" s="96"/>
      <c r="AG129" s="96"/>
      <c r="AH129" s="96"/>
      <c r="AL129" s="69"/>
    </row>
    <row r="130" spans="1:38" customFormat="1" ht="20.100000000000001" customHeight="1" x14ac:dyDescent="0.25">
      <c r="A130" s="67"/>
      <c r="B130" s="266" t="s">
        <v>341</v>
      </c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  <c r="AA130" s="266"/>
      <c r="AB130" s="77"/>
      <c r="AD130" s="95"/>
      <c r="AE130" s="77" t="s">
        <v>337</v>
      </c>
      <c r="AG130" s="95"/>
      <c r="AH130" s="77" t="s">
        <v>338</v>
      </c>
      <c r="AL130" s="69"/>
    </row>
    <row r="131" spans="1:38" customFormat="1" ht="20.100000000000001" customHeight="1" x14ac:dyDescent="0.25">
      <c r="A131" s="67"/>
      <c r="B131" s="94"/>
      <c r="C131" s="94"/>
      <c r="D131" s="94"/>
      <c r="E131" s="94"/>
      <c r="F131" s="77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D131" s="96"/>
      <c r="AE131" s="96"/>
      <c r="AG131" s="96"/>
      <c r="AH131" s="96"/>
      <c r="AL131" s="69"/>
    </row>
    <row r="132" spans="1:38" customFormat="1" ht="20.100000000000001" customHeight="1" x14ac:dyDescent="0.25">
      <c r="A132" s="67"/>
      <c r="B132" s="266" t="s">
        <v>342</v>
      </c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6"/>
      <c r="Z132" s="266"/>
      <c r="AA132" s="266"/>
      <c r="AB132" s="91"/>
      <c r="AC132" s="91"/>
      <c r="AD132" s="95"/>
      <c r="AE132" s="77" t="s">
        <v>337</v>
      </c>
      <c r="AG132" s="95"/>
      <c r="AH132" s="77" t="s">
        <v>338</v>
      </c>
      <c r="AL132" s="69"/>
    </row>
    <row r="133" spans="1:38" customFormat="1" ht="20.100000000000001" customHeight="1" x14ac:dyDescent="0.25">
      <c r="A133" s="67"/>
      <c r="AL133" s="69"/>
    </row>
    <row r="134" spans="1:38" customFormat="1" ht="20.100000000000001" customHeight="1" x14ac:dyDescent="0.25">
      <c r="A134" s="67"/>
      <c r="B134" s="266" t="s">
        <v>376</v>
      </c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91"/>
      <c r="AC134" s="91"/>
      <c r="AD134" s="91"/>
      <c r="AE134" s="91"/>
      <c r="AL134" s="69"/>
    </row>
    <row r="135" spans="1:38" customFormat="1" ht="20.100000000000001" customHeight="1" x14ac:dyDescent="0.25">
      <c r="A135" s="67"/>
      <c r="B135" s="271"/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1"/>
      <c r="AL135" s="69"/>
    </row>
    <row r="136" spans="1:38" customFormat="1" ht="20.100000000000001" customHeight="1" x14ac:dyDescent="0.25">
      <c r="A136" s="67"/>
      <c r="B136" s="271"/>
      <c r="C136" s="271"/>
      <c r="D136" s="271"/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71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1"/>
      <c r="AL136" s="69"/>
    </row>
    <row r="137" spans="1:38" customFormat="1" ht="20.100000000000001" customHeight="1" x14ac:dyDescent="0.25">
      <c r="A137" s="67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  <c r="AK137" s="272"/>
      <c r="AL137" s="69"/>
    </row>
    <row r="138" spans="1:38" customFormat="1" ht="20.100000000000001" customHeight="1" thickBot="1" x14ac:dyDescent="0.3">
      <c r="A138" s="71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73"/>
    </row>
    <row r="139" spans="1:38" s="63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63" customFormat="1" ht="20.100000000000001" customHeight="1" thickBot="1" x14ac:dyDescent="0.3">
      <c r="A140" s="273" t="s">
        <v>343</v>
      </c>
      <c r="B140" s="274"/>
      <c r="C140" s="274"/>
      <c r="D140" s="274"/>
      <c r="E140" s="274"/>
      <c r="F140" s="274"/>
      <c r="G140" s="274"/>
      <c r="H140" s="274"/>
      <c r="I140" s="274"/>
      <c r="J140" s="274"/>
      <c r="K140" s="275"/>
      <c r="L140" s="276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8"/>
    </row>
    <row r="141" spans="1:38" s="63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63" customFormat="1" ht="20.100000000000001" customHeight="1" thickBot="1" x14ac:dyDescent="0.3">
      <c r="A142" s="107" t="s">
        <v>344</v>
      </c>
      <c r="B142" s="116"/>
      <c r="C142" s="117"/>
      <c r="D142" s="117"/>
      <c r="E142" s="117"/>
      <c r="F142" s="117"/>
      <c r="G142" s="117"/>
      <c r="H142" s="117"/>
      <c r="I142" s="117"/>
      <c r="J142" s="117"/>
      <c r="K142" s="118"/>
      <c r="L142" s="268" t="s">
        <v>345</v>
      </c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70"/>
    </row>
    <row r="143" spans="1:38" s="63" customFormat="1" ht="20.100000000000001" customHeight="1" x14ac:dyDescent="0.25"/>
    <row r="144" spans="1:38" s="63" customFormat="1" ht="20.100000000000001" customHeight="1" x14ac:dyDescent="0.25">
      <c r="A144" s="267" t="s">
        <v>410</v>
      </c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</row>
  </sheetData>
  <mergeCells count="85">
    <mergeCell ref="A144:AL144"/>
    <mergeCell ref="L142:AL142"/>
    <mergeCell ref="B132:AA132"/>
    <mergeCell ref="B134:AA134"/>
    <mergeCell ref="B135:AK137"/>
    <mergeCell ref="A140:K140"/>
    <mergeCell ref="L140:AL140"/>
    <mergeCell ref="A122:AL122"/>
    <mergeCell ref="B124:AA124"/>
    <mergeCell ref="B126:AA126"/>
    <mergeCell ref="B128:AA128"/>
    <mergeCell ref="B130:AA130"/>
    <mergeCell ref="A97:AL97"/>
    <mergeCell ref="B99:J99"/>
    <mergeCell ref="B101:J102"/>
    <mergeCell ref="A110:AL110"/>
    <mergeCell ref="A116:AL116"/>
    <mergeCell ref="B91:J91"/>
    <mergeCell ref="L91:P91"/>
    <mergeCell ref="T91:AB91"/>
    <mergeCell ref="AD91:AH91"/>
    <mergeCell ref="B93:J93"/>
    <mergeCell ref="L93:P93"/>
    <mergeCell ref="T93:AB95"/>
    <mergeCell ref="AD93:AH95"/>
    <mergeCell ref="B95:J95"/>
    <mergeCell ref="L95:P95"/>
    <mergeCell ref="B77:J77"/>
    <mergeCell ref="B79:J79"/>
    <mergeCell ref="A81:AL81"/>
    <mergeCell ref="A87:AL87"/>
    <mergeCell ref="B89:P89"/>
    <mergeCell ref="T89:AH89"/>
    <mergeCell ref="B65:J65"/>
    <mergeCell ref="A67:AL67"/>
    <mergeCell ref="B69:J69"/>
    <mergeCell ref="B71:J71"/>
    <mergeCell ref="A75:AL75"/>
    <mergeCell ref="B55:J55"/>
    <mergeCell ref="B57:J57"/>
    <mergeCell ref="B59:J59"/>
    <mergeCell ref="B61:J61"/>
    <mergeCell ref="B63:J63"/>
    <mergeCell ref="A45:AL45"/>
    <mergeCell ref="A51:AL51"/>
    <mergeCell ref="B53:J53"/>
    <mergeCell ref="K53:O53"/>
    <mergeCell ref="Q53:W53"/>
    <mergeCell ref="X53:AA53"/>
    <mergeCell ref="AC53:AI53"/>
    <mergeCell ref="AJ53:AK53"/>
    <mergeCell ref="A27:AL27"/>
    <mergeCell ref="B29:N29"/>
    <mergeCell ref="V29:AK29"/>
    <mergeCell ref="B37:H37"/>
    <mergeCell ref="A39:AL39"/>
    <mergeCell ref="B23:K23"/>
    <mergeCell ref="L23:AK23"/>
    <mergeCell ref="B24:K24"/>
    <mergeCell ref="L24:AK24"/>
    <mergeCell ref="B25:K25"/>
    <mergeCell ref="L25:AK25"/>
    <mergeCell ref="B17:K17"/>
    <mergeCell ref="L17:AK17"/>
    <mergeCell ref="B18:K18"/>
    <mergeCell ref="L18:AK18"/>
    <mergeCell ref="A21:AL21"/>
    <mergeCell ref="B14:K14"/>
    <mergeCell ref="L14:AK14"/>
    <mergeCell ref="B15:K15"/>
    <mergeCell ref="L15:AK15"/>
    <mergeCell ref="B16:K16"/>
    <mergeCell ref="L16:AK16"/>
    <mergeCell ref="B11:K11"/>
    <mergeCell ref="L11:AK11"/>
    <mergeCell ref="B12:K12"/>
    <mergeCell ref="L12:AK12"/>
    <mergeCell ref="B13:K13"/>
    <mergeCell ref="L13:AK13"/>
    <mergeCell ref="A1:AL1"/>
    <mergeCell ref="A2:AL2"/>
    <mergeCell ref="A5:AL5"/>
    <mergeCell ref="A8:AL8"/>
    <mergeCell ref="B10:K10"/>
    <mergeCell ref="L10:AK10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82B85DE6-B5A8-46D6-89A4-793863781BD2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49F05CA0-0865-4EA2-939D-32E36AC7330D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REGRESSÃO LINEAR MÚLTIPLA</vt:lpstr>
      <vt:lpstr>LAUDO DE VISTORIA</vt:lpstr>
      <vt:lpstr>'LAUDO DE VISTORIA'!Area_de_impressao</vt:lpstr>
      <vt:lpstr>'REGRESSÃO LINEAR MÚLTIPLA'!Area_de_impressao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Regressão linear múltipla</dc:title>
  <dc:creator>Samuel Jesus de Oliveira</dc:creator>
  <cp:keywords>Regressão linear múltipla</cp:keywords>
  <cp:lastModifiedBy>Samuel Jesus de Oliveira</cp:lastModifiedBy>
  <cp:lastPrinted>2024-06-28T02:34:06Z</cp:lastPrinted>
  <dcterms:created xsi:type="dcterms:W3CDTF">2024-06-07T15:06:55Z</dcterms:created>
  <dcterms:modified xsi:type="dcterms:W3CDTF">2024-08-07T16:04:24Z</dcterms:modified>
  <cp:category>Regressão linear múltipla</cp:category>
</cp:coreProperties>
</file>