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67bc6245dff04e/Documentos/Projetos/Projeto Alfa/Planilhas/Diversos/Área equivalente/"/>
    </mc:Choice>
  </mc:AlternateContent>
  <xr:revisionPtr revIDLastSave="1" documentId="8_{A6F76F29-34ED-4B8D-BEB1-C73D09CAF8F3}" xr6:coauthVersionLast="47" xr6:coauthVersionMax="47" xr10:uidLastSave="{4BA99BBB-09E9-4347-8DE0-729241C6DD9E}"/>
  <bookViews>
    <workbookView xWindow="-120" yWindow="-120" windowWidth="29040" windowHeight="15720" xr2:uid="{6508EFDF-4289-4AD2-884C-3D616334D4BC}"/>
  </bookViews>
  <sheets>
    <sheet name="ÁREA EQUIVALENTE" sheetId="1" r:id="rId1"/>
  </sheets>
  <definedNames>
    <definedName name="_xlchart.v1.0" hidden="1">'ÁREA EQUIVALENTE'!$H$41:$H$55</definedName>
    <definedName name="_xlchart.v1.1" hidden="1">'ÁREA EQUIVALENTE'!$S$58:$S$72</definedName>
    <definedName name="_xlchart.v1.10" hidden="1">'ÁREA EQUIVALENTE'!$S$58:$S$72</definedName>
    <definedName name="_xlchart.v1.11" hidden="1">'ÁREA EQUIVALENTE'!$T$58:$T$72</definedName>
    <definedName name="_xlchart.v1.2" hidden="1">'ÁREA EQUIVALENTE'!$T$58:$T$72</definedName>
    <definedName name="_xlchart.v1.3" hidden="1">'ÁREA EQUIVALENTE'!$H$41:$H$55</definedName>
    <definedName name="_xlchart.v1.4" hidden="1">'ÁREA EQUIVALENTE'!$S$58:$S$72</definedName>
    <definedName name="_xlchart.v1.5" hidden="1">'ÁREA EQUIVALENTE'!$T$58:$T$72</definedName>
    <definedName name="_xlchart.v1.6" hidden="1">'ÁREA EQUIVALENTE'!$E$41:$E$55</definedName>
    <definedName name="_xlchart.v1.7" hidden="1">'ÁREA EQUIVALENTE'!$S$41:$S$55</definedName>
    <definedName name="_xlchart.v1.8" hidden="1">'ÁREA EQUIVALENTE'!$T$41:$T$55</definedName>
    <definedName name="_xlchart.v1.9" hidden="1">'ÁREA EQUIVALENTE'!$H$41:$H$55</definedName>
    <definedName name="_xlnm.Print_Area" localSheetId="0">'ÁREA EQUIVALENTE'!$A$1:$H$81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1" l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G79" i="1" s="1"/>
  <c r="D65" i="1"/>
  <c r="G58" i="1"/>
  <c r="D42" i="1"/>
  <c r="T42" i="1" s="1"/>
  <c r="D43" i="1"/>
  <c r="T43" i="1" s="1"/>
  <c r="D44" i="1"/>
  <c r="T44" i="1" s="1"/>
  <c r="D45" i="1"/>
  <c r="D46" i="1"/>
  <c r="D47" i="1"/>
  <c r="D48" i="1"/>
  <c r="T48" i="1" s="1"/>
  <c r="D49" i="1"/>
  <c r="T49" i="1" s="1"/>
  <c r="D50" i="1"/>
  <c r="T50" i="1" s="1"/>
  <c r="D51" i="1"/>
  <c r="T51" i="1" s="1"/>
  <c r="D52" i="1"/>
  <c r="T52" i="1" s="1"/>
  <c r="D53" i="1"/>
  <c r="T53" i="1" s="1"/>
  <c r="D54" i="1"/>
  <c r="T54" i="1" s="1"/>
  <c r="D55" i="1"/>
  <c r="T55" i="1" s="1"/>
  <c r="D41" i="1"/>
  <c r="F62" i="1"/>
  <c r="E61" i="1"/>
  <c r="D62" i="1"/>
  <c r="D61" i="1"/>
  <c r="B62" i="1"/>
  <c r="B61" i="1"/>
  <c r="F38" i="1"/>
  <c r="D38" i="1"/>
  <c r="E37" i="1"/>
  <c r="D37" i="1"/>
  <c r="B38" i="1"/>
  <c r="B37" i="1"/>
  <c r="S71" i="1"/>
  <c r="T71" i="1"/>
  <c r="S72" i="1"/>
  <c r="T72" i="1"/>
  <c r="S70" i="1"/>
  <c r="T70" i="1"/>
  <c r="S67" i="1"/>
  <c r="T67" i="1"/>
  <c r="S68" i="1"/>
  <c r="T68" i="1"/>
  <c r="S69" i="1"/>
  <c r="T69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T58" i="1"/>
  <c r="S58" i="1"/>
  <c r="T45" i="1"/>
  <c r="T46" i="1"/>
  <c r="T47" i="1"/>
  <c r="T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41" i="1"/>
  <c r="G41" i="1"/>
  <c r="G57" i="1" s="1"/>
  <c r="H49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65" i="1"/>
  <c r="F66" i="1"/>
  <c r="G66" i="1" s="1"/>
  <c r="F67" i="1"/>
  <c r="G67" i="1" s="1"/>
  <c r="F68" i="1"/>
  <c r="F69" i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F78" i="1"/>
  <c r="F79" i="1"/>
  <c r="D33" i="1"/>
  <c r="D81" i="1" l="1"/>
  <c r="E67" i="1" s="1"/>
  <c r="G69" i="1"/>
  <c r="G78" i="1"/>
  <c r="G68" i="1"/>
  <c r="G77" i="1"/>
  <c r="G65" i="1"/>
  <c r="D57" i="1"/>
  <c r="E43" i="1" s="1"/>
  <c r="H48" i="1"/>
  <c r="H47" i="1"/>
  <c r="H46" i="1"/>
  <c r="H45" i="1"/>
  <c r="G33" i="1"/>
  <c r="H21" i="1" s="1"/>
  <c r="H19" i="1"/>
  <c r="H25" i="1"/>
  <c r="H31" i="1"/>
  <c r="H20" i="1"/>
  <c r="H26" i="1"/>
  <c r="H44" i="1"/>
  <c r="H55" i="1"/>
  <c r="H43" i="1"/>
  <c r="H54" i="1"/>
  <c r="H42" i="1"/>
  <c r="H53" i="1"/>
  <c r="H41" i="1"/>
  <c r="H52" i="1"/>
  <c r="H51" i="1"/>
  <c r="H50" i="1"/>
  <c r="E53" i="1"/>
  <c r="E30" i="1"/>
  <c r="E26" i="1"/>
  <c r="E18" i="1"/>
  <c r="E29" i="1"/>
  <c r="E21" i="1"/>
  <c r="E17" i="1"/>
  <c r="E28" i="1"/>
  <c r="E24" i="1"/>
  <c r="E20" i="1"/>
  <c r="E22" i="1"/>
  <c r="E25" i="1"/>
  <c r="E31" i="1"/>
  <c r="E27" i="1"/>
  <c r="E23" i="1"/>
  <c r="E19" i="1"/>
  <c r="E75" i="1" l="1"/>
  <c r="E79" i="1"/>
  <c r="E68" i="1"/>
  <c r="E72" i="1"/>
  <c r="E65" i="1"/>
  <c r="E78" i="1"/>
  <c r="E76" i="1"/>
  <c r="E69" i="1"/>
  <c r="E73" i="1"/>
  <c r="E77" i="1"/>
  <c r="E66" i="1"/>
  <c r="E54" i="1"/>
  <c r="E70" i="1"/>
  <c r="G81" i="1"/>
  <c r="G82" i="1" s="1"/>
  <c r="E71" i="1"/>
  <c r="E74" i="1"/>
  <c r="E47" i="1"/>
  <c r="E51" i="1"/>
  <c r="E55" i="1"/>
  <c r="E45" i="1"/>
  <c r="E49" i="1"/>
  <c r="E42" i="1"/>
  <c r="E46" i="1"/>
  <c r="E50" i="1"/>
  <c r="E44" i="1"/>
  <c r="E48" i="1"/>
  <c r="E52" i="1"/>
  <c r="E41" i="1"/>
  <c r="H27" i="1"/>
  <c r="G34" i="1"/>
  <c r="H29" i="1"/>
  <c r="H30" i="1"/>
  <c r="H23" i="1"/>
  <c r="H24" i="1"/>
  <c r="H18" i="1"/>
  <c r="H17" i="1"/>
  <c r="H28" i="1"/>
  <c r="H22" i="1"/>
  <c r="H67" i="1"/>
  <c r="H71" i="1"/>
  <c r="H75" i="1"/>
  <c r="H79" i="1"/>
  <c r="H65" i="1"/>
  <c r="H78" i="1"/>
  <c r="H66" i="1"/>
  <c r="H74" i="1"/>
  <c r="H70" i="1" l="1"/>
  <c r="H73" i="1"/>
  <c r="H77" i="1"/>
  <c r="H69" i="1"/>
  <c r="H76" i="1"/>
  <c r="H72" i="1"/>
  <c r="H68" i="1"/>
</calcChain>
</file>

<file path=xl/sharedStrings.xml><?xml version="1.0" encoding="utf-8"?>
<sst xmlns="http://schemas.openxmlformats.org/spreadsheetml/2006/main" count="149" uniqueCount="59">
  <si>
    <t>NBR 12721:2006 Avaliação de custos unitários de construção para incorporação imobiliária e outras disposições para condominios edifícios - Procedimento
5.7 Área equivalente
[...]
5.7.2 Coeficientes para cálculo das áreas equivalentes às áreas de custo padrão. É recomendável que os coeficientes de equivalência de custo, para cada dependência em que forem empregados, sejam calculados na forma indicada em 5.7.2.1 ou, alternativamente, na forma indicada em 5.7.3</t>
  </si>
  <si>
    <t>Item</t>
  </si>
  <si>
    <t>Descrição</t>
  </si>
  <si>
    <t>Área real do item</t>
  </si>
  <si>
    <t>Fator mínimo</t>
  </si>
  <si>
    <t>Área equivalente</t>
  </si>
  <si>
    <t>Garagem (subsolo)</t>
  </si>
  <si>
    <t>Área privativa (unidade autônoma padrão)</t>
  </si>
  <si>
    <t>Área privativa (salas com acabamento)</t>
  </si>
  <si>
    <t>Área de loja sem acabamento</t>
  </si>
  <si>
    <t>Varandas</t>
  </si>
  <si>
    <t>Terraços ou áreas descobertas sobre lajes</t>
  </si>
  <si>
    <t>Estacionamento sobre terreno</t>
  </si>
  <si>
    <t>Área de projeção do terreno sem benfeitoria</t>
  </si>
  <si>
    <t>Área de serviço - residência unifamiliar padrão baixo (aberta)</t>
  </si>
  <si>
    <t>Barrilete</t>
  </si>
  <si>
    <t>Caixa d'água</t>
  </si>
  <si>
    <t>Casa de máquinas</t>
  </si>
  <si>
    <t>Quintais, calçadas, jardins etc.</t>
  </si>
  <si>
    <t>a</t>
  </si>
  <si>
    <t>e</t>
  </si>
  <si>
    <t>i</t>
  </si>
  <si>
    <t>b</t>
  </si>
  <si>
    <t>c</t>
  </si>
  <si>
    <t>d</t>
  </si>
  <si>
    <t>f</t>
  </si>
  <si>
    <t>g</t>
  </si>
  <si>
    <t>h</t>
  </si>
  <si>
    <t>j</t>
  </si>
  <si>
    <t>k</t>
  </si>
  <si>
    <t>l</t>
  </si>
  <si>
    <t>m</t>
  </si>
  <si>
    <t>n</t>
  </si>
  <si>
    <t>o</t>
  </si>
  <si>
    <t>construída</t>
  </si>
  <si>
    <t>equivalente</t>
  </si>
  <si>
    <t>Área total</t>
  </si>
  <si>
    <t>Área privativa (salas sem acabamento)</t>
  </si>
  <si>
    <t>Piscinas</t>
  </si>
  <si>
    <t>Fator médio</t>
  </si>
  <si>
    <t>%</t>
  </si>
  <si>
    <t>FATORES DE AJUSTE PARA CÁLCULO DAS ÁREAS EQUIVALENTES - NBR 12721:2006</t>
  </si>
  <si>
    <t>Esta planilha foi desenvolvida a partir dos coeficientes mínimos e máximos previstos no item 5.7.3 da NBR 12721:2006. Após, foi feito um terceiro conjunto de cálculos tomando-se por base o valor médio entre aqueles dois coeficientes (mínimo e máximo).</t>
  </si>
  <si>
    <t>CUB</t>
  </si>
  <si>
    <t>Padrão</t>
  </si>
  <si>
    <t>Mês</t>
  </si>
  <si>
    <t>Ano</t>
  </si>
  <si>
    <t>Referência</t>
  </si>
  <si>
    <t>R-1</t>
  </si>
  <si>
    <t>Médio</t>
  </si>
  <si>
    <t>CÁLCULO DA ÁREA EQUIVALENTE APLICANDO OS COEFICIENTES MÍNIMOS</t>
  </si>
  <si>
    <t>Valor</t>
  </si>
  <si>
    <t>CÁLCULO DA ÁREA EQUIVALENTE APLICANDO OS COEFICIENTES MÁXIMOS</t>
  </si>
  <si>
    <t>CÁLCULO DA ÁREA EQUIVALENTE APLICANDO A MÉDIA DOS COEFICIENTES</t>
  </si>
  <si>
    <t>construída:</t>
  </si>
  <si>
    <t>equivalente:</t>
  </si>
  <si>
    <t>(residência unifamiliar)</t>
  </si>
  <si>
    <t>Março</t>
  </si>
  <si>
    <t>Fator 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</si>
</sst>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8" formatCode="0_ ;\-0\ "/>
  </numFmts>
  <fonts count="8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sz val="12"/>
      <color theme="0"/>
      <name val="Aptos"/>
      <family val="2"/>
    </font>
    <font>
      <b/>
      <sz val="11"/>
      <color theme="0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i/>
      <sz val="12"/>
      <name val="Aptos"/>
      <family val="2"/>
    </font>
    <font>
      <sz val="8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164" fontId="0" fillId="0" borderId="0">
      <alignment horizontal="justify"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164" fontId="0" fillId="0" borderId="0" xfId="0">
      <alignment horizontal="justify" vertical="center"/>
    </xf>
    <xf numFmtId="164" fontId="2" fillId="0" borderId="0" xfId="0" applyFont="1" applyAlignment="1" applyProtection="1">
      <alignment horizontal="right" vertical="center" wrapText="1" readingOrder="1"/>
      <protection hidden="1"/>
    </xf>
    <xf numFmtId="10" fontId="2" fillId="0" borderId="0" xfId="1" applyNumberFormat="1" applyFont="1" applyAlignment="1" applyProtection="1">
      <alignment horizontal="right" vertical="center" wrapText="1" readingOrder="1"/>
      <protection hidden="1"/>
    </xf>
    <xf numFmtId="164" fontId="4" fillId="0" borderId="0" xfId="0" applyFont="1" applyAlignment="1" applyProtection="1">
      <alignment horizontal="right" vertical="center" wrapText="1" readingOrder="1"/>
      <protection hidden="1"/>
    </xf>
    <xf numFmtId="164" fontId="4" fillId="2" borderId="0" xfId="0" applyFont="1" applyFill="1" applyAlignment="1" applyProtection="1">
      <alignment horizontal="right" vertical="center" wrapText="1" readingOrder="1"/>
      <protection hidden="1"/>
    </xf>
    <xf numFmtId="164" fontId="4" fillId="0" borderId="0" xfId="0" applyFont="1" applyAlignment="1" applyProtection="1">
      <alignment horizontal="justify" vertical="center" wrapText="1" readingOrder="1"/>
      <protection hidden="1"/>
    </xf>
    <xf numFmtId="164" fontId="4" fillId="0" borderId="0" xfId="0" applyFont="1" applyAlignment="1" applyProtection="1">
      <alignment horizontal="justify" vertical="center" wrapText="1" readingOrder="1"/>
      <protection hidden="1"/>
    </xf>
    <xf numFmtId="164" fontId="5" fillId="3" borderId="1" xfId="0" applyFont="1" applyFill="1" applyBorder="1" applyAlignment="1" applyProtection="1">
      <alignment horizontal="center" vertical="center" wrapText="1" readingOrder="1"/>
      <protection hidden="1"/>
    </xf>
    <xf numFmtId="164" fontId="5" fillId="0" borderId="0" xfId="0" applyFont="1" applyAlignment="1" applyProtection="1">
      <alignment horizontal="left" vertical="center" wrapText="1" indent="1" readingOrder="1"/>
      <protection hidden="1"/>
    </xf>
    <xf numFmtId="164" fontId="4" fillId="0" borderId="0" xfId="0" applyFont="1" applyAlignment="1" applyProtection="1">
      <alignment horizontal="right" vertical="center" wrapText="1" indent="1" readingOrder="1"/>
      <protection locked="0"/>
    </xf>
    <xf numFmtId="164" fontId="6" fillId="0" borderId="2" xfId="0" applyFont="1" applyBorder="1" applyAlignment="1" applyProtection="1">
      <alignment horizontal="center" vertical="center" wrapText="1" readingOrder="1"/>
      <protection locked="0"/>
    </xf>
    <xf numFmtId="164" fontId="5" fillId="0" borderId="0" xfId="0" applyFont="1" applyAlignment="1" applyProtection="1">
      <alignment horizontal="left" vertical="center" wrapText="1" readingOrder="1"/>
      <protection hidden="1"/>
    </xf>
    <xf numFmtId="164" fontId="5" fillId="0" borderId="3" xfId="0" applyFont="1" applyBorder="1" applyAlignment="1" applyProtection="1">
      <alignment horizontal="left" vertical="center" wrapText="1" indent="1" readingOrder="1"/>
      <protection hidden="1"/>
    </xf>
    <xf numFmtId="164" fontId="4" fillId="0" borderId="3" xfId="0" applyFont="1" applyBorder="1" applyAlignment="1" applyProtection="1">
      <alignment horizontal="right" vertical="center" wrapText="1" indent="1" readingOrder="1"/>
      <protection locked="0"/>
    </xf>
    <xf numFmtId="1" fontId="4" fillId="0" borderId="3" xfId="2" applyNumberFormat="1" applyFont="1" applyBorder="1" applyAlignment="1" applyProtection="1">
      <alignment horizontal="right" vertical="center" wrapText="1" indent="1" readingOrder="1"/>
      <protection locked="0"/>
    </xf>
    <xf numFmtId="164" fontId="5" fillId="0" borderId="3" xfId="0" applyFont="1" applyBorder="1" applyAlignment="1" applyProtection="1">
      <alignment horizontal="left" vertical="center" wrapText="1" readingOrder="1"/>
      <protection hidden="1"/>
    </xf>
    <xf numFmtId="164" fontId="5" fillId="3" borderId="1" xfId="0" applyFont="1" applyFill="1" applyBorder="1" applyAlignment="1" applyProtection="1">
      <alignment horizontal="center" vertical="center" wrapText="1" readingOrder="1"/>
      <protection hidden="1"/>
    </xf>
    <xf numFmtId="164" fontId="4" fillId="0" borderId="2" xfId="0" applyFont="1" applyBorder="1" applyAlignment="1" applyProtection="1">
      <alignment horizontal="center" vertical="center" wrapText="1" readingOrder="1"/>
      <protection hidden="1"/>
    </xf>
    <xf numFmtId="164" fontId="4" fillId="0" borderId="2" xfId="0" applyFont="1" applyBorder="1" applyAlignment="1" applyProtection="1">
      <alignment horizontal="left" vertical="center" wrapText="1" readingOrder="1"/>
      <protection hidden="1"/>
    </xf>
    <xf numFmtId="164" fontId="4" fillId="0" borderId="2" xfId="0" applyFont="1" applyBorder="1" applyAlignment="1" applyProtection="1">
      <alignment horizontal="right" vertical="center" wrapText="1" readingOrder="1"/>
      <protection locked="0"/>
    </xf>
    <xf numFmtId="10" fontId="4" fillId="0" borderId="2" xfId="1" applyNumberFormat="1" applyFont="1" applyBorder="1" applyAlignment="1" applyProtection="1">
      <alignment horizontal="right" vertical="center" wrapText="1" readingOrder="1"/>
      <protection hidden="1"/>
    </xf>
    <xf numFmtId="164" fontId="4" fillId="0" borderId="2" xfId="0" applyFont="1" applyBorder="1" applyAlignment="1" applyProtection="1">
      <alignment horizontal="right" vertical="center" wrapText="1" readingOrder="1"/>
      <protection hidden="1"/>
    </xf>
    <xf numFmtId="164" fontId="4" fillId="0" borderId="3" xfId="0" applyFont="1" applyBorder="1" applyAlignment="1" applyProtection="1">
      <alignment horizontal="center" vertical="center" wrapText="1" readingOrder="1"/>
      <protection hidden="1"/>
    </xf>
    <xf numFmtId="164" fontId="4" fillId="0" borderId="3" xfId="0" applyFont="1" applyBorder="1" applyAlignment="1" applyProtection="1">
      <alignment horizontal="left" vertical="center" wrapText="1" readingOrder="1"/>
      <protection hidden="1"/>
    </xf>
    <xf numFmtId="164" fontId="4" fillId="0" borderId="3" xfId="0" applyFont="1" applyBorder="1" applyAlignment="1" applyProtection="1">
      <alignment horizontal="right" vertical="center" wrapText="1" readingOrder="1"/>
      <protection locked="0"/>
    </xf>
    <xf numFmtId="10" fontId="4" fillId="0" borderId="3" xfId="1" applyNumberFormat="1" applyFont="1" applyBorder="1" applyAlignment="1" applyProtection="1">
      <alignment horizontal="right" vertical="center" wrapText="1" readingOrder="1"/>
      <protection hidden="1"/>
    </xf>
    <xf numFmtId="164" fontId="4" fillId="0" borderId="3" xfId="0" applyFont="1" applyBorder="1" applyAlignment="1" applyProtection="1">
      <alignment horizontal="right" vertical="center" wrapText="1" readingOrder="1"/>
      <protection hidden="1"/>
    </xf>
    <xf numFmtId="164" fontId="5" fillId="0" borderId="1" xfId="0" applyFont="1" applyBorder="1" applyAlignment="1" applyProtection="1">
      <alignment horizontal="left" vertical="center" wrapText="1" readingOrder="1"/>
      <protection hidden="1"/>
    </xf>
    <xf numFmtId="164" fontId="5" fillId="0" borderId="1" xfId="0" applyFont="1" applyBorder="1" applyAlignment="1" applyProtection="1">
      <alignment horizontal="right" vertical="center" wrapText="1" readingOrder="1"/>
      <protection hidden="1"/>
    </xf>
    <xf numFmtId="164" fontId="4" fillId="0" borderId="1" xfId="0" applyFont="1" applyBorder="1" applyAlignment="1" applyProtection="1">
      <alignment horizontal="right" vertical="center" wrapText="1" readingOrder="1"/>
      <protection hidden="1"/>
    </xf>
    <xf numFmtId="164" fontId="4" fillId="0" borderId="3" xfId="0" applyFont="1" applyBorder="1" applyAlignment="1" applyProtection="1">
      <alignment horizontal="right" vertical="center" wrapText="1" indent="1" readingOrder="1"/>
      <protection hidden="1"/>
    </xf>
    <xf numFmtId="164" fontId="4" fillId="0" borderId="2" xfId="0" applyFont="1" applyBorder="1" applyAlignment="1" applyProtection="1">
      <alignment horizontal="center" vertical="center" wrapText="1" readingOrder="1"/>
      <protection locked="0"/>
    </xf>
    <xf numFmtId="168" fontId="4" fillId="0" borderId="0" xfId="2" applyNumberFormat="1" applyFont="1" applyAlignment="1" applyProtection="1">
      <alignment horizontal="right" vertical="center" wrapText="1" indent="1" readingOrder="1"/>
      <protection locked="0"/>
    </xf>
    <xf numFmtId="168" fontId="4" fillId="0" borderId="3" xfId="2" applyNumberFormat="1" applyFont="1" applyBorder="1" applyAlignment="1" applyProtection="1">
      <alignment horizontal="right" vertical="center" wrapText="1" indent="1" readingOrder="1"/>
      <protection locked="0"/>
    </xf>
    <xf numFmtId="164" fontId="4" fillId="0" borderId="4" xfId="0" applyFont="1" applyBorder="1" applyAlignment="1" applyProtection="1">
      <alignment horizontal="right" vertical="center" wrapText="1" readingOrder="1"/>
      <protection locked="0"/>
    </xf>
    <xf numFmtId="164" fontId="3" fillId="2" borderId="0" xfId="0" applyFont="1" applyFill="1" applyAlignment="1" applyProtection="1">
      <alignment horizontal="justify" vertical="center" wrapText="1" readingOrder="1"/>
      <protection hidden="1"/>
    </xf>
  </cellXfs>
  <cellStyles count="3">
    <cellStyle name="Normal" xfId="0" builtinId="0" customBuiltin="1"/>
    <cellStyle name="Porcentagem" xfId="1" builtinId="5"/>
    <cellStyle name="Vírgula" xfId="2" builtinId="3"/>
  </cellStyles>
  <dxfs count="3"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1C2628"/>
      <color rgb="FFFEFEFE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size">
        <cx:f>_xlchart.v1.8</cx:f>
      </cx:numDim>
    </cx:data>
  </cx:chartData>
  <cx:chart>
    <cx:title pos="t" align="ctr" overlay="0">
      <cx:tx>
        <cx:txData>
          <cx:v>Áreas reais (antes da aplicação dos fatores de equivalência)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pt-BR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Áreas reais (antes da aplicação dos fatores de equivalência)</a:t>
          </a:r>
        </a:p>
      </cx:txPr>
    </cx:title>
    <cx:plotArea>
      <cx:plotAreaRegion>
        <cx:series layoutId="treemap" uniqueId="{DF54E695-7921-48EC-BBE6-F54CD0886A86}">
          <cx:spPr>
            <a:ln w="0">
              <a:solidFill>
                <a:schemeClr val="bg1">
                  <a:lumMod val="75000"/>
                </a:schemeClr>
              </a:solidFill>
            </a:ln>
          </cx:spPr>
          <cx:dataLabels>
            <cx:numFmt formatCode="#.##0,00" sourceLinked="0"/>
            <cx:visibility seriesName="0" categoryName="0" value="1"/>
            <cx:separator>, </cx:separator>
          </cx:dataLabels>
          <cx:dataId val="0"/>
          <cx:layoutPr/>
        </cx:series>
      </cx:plotAreaRegion>
    </cx:plotArea>
    <cx:legend pos="b" align="ctr" overlay="0"/>
  </cx:chart>
  <cx:spPr>
    <a:ln w="6350">
      <a:solidFill>
        <a:schemeClr val="bg1">
          <a:lumMod val="75000"/>
        </a:schemeClr>
      </a:solidFill>
    </a:ln>
    <a:effectLst>
      <a:outerShdw blurRad="50800" dist="76200" dir="2700000" algn="tl" rotWithShape="0">
        <a:prstClr val="black">
          <a:alpha val="40000"/>
        </a:prstClr>
      </a:outerShdw>
    </a:effectLst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txData>
          <cx:v>Áreas equivalentes (após a aplicação dos fatores máximos)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pt-BR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Áreas equivalentes (após a aplicação dos fatores máximos)</a:t>
          </a:r>
        </a:p>
      </cx:txPr>
    </cx:title>
    <cx:plotArea>
      <cx:plotAreaRegion>
        <cx:series layoutId="treemap" uniqueId="{3126C108-BA10-4029-A841-F1AFE0CC579C}">
          <cx:spPr>
            <a:ln w="0">
              <a:solidFill>
                <a:schemeClr val="bg1">
                  <a:lumMod val="75000"/>
                </a:schemeClr>
              </a:solidFill>
            </a:ln>
          </cx:spPr>
          <cx:dataLabels>
            <cx:visibility seriesName="0" categoryName="0" value="1"/>
            <cx:separator>, </cx:separator>
          </cx:dataLabels>
          <cx:dataId val="0"/>
          <cx:layoutPr/>
        </cx:series>
      </cx:plotAreaRegion>
    </cx:plotArea>
    <cx:legend pos="b" align="ctr" overlay="0"/>
  </cx:chart>
  <cx:spPr>
    <a:ln w="6350">
      <a:solidFill>
        <a:schemeClr val="bg1">
          <a:lumMod val="75000"/>
        </a:schemeClr>
      </a:solidFill>
    </a:ln>
    <a:effectLst>
      <a:outerShdw blurRad="50800" dist="76200" dir="2700000" algn="tl" rotWithShape="0">
        <a:prstClr val="black">
          <a:alpha val="40000"/>
        </a:prstClr>
      </a:outerShdw>
    </a:effectLst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1190624</xdr:colOff>
      <xdr:row>40</xdr:row>
      <xdr:rowOff>171450</xdr:rowOff>
    </xdr:from>
    <xdr:to>
      <xdr:col>17</xdr:col>
      <xdr:colOff>194999</xdr:colOff>
      <xdr:row>63</xdr:row>
      <xdr:rowOff>48450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080816B2-FF5E-4A4F-8AE6-ABEC0FE77B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39624" y="16383000"/>
              <a:ext cx="9720000" cy="86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44824</xdr:rowOff>
    </xdr:from>
    <xdr:to>
      <xdr:col>5</xdr:col>
      <xdr:colOff>154081</xdr:colOff>
      <xdr:row>0</xdr:row>
      <xdr:rowOff>1606924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FB5A1F0-4CD1-C169-D9FE-662B8CC1A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4"/>
          <a:ext cx="7620000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1175656</xdr:colOff>
      <xdr:row>63</xdr:row>
      <xdr:rowOff>208189</xdr:rowOff>
    </xdr:from>
    <xdr:to>
      <xdr:col>17</xdr:col>
      <xdr:colOff>180031</xdr:colOff>
      <xdr:row>86</xdr:row>
      <xdr:rowOff>85189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3F8E80DE-2785-D98F-8F9C-733E79067A1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24656" y="25182739"/>
              <a:ext cx="9720000" cy="86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205B-8126-4819-986A-E9B0F976FC3E}">
  <dimension ref="A1:V102"/>
  <sheetViews>
    <sheetView tabSelected="1" zoomScaleNormal="100" workbookViewId="0">
      <selection activeCell="I8" sqref="I8"/>
    </sheetView>
  </sheetViews>
  <sheetFormatPr defaultColWidth="15.625" defaultRowHeight="20.100000000000001" customHeight="1" x14ac:dyDescent="0.2"/>
  <cols>
    <col min="1" max="1" width="15.625" style="3" customWidth="1"/>
    <col min="2" max="3" width="25.625" style="3" customWidth="1"/>
    <col min="4" max="8" width="15.625" style="3" customWidth="1"/>
    <col min="9" max="17" width="15.625" style="3"/>
    <col min="18" max="22" width="15.625" style="1"/>
    <col min="23" max="16384" width="15.625" style="3"/>
  </cols>
  <sheetData>
    <row r="1" spans="1:8" ht="140.1" customHeight="1" x14ac:dyDescent="0.2">
      <c r="A1" s="4"/>
      <c r="B1" s="4"/>
      <c r="C1" s="4"/>
      <c r="D1" s="4"/>
      <c r="E1" s="4"/>
      <c r="F1" s="4"/>
      <c r="G1" s="4"/>
      <c r="H1" s="4"/>
    </row>
    <row r="2" spans="1:8" ht="3.95" customHeight="1" x14ac:dyDescent="0.2"/>
    <row r="3" spans="1:8" ht="3.95" customHeight="1" x14ac:dyDescent="0.2">
      <c r="A3" s="4"/>
      <c r="B3" s="4"/>
      <c r="C3" s="4"/>
      <c r="D3" s="4"/>
      <c r="E3" s="4"/>
      <c r="F3" s="4"/>
      <c r="G3" s="4"/>
      <c r="H3" s="4"/>
    </row>
    <row r="5" spans="1:8" ht="30" customHeight="1" x14ac:dyDescent="0.2">
      <c r="A5" s="35" t="s">
        <v>41</v>
      </c>
      <c r="B5" s="35"/>
      <c r="C5" s="35"/>
      <c r="D5" s="35"/>
      <c r="E5" s="35"/>
      <c r="F5" s="35"/>
      <c r="G5" s="35"/>
      <c r="H5" s="35"/>
    </row>
    <row r="6" spans="1:8" ht="30" customHeight="1" x14ac:dyDescent="0.2">
      <c r="A6" s="5" t="s">
        <v>0</v>
      </c>
      <c r="B6" s="5"/>
      <c r="C6" s="5"/>
      <c r="D6" s="5"/>
      <c r="E6" s="5"/>
      <c r="F6" s="5"/>
      <c r="G6" s="5"/>
      <c r="H6" s="5"/>
    </row>
    <row r="7" spans="1:8" ht="30" customHeight="1" x14ac:dyDescent="0.2">
      <c r="A7" s="5"/>
      <c r="B7" s="5"/>
      <c r="C7" s="5"/>
      <c r="D7" s="5"/>
      <c r="E7" s="5"/>
      <c r="F7" s="5"/>
      <c r="G7" s="5"/>
      <c r="H7" s="5"/>
    </row>
    <row r="8" spans="1:8" ht="30" customHeight="1" x14ac:dyDescent="0.2">
      <c r="A8" s="5"/>
      <c r="B8" s="5"/>
      <c r="C8" s="5"/>
      <c r="D8" s="5"/>
      <c r="E8" s="5"/>
      <c r="F8" s="5"/>
      <c r="G8" s="5"/>
      <c r="H8" s="5"/>
    </row>
    <row r="9" spans="1:8" ht="30" customHeight="1" x14ac:dyDescent="0.2">
      <c r="A9" s="5"/>
      <c r="B9" s="5"/>
      <c r="C9" s="5"/>
      <c r="D9" s="5"/>
      <c r="E9" s="5"/>
      <c r="F9" s="5"/>
      <c r="G9" s="5"/>
      <c r="H9" s="5"/>
    </row>
    <row r="10" spans="1:8" ht="30" customHeight="1" x14ac:dyDescent="0.2">
      <c r="A10" s="5" t="s">
        <v>42</v>
      </c>
      <c r="B10" s="5"/>
      <c r="C10" s="5"/>
      <c r="D10" s="5"/>
      <c r="E10" s="5"/>
      <c r="F10" s="5"/>
      <c r="G10" s="5"/>
      <c r="H10" s="5"/>
    </row>
    <row r="11" spans="1:8" ht="30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30" customHeight="1" thickBot="1" x14ac:dyDescent="0.25">
      <c r="A12" s="7" t="s">
        <v>50</v>
      </c>
      <c r="B12" s="7"/>
      <c r="C12" s="7"/>
      <c r="D12" s="7"/>
      <c r="E12" s="7"/>
      <c r="F12" s="7"/>
      <c r="G12" s="7"/>
      <c r="H12" s="7"/>
    </row>
    <row r="13" spans="1:8" ht="30" customHeight="1" x14ac:dyDescent="0.2">
      <c r="A13" s="8" t="s">
        <v>43</v>
      </c>
      <c r="B13" s="9">
        <v>2354.0500000000002</v>
      </c>
      <c r="C13" s="8" t="s">
        <v>47</v>
      </c>
      <c r="D13" s="9" t="s">
        <v>48</v>
      </c>
      <c r="E13" s="10" t="s">
        <v>56</v>
      </c>
      <c r="F13" s="10"/>
      <c r="G13" s="11"/>
      <c r="H13" s="11"/>
    </row>
    <row r="14" spans="1:8" ht="30" customHeight="1" x14ac:dyDescent="0.2">
      <c r="A14" s="12" t="s">
        <v>45</v>
      </c>
      <c r="B14" s="13" t="s">
        <v>57</v>
      </c>
      <c r="C14" s="12" t="s">
        <v>46</v>
      </c>
      <c r="D14" s="14">
        <v>2024</v>
      </c>
      <c r="E14" s="12" t="s">
        <v>44</v>
      </c>
      <c r="F14" s="13" t="s">
        <v>49</v>
      </c>
      <c r="G14" s="15"/>
      <c r="H14" s="15"/>
    </row>
    <row r="15" spans="1:8" ht="30" customHeight="1" x14ac:dyDescent="0.2"/>
    <row r="16" spans="1:8" ht="45" customHeight="1" thickBot="1" x14ac:dyDescent="0.25">
      <c r="A16" s="16" t="s">
        <v>1</v>
      </c>
      <c r="B16" s="16" t="s">
        <v>2</v>
      </c>
      <c r="C16" s="16"/>
      <c r="D16" s="16" t="s">
        <v>3</v>
      </c>
      <c r="E16" s="16" t="s">
        <v>40</v>
      </c>
      <c r="F16" s="16" t="s">
        <v>4</v>
      </c>
      <c r="G16" s="16" t="s">
        <v>5</v>
      </c>
      <c r="H16" s="16" t="s">
        <v>40</v>
      </c>
    </row>
    <row r="17" spans="1:20" ht="30" customHeight="1" x14ac:dyDescent="0.2">
      <c r="A17" s="17" t="s">
        <v>19</v>
      </c>
      <c r="B17" s="18" t="s">
        <v>6</v>
      </c>
      <c r="C17" s="18"/>
      <c r="D17" s="19">
        <v>15</v>
      </c>
      <c r="E17" s="20">
        <f>D17/$D$33</f>
        <v>4.1666666666666664E-2</v>
      </c>
      <c r="F17" s="21">
        <v>0.5</v>
      </c>
      <c r="G17" s="21">
        <f t="shared" ref="G17:G31" si="0">D17*F17</f>
        <v>7.5</v>
      </c>
      <c r="H17" s="20">
        <f t="shared" ref="H17:H31" si="1">G17/$G$33</f>
        <v>3.8206826286296486E-2</v>
      </c>
      <c r="S17" s="2"/>
      <c r="T17" s="2"/>
    </row>
    <row r="18" spans="1:20" ht="30" customHeight="1" x14ac:dyDescent="0.2">
      <c r="A18" s="22" t="s">
        <v>22</v>
      </c>
      <c r="B18" s="23" t="s">
        <v>7</v>
      </c>
      <c r="C18" s="23"/>
      <c r="D18" s="24">
        <v>125</v>
      </c>
      <c r="E18" s="25">
        <f t="shared" ref="E18:E31" si="2">D18/$D$33</f>
        <v>0.34722222222222221</v>
      </c>
      <c r="F18" s="26">
        <v>1</v>
      </c>
      <c r="G18" s="26">
        <f t="shared" si="0"/>
        <v>125</v>
      </c>
      <c r="H18" s="25">
        <f t="shared" si="1"/>
        <v>0.63678043810494134</v>
      </c>
      <c r="S18" s="2"/>
      <c r="T18" s="2"/>
    </row>
    <row r="19" spans="1:20" ht="30" customHeight="1" x14ac:dyDescent="0.2">
      <c r="A19" s="22" t="s">
        <v>23</v>
      </c>
      <c r="B19" s="23" t="s">
        <v>8</v>
      </c>
      <c r="C19" s="23"/>
      <c r="D19" s="24">
        <v>34</v>
      </c>
      <c r="E19" s="25">
        <f t="shared" si="2"/>
        <v>9.4444444444444442E-2</v>
      </c>
      <c r="F19" s="26">
        <v>1</v>
      </c>
      <c r="G19" s="26">
        <f t="shared" si="0"/>
        <v>34</v>
      </c>
      <c r="H19" s="25">
        <f t="shared" si="1"/>
        <v>0.17320427916454406</v>
      </c>
      <c r="S19" s="2"/>
      <c r="T19" s="2"/>
    </row>
    <row r="20" spans="1:20" ht="30" customHeight="1" x14ac:dyDescent="0.2">
      <c r="A20" s="22" t="s">
        <v>24</v>
      </c>
      <c r="B20" s="23" t="s">
        <v>37</v>
      </c>
      <c r="C20" s="23"/>
      <c r="D20" s="24">
        <v>0</v>
      </c>
      <c r="E20" s="25">
        <f t="shared" si="2"/>
        <v>0</v>
      </c>
      <c r="F20" s="26">
        <v>0.75</v>
      </c>
      <c r="G20" s="26">
        <f t="shared" si="0"/>
        <v>0</v>
      </c>
      <c r="H20" s="25">
        <f t="shared" si="1"/>
        <v>0</v>
      </c>
      <c r="S20" s="2"/>
      <c r="T20" s="2"/>
    </row>
    <row r="21" spans="1:20" ht="30" customHeight="1" x14ac:dyDescent="0.2">
      <c r="A21" s="22" t="s">
        <v>20</v>
      </c>
      <c r="B21" s="23" t="s">
        <v>9</v>
      </c>
      <c r="C21" s="23"/>
      <c r="D21" s="24">
        <v>0</v>
      </c>
      <c r="E21" s="25">
        <f t="shared" si="2"/>
        <v>0</v>
      </c>
      <c r="F21" s="26">
        <v>0.4</v>
      </c>
      <c r="G21" s="26">
        <f t="shared" si="0"/>
        <v>0</v>
      </c>
      <c r="H21" s="25">
        <f t="shared" si="1"/>
        <v>0</v>
      </c>
      <c r="S21" s="2"/>
      <c r="T21" s="2"/>
    </row>
    <row r="22" spans="1:20" ht="30" customHeight="1" x14ac:dyDescent="0.2">
      <c r="A22" s="22" t="s">
        <v>25</v>
      </c>
      <c r="B22" s="23" t="s">
        <v>10</v>
      </c>
      <c r="C22" s="23"/>
      <c r="D22" s="24">
        <v>16</v>
      </c>
      <c r="E22" s="25">
        <f t="shared" si="2"/>
        <v>4.4444444444444446E-2</v>
      </c>
      <c r="F22" s="26">
        <v>0.75</v>
      </c>
      <c r="G22" s="26">
        <f t="shared" si="0"/>
        <v>12</v>
      </c>
      <c r="H22" s="25">
        <f t="shared" si="1"/>
        <v>6.1130922058074369E-2</v>
      </c>
      <c r="S22" s="2"/>
      <c r="T22" s="2"/>
    </row>
    <row r="23" spans="1:20" ht="30" customHeight="1" x14ac:dyDescent="0.2">
      <c r="A23" s="22" t="s">
        <v>26</v>
      </c>
      <c r="B23" s="23" t="s">
        <v>11</v>
      </c>
      <c r="C23" s="23"/>
      <c r="D23" s="24">
        <v>0</v>
      </c>
      <c r="E23" s="25">
        <f t="shared" si="2"/>
        <v>0</v>
      </c>
      <c r="F23" s="26">
        <v>0.3</v>
      </c>
      <c r="G23" s="26">
        <f t="shared" si="0"/>
        <v>0</v>
      </c>
      <c r="H23" s="25">
        <f t="shared" si="1"/>
        <v>0</v>
      </c>
      <c r="S23" s="2"/>
      <c r="T23" s="2"/>
    </row>
    <row r="24" spans="1:20" ht="30" customHeight="1" x14ac:dyDescent="0.2">
      <c r="A24" s="22" t="s">
        <v>27</v>
      </c>
      <c r="B24" s="23" t="s">
        <v>12</v>
      </c>
      <c r="C24" s="23"/>
      <c r="D24" s="24">
        <v>0</v>
      </c>
      <c r="E24" s="25">
        <f t="shared" si="2"/>
        <v>0</v>
      </c>
      <c r="F24" s="26">
        <v>0.05</v>
      </c>
      <c r="G24" s="26">
        <f t="shared" si="0"/>
        <v>0</v>
      </c>
      <c r="H24" s="25">
        <f t="shared" si="1"/>
        <v>0</v>
      </c>
      <c r="S24" s="2"/>
      <c r="T24" s="2"/>
    </row>
    <row r="25" spans="1:20" ht="30" customHeight="1" x14ac:dyDescent="0.2">
      <c r="A25" s="22" t="s">
        <v>21</v>
      </c>
      <c r="B25" s="23" t="s">
        <v>13</v>
      </c>
      <c r="C25" s="23"/>
      <c r="D25" s="24">
        <v>120</v>
      </c>
      <c r="E25" s="25">
        <f t="shared" si="2"/>
        <v>0.33333333333333331</v>
      </c>
      <c r="F25" s="26">
        <v>0</v>
      </c>
      <c r="G25" s="26">
        <f t="shared" si="0"/>
        <v>0</v>
      </c>
      <c r="H25" s="25">
        <f t="shared" si="1"/>
        <v>0</v>
      </c>
      <c r="S25" s="2"/>
      <c r="T25" s="2"/>
    </row>
    <row r="26" spans="1:20" ht="30" customHeight="1" x14ac:dyDescent="0.2">
      <c r="A26" s="22" t="s">
        <v>28</v>
      </c>
      <c r="B26" s="23" t="s">
        <v>14</v>
      </c>
      <c r="C26" s="23"/>
      <c r="D26" s="24">
        <v>12</v>
      </c>
      <c r="E26" s="25">
        <f t="shared" si="2"/>
        <v>3.3333333333333333E-2</v>
      </c>
      <c r="F26" s="26">
        <v>0.5</v>
      </c>
      <c r="G26" s="26">
        <f t="shared" si="0"/>
        <v>6</v>
      </c>
      <c r="H26" s="25">
        <f t="shared" si="1"/>
        <v>3.0565461029037184E-2</v>
      </c>
      <c r="S26" s="2"/>
      <c r="T26" s="2"/>
    </row>
    <row r="27" spans="1:20" ht="30" customHeight="1" x14ac:dyDescent="0.2">
      <c r="A27" s="22" t="s">
        <v>29</v>
      </c>
      <c r="B27" s="23" t="s">
        <v>15</v>
      </c>
      <c r="C27" s="23"/>
      <c r="D27" s="24">
        <v>0</v>
      </c>
      <c r="E27" s="25">
        <f t="shared" si="2"/>
        <v>0</v>
      </c>
      <c r="F27" s="26">
        <v>0.5</v>
      </c>
      <c r="G27" s="26">
        <f t="shared" si="0"/>
        <v>0</v>
      </c>
      <c r="H27" s="25">
        <f t="shared" si="1"/>
        <v>0</v>
      </c>
      <c r="S27" s="2"/>
      <c r="T27" s="2"/>
    </row>
    <row r="28" spans="1:20" ht="30" customHeight="1" x14ac:dyDescent="0.2">
      <c r="A28" s="22" t="s">
        <v>30</v>
      </c>
      <c r="B28" s="23" t="s">
        <v>16</v>
      </c>
      <c r="C28" s="23"/>
      <c r="D28" s="24">
        <v>0</v>
      </c>
      <c r="E28" s="25">
        <f t="shared" si="2"/>
        <v>0</v>
      </c>
      <c r="F28" s="26">
        <v>0.5</v>
      </c>
      <c r="G28" s="26">
        <f t="shared" si="0"/>
        <v>0</v>
      </c>
      <c r="H28" s="25">
        <f t="shared" si="1"/>
        <v>0</v>
      </c>
      <c r="S28" s="2"/>
      <c r="T28" s="2"/>
    </row>
    <row r="29" spans="1:20" ht="30" customHeight="1" x14ac:dyDescent="0.2">
      <c r="A29" s="22" t="s">
        <v>31</v>
      </c>
      <c r="B29" s="23" t="s">
        <v>17</v>
      </c>
      <c r="C29" s="23"/>
      <c r="D29" s="24">
        <v>0</v>
      </c>
      <c r="E29" s="25">
        <f t="shared" si="2"/>
        <v>0</v>
      </c>
      <c r="F29" s="26">
        <v>0.5</v>
      </c>
      <c r="G29" s="26">
        <f t="shared" si="0"/>
        <v>0</v>
      </c>
      <c r="H29" s="25">
        <f t="shared" si="1"/>
        <v>0</v>
      </c>
      <c r="S29" s="2"/>
      <c r="T29" s="2"/>
    </row>
    <row r="30" spans="1:20" ht="30" customHeight="1" x14ac:dyDescent="0.2">
      <c r="A30" s="22" t="s">
        <v>32</v>
      </c>
      <c r="B30" s="23" t="s">
        <v>38</v>
      </c>
      <c r="C30" s="23"/>
      <c r="D30" s="24">
        <v>20</v>
      </c>
      <c r="E30" s="25">
        <f t="shared" si="2"/>
        <v>5.5555555555555552E-2</v>
      </c>
      <c r="F30" s="26">
        <v>0.5</v>
      </c>
      <c r="G30" s="26">
        <f t="shared" si="0"/>
        <v>10</v>
      </c>
      <c r="H30" s="25">
        <f t="shared" si="1"/>
        <v>5.094243504839531E-2</v>
      </c>
      <c r="S30" s="2"/>
      <c r="T30" s="2"/>
    </row>
    <row r="31" spans="1:20" ht="30" customHeight="1" x14ac:dyDescent="0.2">
      <c r="A31" s="22" t="s">
        <v>33</v>
      </c>
      <c r="B31" s="23" t="s">
        <v>18</v>
      </c>
      <c r="C31" s="23"/>
      <c r="D31" s="24">
        <v>18</v>
      </c>
      <c r="E31" s="25">
        <f t="shared" si="2"/>
        <v>0.05</v>
      </c>
      <c r="F31" s="26">
        <v>0.1</v>
      </c>
      <c r="G31" s="26">
        <f t="shared" si="0"/>
        <v>1.8</v>
      </c>
      <c r="H31" s="25">
        <f t="shared" si="1"/>
        <v>9.1696383087111564E-3</v>
      </c>
      <c r="S31" s="2"/>
      <c r="T31" s="2"/>
    </row>
    <row r="32" spans="1:20" ht="30" customHeight="1" x14ac:dyDescent="0.2"/>
    <row r="33" spans="1:20" ht="30" customHeight="1" thickBot="1" x14ac:dyDescent="0.25">
      <c r="B33" s="27" t="s">
        <v>36</v>
      </c>
      <c r="C33" s="28" t="s">
        <v>54</v>
      </c>
      <c r="D33" s="29">
        <f>SUM(D17:D31)</f>
        <v>360</v>
      </c>
      <c r="E33" s="29"/>
      <c r="F33" s="28" t="s">
        <v>55</v>
      </c>
      <c r="G33" s="29">
        <f>SUM(G17:G31)</f>
        <v>196.3</v>
      </c>
    </row>
    <row r="34" spans="1:20" ht="30" customHeight="1" thickBot="1" x14ac:dyDescent="0.25">
      <c r="F34" s="28" t="s">
        <v>51</v>
      </c>
      <c r="G34" s="29">
        <f>B13*G33</f>
        <v>462100.01500000007</v>
      </c>
    </row>
    <row r="35" spans="1:20" ht="30" customHeight="1" x14ac:dyDescent="0.2"/>
    <row r="36" spans="1:20" ht="30" customHeight="1" thickBot="1" x14ac:dyDescent="0.25">
      <c r="A36" s="7" t="s">
        <v>52</v>
      </c>
      <c r="B36" s="7"/>
      <c r="C36" s="7"/>
      <c r="D36" s="7"/>
      <c r="E36" s="7"/>
      <c r="F36" s="7"/>
      <c r="G36" s="7"/>
      <c r="H36" s="7"/>
    </row>
    <row r="37" spans="1:20" ht="30" customHeight="1" x14ac:dyDescent="0.2">
      <c r="A37" s="8" t="s">
        <v>43</v>
      </c>
      <c r="B37" s="13">
        <f>B13</f>
        <v>2354.0500000000002</v>
      </c>
      <c r="C37" s="8" t="s">
        <v>47</v>
      </c>
      <c r="D37" s="32" t="str">
        <f>D13</f>
        <v>R-1</v>
      </c>
      <c r="E37" s="31" t="str">
        <f t="shared" ref="E37:F37" si="3">E13</f>
        <v>(residência unifamiliar)</v>
      </c>
      <c r="F37" s="31"/>
      <c r="G37" s="11"/>
      <c r="H37" s="11"/>
    </row>
    <row r="38" spans="1:20" ht="30" customHeight="1" x14ac:dyDescent="0.2">
      <c r="A38" s="12" t="s">
        <v>45</v>
      </c>
      <c r="B38" s="13" t="str">
        <f>B14</f>
        <v>Março</v>
      </c>
      <c r="C38" s="12" t="s">
        <v>46</v>
      </c>
      <c r="D38" s="33">
        <f>D14</f>
        <v>2024</v>
      </c>
      <c r="E38" s="12" t="s">
        <v>44</v>
      </c>
      <c r="F38" s="30" t="str">
        <f>F14</f>
        <v>Médio</v>
      </c>
      <c r="G38" s="15"/>
      <c r="H38" s="15"/>
    </row>
    <row r="39" spans="1:20" ht="30" customHeight="1" x14ac:dyDescent="0.2"/>
    <row r="40" spans="1:20" ht="45" customHeight="1" thickBot="1" x14ac:dyDescent="0.25">
      <c r="A40" s="16" t="s">
        <v>1</v>
      </c>
      <c r="B40" s="16" t="s">
        <v>2</v>
      </c>
      <c r="C40" s="16"/>
      <c r="D40" s="16" t="s">
        <v>3</v>
      </c>
      <c r="E40" s="16" t="s">
        <v>40</v>
      </c>
      <c r="F40" s="16" t="s">
        <v>58</v>
      </c>
      <c r="G40" s="16" t="s">
        <v>5</v>
      </c>
      <c r="H40" s="16" t="s">
        <v>40</v>
      </c>
    </row>
    <row r="41" spans="1:20" ht="30" customHeight="1" x14ac:dyDescent="0.2">
      <c r="A41" s="17" t="s">
        <v>19</v>
      </c>
      <c r="B41" s="18" t="s">
        <v>6</v>
      </c>
      <c r="C41" s="18"/>
      <c r="D41" s="34">
        <f>D17</f>
        <v>15</v>
      </c>
      <c r="E41" s="20">
        <f>D41/$D$57</f>
        <v>4.1666666666666664E-2</v>
      </c>
      <c r="F41" s="21">
        <v>0.75</v>
      </c>
      <c r="G41" s="21">
        <f>D41*F41</f>
        <v>11.25</v>
      </c>
      <c r="H41" s="20">
        <f t="shared" ref="H41:H55" si="4">G41/$G$57</f>
        <v>5.5079559363525092E-2</v>
      </c>
      <c r="S41" s="1" t="str">
        <f>B41</f>
        <v>Garagem (subsolo)</v>
      </c>
      <c r="T41" s="1">
        <f>D41</f>
        <v>15</v>
      </c>
    </row>
    <row r="42" spans="1:20" ht="30" customHeight="1" x14ac:dyDescent="0.2">
      <c r="A42" s="22" t="s">
        <v>22</v>
      </c>
      <c r="B42" s="23" t="s">
        <v>7</v>
      </c>
      <c r="C42" s="23"/>
      <c r="D42" s="24">
        <f t="shared" ref="D42:D55" si="5">D18</f>
        <v>125</v>
      </c>
      <c r="E42" s="25">
        <f t="shared" ref="E42:E55" si="6">D42/$D$57</f>
        <v>0.34722222222222221</v>
      </c>
      <c r="F42" s="26">
        <v>1</v>
      </c>
      <c r="G42" s="26">
        <v>125</v>
      </c>
      <c r="H42" s="25">
        <f t="shared" si="4"/>
        <v>0.61199510403916768</v>
      </c>
      <c r="S42" s="1" t="str">
        <f t="shared" ref="S42:S55" si="7">B42</f>
        <v>Área privativa (unidade autônoma padrão)</v>
      </c>
      <c r="T42" s="1">
        <f t="shared" ref="T42:T55" si="8">D42</f>
        <v>125</v>
      </c>
    </row>
    <row r="43" spans="1:20" ht="30" customHeight="1" x14ac:dyDescent="0.2">
      <c r="A43" s="22" t="s">
        <v>23</v>
      </c>
      <c r="B43" s="23" t="s">
        <v>8</v>
      </c>
      <c r="C43" s="23"/>
      <c r="D43" s="24">
        <f t="shared" si="5"/>
        <v>34</v>
      </c>
      <c r="E43" s="25">
        <f t="shared" si="6"/>
        <v>9.4444444444444442E-2</v>
      </c>
      <c r="F43" s="26">
        <v>1</v>
      </c>
      <c r="G43" s="26">
        <v>35</v>
      </c>
      <c r="H43" s="25">
        <f t="shared" si="4"/>
        <v>0.17135862913096694</v>
      </c>
      <c r="S43" s="1" t="str">
        <f t="shared" si="7"/>
        <v>Área privativa (salas com acabamento)</v>
      </c>
      <c r="T43" s="1">
        <f t="shared" si="8"/>
        <v>34</v>
      </c>
    </row>
    <row r="44" spans="1:20" ht="30" customHeight="1" x14ac:dyDescent="0.2">
      <c r="A44" s="22" t="s">
        <v>24</v>
      </c>
      <c r="B44" s="23" t="s">
        <v>37</v>
      </c>
      <c r="C44" s="23"/>
      <c r="D44" s="24">
        <f t="shared" si="5"/>
        <v>0</v>
      </c>
      <c r="E44" s="25">
        <f t="shared" si="6"/>
        <v>0</v>
      </c>
      <c r="F44" s="26">
        <v>0.9</v>
      </c>
      <c r="G44" s="26">
        <v>0</v>
      </c>
      <c r="H44" s="25">
        <f t="shared" si="4"/>
        <v>0</v>
      </c>
      <c r="S44" s="1" t="str">
        <f t="shared" si="7"/>
        <v>Área privativa (salas sem acabamento)</v>
      </c>
      <c r="T44" s="1">
        <f t="shared" si="8"/>
        <v>0</v>
      </c>
    </row>
    <row r="45" spans="1:20" ht="30" customHeight="1" x14ac:dyDescent="0.2">
      <c r="A45" s="22" t="s">
        <v>20</v>
      </c>
      <c r="B45" s="23" t="s">
        <v>9</v>
      </c>
      <c r="C45" s="23"/>
      <c r="D45" s="24">
        <f t="shared" si="5"/>
        <v>0</v>
      </c>
      <c r="E45" s="25">
        <f t="shared" si="6"/>
        <v>0</v>
      </c>
      <c r="F45" s="26">
        <v>0.6</v>
      </c>
      <c r="G45" s="26">
        <v>0</v>
      </c>
      <c r="H45" s="25">
        <f t="shared" si="4"/>
        <v>0</v>
      </c>
      <c r="S45" s="1" t="str">
        <f t="shared" si="7"/>
        <v>Área de loja sem acabamento</v>
      </c>
      <c r="T45" s="1">
        <f t="shared" si="8"/>
        <v>0</v>
      </c>
    </row>
    <row r="46" spans="1:20" ht="30" customHeight="1" x14ac:dyDescent="0.2">
      <c r="A46" s="22" t="s">
        <v>25</v>
      </c>
      <c r="B46" s="23" t="s">
        <v>10</v>
      </c>
      <c r="C46" s="23"/>
      <c r="D46" s="24">
        <f t="shared" si="5"/>
        <v>16</v>
      </c>
      <c r="E46" s="25">
        <f t="shared" si="6"/>
        <v>4.4444444444444446E-2</v>
      </c>
      <c r="F46" s="26">
        <v>1</v>
      </c>
      <c r="G46" s="26">
        <v>9</v>
      </c>
      <c r="H46" s="25">
        <f t="shared" si="4"/>
        <v>4.4063647490820076E-2</v>
      </c>
      <c r="S46" s="1" t="str">
        <f t="shared" si="7"/>
        <v>Varandas</v>
      </c>
      <c r="T46" s="1">
        <f t="shared" si="8"/>
        <v>16</v>
      </c>
    </row>
    <row r="47" spans="1:20" ht="30" customHeight="1" x14ac:dyDescent="0.2">
      <c r="A47" s="22" t="s">
        <v>26</v>
      </c>
      <c r="B47" s="23" t="s">
        <v>11</v>
      </c>
      <c r="C47" s="23"/>
      <c r="D47" s="24">
        <f t="shared" si="5"/>
        <v>0</v>
      </c>
      <c r="E47" s="25">
        <f t="shared" si="6"/>
        <v>0</v>
      </c>
      <c r="F47" s="26">
        <v>0.6</v>
      </c>
      <c r="G47" s="26">
        <v>0</v>
      </c>
      <c r="H47" s="25">
        <f t="shared" si="4"/>
        <v>0</v>
      </c>
      <c r="S47" s="1" t="str">
        <f t="shared" si="7"/>
        <v>Terraços ou áreas descobertas sobre lajes</v>
      </c>
      <c r="T47" s="1">
        <f t="shared" si="8"/>
        <v>0</v>
      </c>
    </row>
    <row r="48" spans="1:20" ht="30" customHeight="1" x14ac:dyDescent="0.2">
      <c r="A48" s="22" t="s">
        <v>27</v>
      </c>
      <c r="B48" s="23" t="s">
        <v>12</v>
      </c>
      <c r="C48" s="23"/>
      <c r="D48" s="24">
        <f t="shared" si="5"/>
        <v>0</v>
      </c>
      <c r="E48" s="25">
        <f t="shared" si="6"/>
        <v>0</v>
      </c>
      <c r="F48" s="26">
        <v>0.1</v>
      </c>
      <c r="G48" s="26">
        <v>0</v>
      </c>
      <c r="H48" s="25">
        <f t="shared" si="4"/>
        <v>0</v>
      </c>
      <c r="S48" s="1" t="str">
        <f t="shared" si="7"/>
        <v>Estacionamento sobre terreno</v>
      </c>
      <c r="T48" s="1">
        <f t="shared" si="8"/>
        <v>0</v>
      </c>
    </row>
    <row r="49" spans="1:20" ht="30" customHeight="1" x14ac:dyDescent="0.2">
      <c r="A49" s="22" t="s">
        <v>21</v>
      </c>
      <c r="B49" s="23" t="s">
        <v>13</v>
      </c>
      <c r="C49" s="23"/>
      <c r="D49" s="24">
        <f t="shared" si="5"/>
        <v>120</v>
      </c>
      <c r="E49" s="25">
        <f t="shared" si="6"/>
        <v>0.33333333333333331</v>
      </c>
      <c r="F49" s="26">
        <v>0</v>
      </c>
      <c r="G49" s="26">
        <v>0</v>
      </c>
      <c r="H49" s="25">
        <f t="shared" si="4"/>
        <v>0</v>
      </c>
      <c r="S49" s="1" t="str">
        <f t="shared" si="7"/>
        <v>Área de projeção do terreno sem benfeitoria</v>
      </c>
      <c r="T49" s="1">
        <f t="shared" si="8"/>
        <v>120</v>
      </c>
    </row>
    <row r="50" spans="1:20" ht="30" customHeight="1" x14ac:dyDescent="0.2">
      <c r="A50" s="22" t="s">
        <v>28</v>
      </c>
      <c r="B50" s="23" t="s">
        <v>14</v>
      </c>
      <c r="C50" s="23"/>
      <c r="D50" s="24">
        <f t="shared" si="5"/>
        <v>12</v>
      </c>
      <c r="E50" s="25">
        <f t="shared" si="6"/>
        <v>3.3333333333333333E-2</v>
      </c>
      <c r="F50" s="26">
        <v>0.5</v>
      </c>
      <c r="G50" s="26">
        <v>7.5</v>
      </c>
      <c r="H50" s="25">
        <f t="shared" si="4"/>
        <v>3.6719706242350061E-2</v>
      </c>
      <c r="S50" s="1" t="str">
        <f t="shared" si="7"/>
        <v>Área de serviço - residência unifamiliar padrão baixo (aberta)</v>
      </c>
      <c r="T50" s="1">
        <f t="shared" si="8"/>
        <v>12</v>
      </c>
    </row>
    <row r="51" spans="1:20" ht="30" customHeight="1" x14ac:dyDescent="0.2">
      <c r="A51" s="22" t="s">
        <v>29</v>
      </c>
      <c r="B51" s="23" t="s">
        <v>15</v>
      </c>
      <c r="C51" s="23"/>
      <c r="D51" s="24">
        <f t="shared" si="5"/>
        <v>0</v>
      </c>
      <c r="E51" s="25">
        <f t="shared" si="6"/>
        <v>0</v>
      </c>
      <c r="F51" s="26">
        <v>0.75</v>
      </c>
      <c r="G51" s="26">
        <v>0</v>
      </c>
      <c r="H51" s="25">
        <f t="shared" si="4"/>
        <v>0</v>
      </c>
      <c r="S51" s="1" t="str">
        <f t="shared" si="7"/>
        <v>Barrilete</v>
      </c>
      <c r="T51" s="1">
        <f t="shared" si="8"/>
        <v>0</v>
      </c>
    </row>
    <row r="52" spans="1:20" ht="30" customHeight="1" x14ac:dyDescent="0.2">
      <c r="A52" s="22" t="s">
        <v>30</v>
      </c>
      <c r="B52" s="23" t="s">
        <v>16</v>
      </c>
      <c r="C52" s="23"/>
      <c r="D52" s="24">
        <f t="shared" si="5"/>
        <v>0</v>
      </c>
      <c r="E52" s="25">
        <f t="shared" si="6"/>
        <v>0</v>
      </c>
      <c r="F52" s="26">
        <v>0.75</v>
      </c>
      <c r="G52" s="26">
        <v>0</v>
      </c>
      <c r="H52" s="25">
        <f t="shared" si="4"/>
        <v>0</v>
      </c>
      <c r="S52" s="1" t="str">
        <f t="shared" si="7"/>
        <v>Caixa d'água</v>
      </c>
      <c r="T52" s="1">
        <f t="shared" si="8"/>
        <v>0</v>
      </c>
    </row>
    <row r="53" spans="1:20" ht="30" customHeight="1" x14ac:dyDescent="0.2">
      <c r="A53" s="22" t="s">
        <v>31</v>
      </c>
      <c r="B53" s="23" t="s">
        <v>17</v>
      </c>
      <c r="C53" s="23"/>
      <c r="D53" s="24">
        <f t="shared" si="5"/>
        <v>0</v>
      </c>
      <c r="E53" s="25">
        <f t="shared" si="6"/>
        <v>0</v>
      </c>
      <c r="F53" s="26">
        <v>0.75</v>
      </c>
      <c r="G53" s="26">
        <v>0</v>
      </c>
      <c r="H53" s="25">
        <f t="shared" si="4"/>
        <v>0</v>
      </c>
      <c r="S53" s="1" t="str">
        <f t="shared" si="7"/>
        <v>Casa de máquinas</v>
      </c>
      <c r="T53" s="1">
        <f t="shared" si="8"/>
        <v>0</v>
      </c>
    </row>
    <row r="54" spans="1:20" ht="30" customHeight="1" x14ac:dyDescent="0.2">
      <c r="A54" s="22" t="s">
        <v>32</v>
      </c>
      <c r="B54" s="23" t="s">
        <v>38</v>
      </c>
      <c r="C54" s="23"/>
      <c r="D54" s="24">
        <f t="shared" si="5"/>
        <v>20</v>
      </c>
      <c r="E54" s="25">
        <f t="shared" si="6"/>
        <v>5.5555555555555552E-2</v>
      </c>
      <c r="F54" s="26">
        <v>0.75</v>
      </c>
      <c r="G54" s="26">
        <v>15</v>
      </c>
      <c r="H54" s="25">
        <f t="shared" si="4"/>
        <v>7.3439412484700123E-2</v>
      </c>
      <c r="S54" s="1" t="str">
        <f t="shared" si="7"/>
        <v>Piscinas</v>
      </c>
      <c r="T54" s="1">
        <f t="shared" si="8"/>
        <v>20</v>
      </c>
    </row>
    <row r="55" spans="1:20" ht="30" customHeight="1" x14ac:dyDescent="0.2">
      <c r="A55" s="22" t="s">
        <v>33</v>
      </c>
      <c r="B55" s="23" t="s">
        <v>18</v>
      </c>
      <c r="C55" s="23"/>
      <c r="D55" s="24">
        <f t="shared" si="5"/>
        <v>18</v>
      </c>
      <c r="E55" s="25">
        <f t="shared" si="6"/>
        <v>0.05</v>
      </c>
      <c r="F55" s="26">
        <v>0.3</v>
      </c>
      <c r="G55" s="26">
        <v>1.5</v>
      </c>
      <c r="H55" s="25">
        <f t="shared" si="4"/>
        <v>7.3439412484700125E-3</v>
      </c>
      <c r="S55" s="1" t="str">
        <f t="shared" si="7"/>
        <v>Quintais, calçadas, jardins etc.</v>
      </c>
      <c r="T55" s="1">
        <f t="shared" si="8"/>
        <v>18</v>
      </c>
    </row>
    <row r="56" spans="1:20" ht="30" customHeight="1" x14ac:dyDescent="0.2"/>
    <row r="57" spans="1:20" ht="30" customHeight="1" thickBot="1" x14ac:dyDescent="0.25">
      <c r="B57" s="27" t="s">
        <v>36</v>
      </c>
      <c r="C57" s="28" t="s">
        <v>34</v>
      </c>
      <c r="D57" s="29">
        <f>SUM(D41:D55)</f>
        <v>360</v>
      </c>
      <c r="E57" s="29"/>
      <c r="F57" s="28" t="s">
        <v>35</v>
      </c>
      <c r="G57" s="29">
        <f>SUM(G41:G55)</f>
        <v>204.25</v>
      </c>
    </row>
    <row r="58" spans="1:20" ht="30" customHeight="1" thickBot="1" x14ac:dyDescent="0.25">
      <c r="F58" s="28" t="s">
        <v>51</v>
      </c>
      <c r="G58" s="29">
        <f>B37*G57</f>
        <v>480814.71250000002</v>
      </c>
      <c r="S58" s="1" t="str">
        <f>B41</f>
        <v>Garagem (subsolo)</v>
      </c>
      <c r="T58" s="1">
        <f>G41</f>
        <v>11.25</v>
      </c>
    </row>
    <row r="59" spans="1:20" ht="30" customHeight="1" x14ac:dyDescent="0.2">
      <c r="S59" s="1" t="str">
        <f t="shared" ref="S59:S66" si="9">B42</f>
        <v>Área privativa (unidade autônoma padrão)</v>
      </c>
      <c r="T59" s="1">
        <f t="shared" ref="T59:T66" si="10">G42</f>
        <v>125</v>
      </c>
    </row>
    <row r="60" spans="1:20" ht="30" customHeight="1" thickBot="1" x14ac:dyDescent="0.25">
      <c r="A60" s="7" t="s">
        <v>53</v>
      </c>
      <c r="B60" s="7"/>
      <c r="C60" s="7"/>
      <c r="D60" s="7"/>
      <c r="E60" s="7"/>
      <c r="F60" s="7"/>
      <c r="G60" s="7"/>
      <c r="H60" s="7"/>
      <c r="S60" s="1" t="str">
        <f t="shared" si="9"/>
        <v>Área privativa (salas com acabamento)</v>
      </c>
      <c r="T60" s="1">
        <f t="shared" si="10"/>
        <v>35</v>
      </c>
    </row>
    <row r="61" spans="1:20" ht="30" customHeight="1" x14ac:dyDescent="0.2">
      <c r="A61" s="8" t="s">
        <v>43</v>
      </c>
      <c r="B61" s="9">
        <f>B37</f>
        <v>2354.0500000000002</v>
      </c>
      <c r="C61" s="8" t="s">
        <v>47</v>
      </c>
      <c r="D61" s="9" t="str">
        <f>D37</f>
        <v>R-1</v>
      </c>
      <c r="E61" s="10" t="str">
        <f>E37</f>
        <v>(residência unifamiliar)</v>
      </c>
      <c r="F61" s="10" t="s">
        <v>49</v>
      </c>
      <c r="G61" s="11"/>
      <c r="H61" s="11"/>
      <c r="S61" s="1" t="str">
        <f t="shared" si="9"/>
        <v>Área privativa (salas sem acabamento)</v>
      </c>
      <c r="T61" s="1">
        <f t="shared" si="10"/>
        <v>0</v>
      </c>
    </row>
    <row r="62" spans="1:20" ht="30" customHeight="1" x14ac:dyDescent="0.2">
      <c r="A62" s="12" t="s">
        <v>45</v>
      </c>
      <c r="B62" s="13" t="str">
        <f>B38</f>
        <v>Março</v>
      </c>
      <c r="C62" s="12" t="s">
        <v>46</v>
      </c>
      <c r="D62" s="14">
        <f>D38</f>
        <v>2024</v>
      </c>
      <c r="E62" s="12" t="s">
        <v>44</v>
      </c>
      <c r="F62" s="30" t="str">
        <f>F38</f>
        <v>Médio</v>
      </c>
      <c r="G62" s="15"/>
      <c r="H62" s="15"/>
      <c r="S62" s="1" t="str">
        <f t="shared" si="9"/>
        <v>Área de loja sem acabamento</v>
      </c>
      <c r="T62" s="1">
        <f t="shared" si="10"/>
        <v>0</v>
      </c>
    </row>
    <row r="63" spans="1:20" ht="30" customHeight="1" x14ac:dyDescent="0.2">
      <c r="S63" s="1" t="str">
        <f t="shared" si="9"/>
        <v>Varandas</v>
      </c>
      <c r="T63" s="1">
        <f t="shared" si="10"/>
        <v>9</v>
      </c>
    </row>
    <row r="64" spans="1:20" ht="30" customHeight="1" thickBot="1" x14ac:dyDescent="0.25">
      <c r="A64" s="16" t="s">
        <v>1</v>
      </c>
      <c r="B64" s="16" t="s">
        <v>2</v>
      </c>
      <c r="C64" s="16"/>
      <c r="D64" s="16" t="s">
        <v>3</v>
      </c>
      <c r="E64" s="16" t="s">
        <v>40</v>
      </c>
      <c r="F64" s="16" t="s">
        <v>39</v>
      </c>
      <c r="G64" s="16" t="s">
        <v>5</v>
      </c>
      <c r="H64" s="16" t="s">
        <v>40</v>
      </c>
      <c r="S64" s="1" t="str">
        <f t="shared" si="9"/>
        <v>Terraços ou áreas descobertas sobre lajes</v>
      </c>
      <c r="T64" s="1">
        <f t="shared" si="10"/>
        <v>0</v>
      </c>
    </row>
    <row r="65" spans="1:20" ht="30" customHeight="1" x14ac:dyDescent="0.2">
      <c r="A65" s="17" t="s">
        <v>19</v>
      </c>
      <c r="B65" s="18" t="s">
        <v>6</v>
      </c>
      <c r="C65" s="18"/>
      <c r="D65" s="34">
        <f>D41</f>
        <v>15</v>
      </c>
      <c r="E65" s="20">
        <f>D65/$D$81</f>
        <v>4.1666666666666664E-2</v>
      </c>
      <c r="F65" s="21">
        <f t="shared" ref="F65:F79" si="11">AVERAGE(F17,F41)</f>
        <v>0.625</v>
      </c>
      <c r="G65" s="21">
        <f t="shared" ref="G65:G79" si="12">D65*F65</f>
        <v>9.375</v>
      </c>
      <c r="H65" s="20">
        <f t="shared" ref="H65:H79" si="13">G65/$G$81</f>
        <v>4.5849125810001223E-2</v>
      </c>
      <c r="S65" s="1" t="str">
        <f t="shared" si="9"/>
        <v>Estacionamento sobre terreno</v>
      </c>
      <c r="T65" s="1">
        <f t="shared" si="10"/>
        <v>0</v>
      </c>
    </row>
    <row r="66" spans="1:20" ht="30" customHeight="1" x14ac:dyDescent="0.2">
      <c r="A66" s="22" t="s">
        <v>22</v>
      </c>
      <c r="B66" s="23" t="s">
        <v>7</v>
      </c>
      <c r="C66" s="23"/>
      <c r="D66" s="24">
        <f t="shared" ref="D66:D79" si="14">D42</f>
        <v>125</v>
      </c>
      <c r="E66" s="25">
        <f t="shared" ref="E66:E79" si="15">D66/$D$81</f>
        <v>0.34722222222222221</v>
      </c>
      <c r="F66" s="26">
        <f t="shared" si="11"/>
        <v>1</v>
      </c>
      <c r="G66" s="26">
        <f t="shared" si="12"/>
        <v>125</v>
      </c>
      <c r="H66" s="25">
        <f t="shared" si="13"/>
        <v>0.61132167746668298</v>
      </c>
      <c r="S66" s="1" t="str">
        <f t="shared" si="9"/>
        <v>Área de projeção do terreno sem benfeitoria</v>
      </c>
      <c r="T66" s="1">
        <f t="shared" si="10"/>
        <v>0</v>
      </c>
    </row>
    <row r="67" spans="1:20" ht="30" customHeight="1" x14ac:dyDescent="0.2">
      <c r="A67" s="22" t="s">
        <v>23</v>
      </c>
      <c r="B67" s="23" t="s">
        <v>8</v>
      </c>
      <c r="C67" s="23"/>
      <c r="D67" s="24">
        <f t="shared" si="14"/>
        <v>34</v>
      </c>
      <c r="E67" s="25">
        <f t="shared" si="15"/>
        <v>9.4444444444444442E-2</v>
      </c>
      <c r="F67" s="26">
        <f t="shared" si="11"/>
        <v>1</v>
      </c>
      <c r="G67" s="26">
        <f t="shared" si="12"/>
        <v>34</v>
      </c>
      <c r="H67" s="25">
        <f t="shared" si="13"/>
        <v>0.16627949627093777</v>
      </c>
      <c r="S67" s="1" t="str">
        <f>B50</f>
        <v>Área de serviço - residência unifamiliar padrão baixo (aberta)</v>
      </c>
      <c r="T67" s="1">
        <f>G50</f>
        <v>7.5</v>
      </c>
    </row>
    <row r="68" spans="1:20" ht="30" customHeight="1" x14ac:dyDescent="0.2">
      <c r="A68" s="22" t="s">
        <v>24</v>
      </c>
      <c r="B68" s="23" t="s">
        <v>37</v>
      </c>
      <c r="C68" s="23"/>
      <c r="D68" s="24">
        <f t="shared" si="14"/>
        <v>0</v>
      </c>
      <c r="E68" s="25">
        <f t="shared" si="15"/>
        <v>0</v>
      </c>
      <c r="F68" s="26">
        <f t="shared" si="11"/>
        <v>0.82499999999999996</v>
      </c>
      <c r="G68" s="26">
        <f t="shared" si="12"/>
        <v>0</v>
      </c>
      <c r="H68" s="25">
        <f t="shared" si="13"/>
        <v>0</v>
      </c>
      <c r="S68" s="1" t="str">
        <f t="shared" ref="S68:S69" si="16">B51</f>
        <v>Barrilete</v>
      </c>
      <c r="T68" s="1">
        <f t="shared" ref="T68:T69" si="17">G51</f>
        <v>0</v>
      </c>
    </row>
    <row r="69" spans="1:20" ht="30" customHeight="1" x14ac:dyDescent="0.2">
      <c r="A69" s="22" t="s">
        <v>20</v>
      </c>
      <c r="B69" s="23" t="s">
        <v>9</v>
      </c>
      <c r="C69" s="23"/>
      <c r="D69" s="24">
        <f t="shared" si="14"/>
        <v>0</v>
      </c>
      <c r="E69" s="25">
        <f t="shared" si="15"/>
        <v>0</v>
      </c>
      <c r="F69" s="26">
        <f t="shared" si="11"/>
        <v>0.5</v>
      </c>
      <c r="G69" s="26">
        <f t="shared" si="12"/>
        <v>0</v>
      </c>
      <c r="H69" s="25">
        <f t="shared" si="13"/>
        <v>0</v>
      </c>
      <c r="S69" s="1" t="str">
        <f t="shared" si="16"/>
        <v>Caixa d'água</v>
      </c>
      <c r="T69" s="1">
        <f t="shared" si="17"/>
        <v>0</v>
      </c>
    </row>
    <row r="70" spans="1:20" ht="30" customHeight="1" x14ac:dyDescent="0.2">
      <c r="A70" s="22" t="s">
        <v>25</v>
      </c>
      <c r="B70" s="23" t="s">
        <v>10</v>
      </c>
      <c r="C70" s="23"/>
      <c r="D70" s="24">
        <f t="shared" si="14"/>
        <v>16</v>
      </c>
      <c r="E70" s="25">
        <f t="shared" si="15"/>
        <v>4.4444444444444446E-2</v>
      </c>
      <c r="F70" s="26">
        <f t="shared" si="11"/>
        <v>0.875</v>
      </c>
      <c r="G70" s="26">
        <f t="shared" si="12"/>
        <v>14</v>
      </c>
      <c r="H70" s="25">
        <f t="shared" si="13"/>
        <v>6.8468027876268489E-2</v>
      </c>
      <c r="S70" s="1" t="str">
        <f>B53</f>
        <v>Casa de máquinas</v>
      </c>
      <c r="T70" s="1">
        <f>G53</f>
        <v>0</v>
      </c>
    </row>
    <row r="71" spans="1:20" ht="30" customHeight="1" x14ac:dyDescent="0.2">
      <c r="A71" s="22" t="s">
        <v>26</v>
      </c>
      <c r="B71" s="23" t="s">
        <v>11</v>
      </c>
      <c r="C71" s="23"/>
      <c r="D71" s="24">
        <f t="shared" si="14"/>
        <v>0</v>
      </c>
      <c r="E71" s="25">
        <f t="shared" si="15"/>
        <v>0</v>
      </c>
      <c r="F71" s="26">
        <f t="shared" si="11"/>
        <v>0.44999999999999996</v>
      </c>
      <c r="G71" s="26">
        <f t="shared" si="12"/>
        <v>0</v>
      </c>
      <c r="H71" s="25">
        <f t="shared" si="13"/>
        <v>0</v>
      </c>
      <c r="S71" s="1" t="str">
        <f>B54</f>
        <v>Piscinas</v>
      </c>
      <c r="T71" s="1">
        <f>G54</f>
        <v>15</v>
      </c>
    </row>
    <row r="72" spans="1:20" ht="30" customHeight="1" x14ac:dyDescent="0.2">
      <c r="A72" s="22" t="s">
        <v>27</v>
      </c>
      <c r="B72" s="23" t="s">
        <v>12</v>
      </c>
      <c r="C72" s="23"/>
      <c r="D72" s="24">
        <f t="shared" si="14"/>
        <v>0</v>
      </c>
      <c r="E72" s="25">
        <f t="shared" si="15"/>
        <v>0</v>
      </c>
      <c r="F72" s="26">
        <f t="shared" si="11"/>
        <v>7.5000000000000011E-2</v>
      </c>
      <c r="G72" s="26">
        <f t="shared" si="12"/>
        <v>0</v>
      </c>
      <c r="H72" s="25">
        <f t="shared" si="13"/>
        <v>0</v>
      </c>
      <c r="S72" s="1" t="str">
        <f t="shared" ref="S72" si="18">B55</f>
        <v>Quintais, calçadas, jardins etc.</v>
      </c>
      <c r="T72" s="1">
        <f t="shared" ref="T72" si="19">G55</f>
        <v>1.5</v>
      </c>
    </row>
    <row r="73" spans="1:20" ht="30" customHeight="1" x14ac:dyDescent="0.2">
      <c r="A73" s="22" t="s">
        <v>21</v>
      </c>
      <c r="B73" s="23" t="s">
        <v>13</v>
      </c>
      <c r="C73" s="23"/>
      <c r="D73" s="24">
        <f t="shared" si="14"/>
        <v>120</v>
      </c>
      <c r="E73" s="25">
        <f t="shared" si="15"/>
        <v>0.33333333333333331</v>
      </c>
      <c r="F73" s="26">
        <f t="shared" si="11"/>
        <v>0</v>
      </c>
      <c r="G73" s="26">
        <f t="shared" si="12"/>
        <v>0</v>
      </c>
      <c r="H73" s="25">
        <f t="shared" si="13"/>
        <v>0</v>
      </c>
    </row>
    <row r="74" spans="1:20" ht="30" customHeight="1" x14ac:dyDescent="0.2">
      <c r="A74" s="22" t="s">
        <v>28</v>
      </c>
      <c r="B74" s="23" t="s">
        <v>14</v>
      </c>
      <c r="C74" s="23"/>
      <c r="D74" s="24">
        <f t="shared" si="14"/>
        <v>12</v>
      </c>
      <c r="E74" s="25">
        <f t="shared" si="15"/>
        <v>3.3333333333333333E-2</v>
      </c>
      <c r="F74" s="26">
        <f t="shared" si="11"/>
        <v>0.5</v>
      </c>
      <c r="G74" s="26">
        <f t="shared" si="12"/>
        <v>6</v>
      </c>
      <c r="H74" s="25">
        <f t="shared" si="13"/>
        <v>2.9343440518400783E-2</v>
      </c>
    </row>
    <row r="75" spans="1:20" ht="30" customHeight="1" x14ac:dyDescent="0.2">
      <c r="A75" s="22" t="s">
        <v>29</v>
      </c>
      <c r="B75" s="23" t="s">
        <v>15</v>
      </c>
      <c r="C75" s="23"/>
      <c r="D75" s="24">
        <f t="shared" si="14"/>
        <v>0</v>
      </c>
      <c r="E75" s="25">
        <f t="shared" si="15"/>
        <v>0</v>
      </c>
      <c r="F75" s="26">
        <f t="shared" si="11"/>
        <v>0.625</v>
      </c>
      <c r="G75" s="26">
        <f t="shared" si="12"/>
        <v>0</v>
      </c>
      <c r="H75" s="25">
        <f t="shared" si="13"/>
        <v>0</v>
      </c>
    </row>
    <row r="76" spans="1:20" ht="30" customHeight="1" x14ac:dyDescent="0.2">
      <c r="A76" s="22" t="s">
        <v>30</v>
      </c>
      <c r="B76" s="23" t="s">
        <v>16</v>
      </c>
      <c r="C76" s="23"/>
      <c r="D76" s="24">
        <f t="shared" si="14"/>
        <v>0</v>
      </c>
      <c r="E76" s="25">
        <f t="shared" si="15"/>
        <v>0</v>
      </c>
      <c r="F76" s="26">
        <f t="shared" si="11"/>
        <v>0.625</v>
      </c>
      <c r="G76" s="26">
        <f t="shared" si="12"/>
        <v>0</v>
      </c>
      <c r="H76" s="25">
        <f t="shared" si="13"/>
        <v>0</v>
      </c>
    </row>
    <row r="77" spans="1:20" ht="30" customHeight="1" x14ac:dyDescent="0.2">
      <c r="A77" s="22" t="s">
        <v>31</v>
      </c>
      <c r="B77" s="23" t="s">
        <v>17</v>
      </c>
      <c r="C77" s="23"/>
      <c r="D77" s="24">
        <f t="shared" si="14"/>
        <v>0</v>
      </c>
      <c r="E77" s="25">
        <f t="shared" si="15"/>
        <v>0</v>
      </c>
      <c r="F77" s="26">
        <f t="shared" si="11"/>
        <v>0.625</v>
      </c>
      <c r="G77" s="26">
        <f t="shared" si="12"/>
        <v>0</v>
      </c>
      <c r="H77" s="25">
        <f t="shared" si="13"/>
        <v>0</v>
      </c>
    </row>
    <row r="78" spans="1:20" ht="30" customHeight="1" x14ac:dyDescent="0.2">
      <c r="A78" s="22" t="s">
        <v>32</v>
      </c>
      <c r="B78" s="23" t="s">
        <v>38</v>
      </c>
      <c r="C78" s="23"/>
      <c r="D78" s="24">
        <f t="shared" si="14"/>
        <v>20</v>
      </c>
      <c r="E78" s="25">
        <f t="shared" si="15"/>
        <v>5.5555555555555552E-2</v>
      </c>
      <c r="F78" s="26">
        <f t="shared" si="11"/>
        <v>0.625</v>
      </c>
      <c r="G78" s="26">
        <f t="shared" si="12"/>
        <v>12.5</v>
      </c>
      <c r="H78" s="25">
        <f t="shared" si="13"/>
        <v>6.1132167746668298E-2</v>
      </c>
    </row>
    <row r="79" spans="1:20" ht="30" customHeight="1" x14ac:dyDescent="0.2">
      <c r="A79" s="22" t="s">
        <v>33</v>
      </c>
      <c r="B79" s="23" t="s">
        <v>18</v>
      </c>
      <c r="C79" s="23"/>
      <c r="D79" s="24">
        <f t="shared" si="14"/>
        <v>18</v>
      </c>
      <c r="E79" s="25">
        <f t="shared" si="15"/>
        <v>0.05</v>
      </c>
      <c r="F79" s="26">
        <f t="shared" si="11"/>
        <v>0.2</v>
      </c>
      <c r="G79" s="26">
        <f t="shared" si="12"/>
        <v>3.6</v>
      </c>
      <c r="H79" s="25">
        <f t="shared" si="13"/>
        <v>1.7606064311040469E-2</v>
      </c>
    </row>
    <row r="80" spans="1:20" ht="30" customHeight="1" x14ac:dyDescent="0.2"/>
    <row r="81" spans="2:7" ht="30" customHeight="1" thickBot="1" x14ac:dyDescent="0.25">
      <c r="B81" s="27" t="s">
        <v>36</v>
      </c>
      <c r="C81" s="28" t="s">
        <v>34</v>
      </c>
      <c r="D81" s="29">
        <f>SUM(D65:D79)</f>
        <v>360</v>
      </c>
      <c r="E81" s="29"/>
      <c r="F81" s="28" t="s">
        <v>35</v>
      </c>
      <c r="G81" s="29">
        <f>SUM(G65:G79)</f>
        <v>204.47499999999999</v>
      </c>
    </row>
    <row r="82" spans="2:7" ht="30" customHeight="1" thickBot="1" x14ac:dyDescent="0.25">
      <c r="F82" s="28" t="s">
        <v>51</v>
      </c>
      <c r="G82" s="29">
        <f>B61*G81</f>
        <v>481344.37375000003</v>
      </c>
    </row>
    <row r="83" spans="2:7" ht="30" customHeight="1" x14ac:dyDescent="0.2"/>
    <row r="84" spans="2:7" ht="30" customHeight="1" x14ac:dyDescent="0.2"/>
    <row r="85" spans="2:7" ht="30" customHeight="1" x14ac:dyDescent="0.2"/>
    <row r="86" spans="2:7" ht="30" customHeight="1" x14ac:dyDescent="0.2"/>
    <row r="87" spans="2:7" ht="30" customHeight="1" x14ac:dyDescent="0.2"/>
    <row r="88" spans="2:7" ht="30" customHeight="1" x14ac:dyDescent="0.2"/>
    <row r="89" spans="2:7" ht="30" customHeight="1" x14ac:dyDescent="0.2"/>
    <row r="90" spans="2:7" ht="30" customHeight="1" x14ac:dyDescent="0.2"/>
    <row r="91" spans="2:7" ht="30" customHeight="1" x14ac:dyDescent="0.2"/>
    <row r="92" spans="2:7" ht="30" customHeight="1" x14ac:dyDescent="0.2"/>
    <row r="93" spans="2:7" ht="30" customHeight="1" x14ac:dyDescent="0.2"/>
    <row r="94" spans="2:7" ht="30" customHeight="1" x14ac:dyDescent="0.2"/>
    <row r="95" spans="2:7" ht="30" customHeight="1" x14ac:dyDescent="0.2"/>
    <row r="96" spans="2:7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</sheetData>
  <sheetProtection algorithmName="SHA-512" hashValue="hCo/L7jwXJ5qy2y7sgoQWv7zsEJne0bp3GPiEAcI6BslF5l1DiJYAW5y9asyHOp8eMM9V7QEN08bbqEj5rUnCQ==" saltValue="2U3OnlH2yv1vK0mtCw8sfw==" spinCount="100000" sheet="1" objects="1" scenarios="1"/>
  <mergeCells count="54">
    <mergeCell ref="B77:C77"/>
    <mergeCell ref="B78:C78"/>
    <mergeCell ref="B79:C79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46:C46"/>
    <mergeCell ref="B47:C47"/>
    <mergeCell ref="B48:C48"/>
    <mergeCell ref="B49:C49"/>
    <mergeCell ref="B50:C50"/>
    <mergeCell ref="A60:H60"/>
    <mergeCell ref="B65:C65"/>
    <mergeCell ref="B66:C66"/>
    <mergeCell ref="B51:C51"/>
    <mergeCell ref="B52:C52"/>
    <mergeCell ref="B53:C53"/>
    <mergeCell ref="B54:C54"/>
    <mergeCell ref="B55:C55"/>
    <mergeCell ref="E61:F61"/>
    <mergeCell ref="B43:C43"/>
    <mergeCell ref="B44:C44"/>
    <mergeCell ref="B45:C45"/>
    <mergeCell ref="B28:C28"/>
    <mergeCell ref="B29:C29"/>
    <mergeCell ref="B30:C30"/>
    <mergeCell ref="B31:C31"/>
    <mergeCell ref="A36:H36"/>
    <mergeCell ref="B41:C41"/>
    <mergeCell ref="E37:F37"/>
    <mergeCell ref="B24:C24"/>
    <mergeCell ref="B25:C25"/>
    <mergeCell ref="B26:C26"/>
    <mergeCell ref="B27:C27"/>
    <mergeCell ref="B42:C42"/>
    <mergeCell ref="B19:C19"/>
    <mergeCell ref="B20:C20"/>
    <mergeCell ref="B21:C21"/>
    <mergeCell ref="B22:C22"/>
    <mergeCell ref="B23:C23"/>
    <mergeCell ref="A5:H5"/>
    <mergeCell ref="A6:H9"/>
    <mergeCell ref="A10:H10"/>
    <mergeCell ref="B17:C17"/>
    <mergeCell ref="B18:C18"/>
    <mergeCell ref="A12:H12"/>
    <mergeCell ref="E13:F13"/>
  </mergeCells>
  <phoneticPr fontId="7" type="noConversion"/>
  <conditionalFormatting sqref="A5:H5 I5:XFD16 A6:A7 A10:A11 A12:H12 A13:D13 G13:H13 A14:H15 A16:G16 A18:A31 D18:D31 F18:G31 U18:XFD31 I18:R35 A32:H32 T32:XFD35 A33 C33:G33 A40:G40 A42:A55 F42:G55 A56:H56 A57 C57:G57 A58:H60 A61:D61 G61:H61 A62:H63 A64:G64 A66:A79 F66:G79 A80:H80 A81 C81:G81 A82:H83 A85:H1048576 I36:XFD1048576 A34:H36 A37:E37 G37:H37 A38:H39">
    <cfRule type="cellIs" dxfId="2" priority="1" operator="equal">
      <formula>"Observações"</formula>
    </cfRule>
    <cfRule type="cellIs" dxfId="1" priority="2" operator="equal">
      <formula>"Observação"</formula>
    </cfRule>
    <cfRule type="cellIs" dxfId="0" priority="3" operator="lessThan">
      <formula>0</formula>
    </cfRule>
  </conditionalFormatting>
  <printOptions horizontalCentered="1"/>
  <pageMargins left="0" right="0" top="0" bottom="0" header="0" footer="0"/>
  <pageSetup paperSize="9" orientation="portrait" r:id="rId1"/>
  <ignoredErrors>
    <ignoredError sqref="E17:E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ÁREA EQUIVALENTE</vt:lpstr>
      <vt:lpstr>'ÁREA EQUIVALENTE'!Area_de_impressao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Fatores de ajuste para cálculo das áreas equivalentes</dc:title>
  <dc:creator>Samuel Jesus de Oliveira</dc:creator>
  <cp:lastModifiedBy>Samuel Jesus de Oliveira</cp:lastModifiedBy>
  <dcterms:created xsi:type="dcterms:W3CDTF">2020-02-17T04:32:26Z</dcterms:created>
  <dcterms:modified xsi:type="dcterms:W3CDTF">2024-05-24T22:41:33Z</dcterms:modified>
</cp:coreProperties>
</file>