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Tabelas\Método Caires\"/>
    </mc:Choice>
  </mc:AlternateContent>
  <xr:revisionPtr revIDLastSave="0" documentId="13_ncr:1_{EAA9D9D8-14D5-4325-B0A1-1F38ED6647C7}" xr6:coauthVersionLast="47" xr6:coauthVersionMax="47" xr10:uidLastSave="{00000000-0000-0000-0000-000000000000}"/>
  <bookViews>
    <workbookView xWindow="-120" yWindow="-120" windowWidth="29040" windowHeight="15840" tabRatio="763" xr2:uid="{083CAACB-9875-4C0D-9241-5F1A1B2CB5C5}"/>
  </bookViews>
  <sheets>
    <sheet name="TRABALHO PESADO" sheetId="8" r:id="rId1"/>
  </sheets>
  <definedNames>
    <definedName name="_xlnm.Print_Area" localSheetId="0">'TRABALHO PESADO'!$A:$F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6" i="8" l="1"/>
  <c r="B143" i="8" s="1"/>
  <c r="I143" i="8" s="1"/>
  <c r="Z14" i="8"/>
  <c r="Z13" i="8"/>
  <c r="F15" i="8" l="1"/>
  <c r="M15" i="8" s="1"/>
  <c r="F17" i="8"/>
  <c r="M17" i="8" s="1"/>
  <c r="E20" i="8"/>
  <c r="L20" i="8" s="1"/>
  <c r="E22" i="8"/>
  <c r="L22" i="8" s="1"/>
  <c r="F24" i="8"/>
  <c r="M24" i="8" s="1"/>
  <c r="F26" i="8"/>
  <c r="M26" i="8" s="1"/>
  <c r="B29" i="8"/>
  <c r="I29" i="8" s="1"/>
  <c r="B31" i="8"/>
  <c r="I31" i="8" s="1"/>
  <c r="C33" i="8"/>
  <c r="J33" i="8" s="1"/>
  <c r="D35" i="8"/>
  <c r="K35" i="8" s="1"/>
  <c r="D37" i="8"/>
  <c r="K37" i="8" s="1"/>
  <c r="D40" i="8"/>
  <c r="K40" i="8" s="1"/>
  <c r="E44" i="8"/>
  <c r="L44" i="8" s="1"/>
  <c r="E47" i="8"/>
  <c r="L47" i="8" s="1"/>
  <c r="F52" i="8"/>
  <c r="M52" i="8" s="1"/>
  <c r="C59" i="8"/>
  <c r="J59" i="8" s="1"/>
  <c r="E65" i="8"/>
  <c r="L65" i="8" s="1"/>
  <c r="B72" i="8"/>
  <c r="I72" i="8" s="1"/>
  <c r="D78" i="8"/>
  <c r="K78" i="8" s="1"/>
  <c r="F84" i="8"/>
  <c r="M84" i="8" s="1"/>
  <c r="C91" i="8"/>
  <c r="J91" i="8" s="1"/>
  <c r="E100" i="8"/>
  <c r="L100" i="8" s="1"/>
  <c r="D113" i="8"/>
  <c r="K113" i="8" s="1"/>
  <c r="C130" i="8"/>
  <c r="J130" i="8" s="1"/>
  <c r="D187" i="8"/>
  <c r="K187" i="8" s="1"/>
  <c r="E57" i="8"/>
  <c r="L57" i="8" s="1"/>
  <c r="B64" i="8"/>
  <c r="I64" i="8" s="1"/>
  <c r="F76" i="8"/>
  <c r="M76" i="8" s="1"/>
  <c r="C83" i="8"/>
  <c r="J83" i="8" s="1"/>
  <c r="E89" i="8"/>
  <c r="L89" i="8" s="1"/>
  <c r="C110" i="8"/>
  <c r="J110" i="8" s="1"/>
  <c r="F123" i="8"/>
  <c r="M123" i="8" s="1"/>
  <c r="F161" i="8"/>
  <c r="M161" i="8" s="1"/>
  <c r="B12" i="8"/>
  <c r="I12" i="8" s="1"/>
  <c r="C12" i="8"/>
  <c r="J12" i="8" s="1"/>
  <c r="C14" i="8"/>
  <c r="J14" i="8" s="1"/>
  <c r="B16" i="8"/>
  <c r="I16" i="8" s="1"/>
  <c r="B18" i="8"/>
  <c r="I18" i="8" s="1"/>
  <c r="F20" i="8"/>
  <c r="M20" i="8" s="1"/>
  <c r="E23" i="8"/>
  <c r="L23" i="8" s="1"/>
  <c r="D25" i="8"/>
  <c r="K25" i="8" s="1"/>
  <c r="E27" i="8"/>
  <c r="L27" i="8" s="1"/>
  <c r="F29" i="8"/>
  <c r="M29" i="8" s="1"/>
  <c r="F31" i="8"/>
  <c r="M31" i="8" s="1"/>
  <c r="B34" i="8"/>
  <c r="I34" i="8" s="1"/>
  <c r="C36" i="8"/>
  <c r="J36" i="8" s="1"/>
  <c r="C38" i="8"/>
  <c r="J38" i="8" s="1"/>
  <c r="D41" i="8"/>
  <c r="K41" i="8" s="1"/>
  <c r="F45" i="8"/>
  <c r="M45" i="8" s="1"/>
  <c r="F48" i="8"/>
  <c r="M48" i="8" s="1"/>
  <c r="D54" i="8"/>
  <c r="K54" i="8" s="1"/>
  <c r="F60" i="8"/>
  <c r="M60" i="8" s="1"/>
  <c r="C67" i="8"/>
  <c r="J67" i="8" s="1"/>
  <c r="E73" i="8"/>
  <c r="L73" i="8" s="1"/>
  <c r="B80" i="8"/>
  <c r="I80" i="8" s="1"/>
  <c r="D86" i="8"/>
  <c r="K86" i="8" s="1"/>
  <c r="F92" i="8"/>
  <c r="M92" i="8" s="1"/>
  <c r="F103" i="8"/>
  <c r="M103" i="8" s="1"/>
  <c r="E116" i="8"/>
  <c r="L116" i="8" s="1"/>
  <c r="E136" i="8"/>
  <c r="L136" i="8" s="1"/>
  <c r="C13" i="8"/>
  <c r="J13" i="8" s="1"/>
  <c r="B15" i="8"/>
  <c r="I15" i="8" s="1"/>
  <c r="B17" i="8"/>
  <c r="I17" i="8" s="1"/>
  <c r="E19" i="8"/>
  <c r="L19" i="8" s="1"/>
  <c r="F21" i="8"/>
  <c r="M21" i="8" s="1"/>
  <c r="E24" i="8"/>
  <c r="L24" i="8" s="1"/>
  <c r="E26" i="8"/>
  <c r="L26" i="8" s="1"/>
  <c r="E28" i="8"/>
  <c r="L28" i="8" s="1"/>
  <c r="F30" i="8"/>
  <c r="M30" i="8" s="1"/>
  <c r="B33" i="8"/>
  <c r="I33" i="8" s="1"/>
  <c r="B35" i="8"/>
  <c r="I35" i="8" s="1"/>
  <c r="C37" i="8"/>
  <c r="J37" i="8" s="1"/>
  <c r="D39" i="8"/>
  <c r="K39" i="8" s="1"/>
  <c r="E43" i="8"/>
  <c r="L43" i="8" s="1"/>
  <c r="C51" i="8"/>
  <c r="J51" i="8" s="1"/>
  <c r="D70" i="8"/>
  <c r="K70" i="8" s="1"/>
  <c r="D97" i="8"/>
  <c r="K97" i="8" s="1"/>
  <c r="B13" i="8"/>
  <c r="I13" i="8" s="1"/>
  <c r="F16" i="8"/>
  <c r="M16" i="8" s="1"/>
  <c r="F18" i="8"/>
  <c r="M18" i="8" s="1"/>
  <c r="E21" i="8"/>
  <c r="L21" i="8" s="1"/>
  <c r="F23" i="8"/>
  <c r="M23" i="8" s="1"/>
  <c r="F25" i="8"/>
  <c r="M25" i="8" s="1"/>
  <c r="F27" i="8"/>
  <c r="M27" i="8" s="1"/>
  <c r="B30" i="8"/>
  <c r="I30" i="8" s="1"/>
  <c r="C32" i="8"/>
  <c r="J32" i="8" s="1"/>
  <c r="C34" i="8"/>
  <c r="J34" i="8" s="1"/>
  <c r="D36" i="8"/>
  <c r="K36" i="8" s="1"/>
  <c r="E38" i="8"/>
  <c r="L38" i="8" s="1"/>
  <c r="E42" i="8"/>
  <c r="L42" i="8" s="1"/>
  <c r="F46" i="8"/>
  <c r="M46" i="8" s="1"/>
  <c r="F49" i="8"/>
  <c r="M49" i="8" s="1"/>
  <c r="B56" i="8"/>
  <c r="I56" i="8" s="1"/>
  <c r="D62" i="8"/>
  <c r="K62" i="8" s="1"/>
  <c r="F68" i="8"/>
  <c r="M68" i="8" s="1"/>
  <c r="C75" i="8"/>
  <c r="J75" i="8" s="1"/>
  <c r="E81" i="8"/>
  <c r="L81" i="8" s="1"/>
  <c r="B88" i="8"/>
  <c r="I88" i="8" s="1"/>
  <c r="E94" i="8"/>
  <c r="L94" i="8" s="1"/>
  <c r="B107" i="8"/>
  <c r="I107" i="8" s="1"/>
  <c r="F119" i="8"/>
  <c r="M119" i="8" s="1"/>
  <c r="F212" i="8"/>
  <c r="M212" i="8" s="1"/>
  <c r="B212" i="8"/>
  <c r="I212" i="8" s="1"/>
  <c r="C211" i="8"/>
  <c r="J211" i="8" s="1"/>
  <c r="D210" i="8"/>
  <c r="K210" i="8" s="1"/>
  <c r="E209" i="8"/>
  <c r="L209" i="8" s="1"/>
  <c r="F208" i="8"/>
  <c r="M208" i="8" s="1"/>
  <c r="B208" i="8"/>
  <c r="I208" i="8" s="1"/>
  <c r="C207" i="8"/>
  <c r="J207" i="8" s="1"/>
  <c r="D206" i="8"/>
  <c r="K206" i="8" s="1"/>
  <c r="E205" i="8"/>
  <c r="L205" i="8" s="1"/>
  <c r="F204" i="8"/>
  <c r="M204" i="8" s="1"/>
  <c r="B204" i="8"/>
  <c r="I204" i="8" s="1"/>
  <c r="C203" i="8"/>
  <c r="J203" i="8" s="1"/>
  <c r="D202" i="8"/>
  <c r="K202" i="8" s="1"/>
  <c r="E201" i="8"/>
  <c r="L201" i="8" s="1"/>
  <c r="F200" i="8"/>
  <c r="M200" i="8" s="1"/>
  <c r="B200" i="8"/>
  <c r="I200" i="8" s="1"/>
  <c r="C199" i="8"/>
  <c r="J199" i="8" s="1"/>
  <c r="D198" i="8"/>
  <c r="K198" i="8" s="1"/>
  <c r="E197" i="8"/>
  <c r="L197" i="8" s="1"/>
  <c r="F196" i="8"/>
  <c r="M196" i="8" s="1"/>
  <c r="B196" i="8"/>
  <c r="I196" i="8" s="1"/>
  <c r="C195" i="8"/>
  <c r="J195" i="8" s="1"/>
  <c r="D194" i="8"/>
  <c r="K194" i="8" s="1"/>
  <c r="E193" i="8"/>
  <c r="L193" i="8" s="1"/>
  <c r="F192" i="8"/>
  <c r="M192" i="8" s="1"/>
  <c r="B192" i="8"/>
  <c r="I192" i="8" s="1"/>
  <c r="C191" i="8"/>
  <c r="J191" i="8" s="1"/>
  <c r="D190" i="8"/>
  <c r="K190" i="8" s="1"/>
  <c r="E189" i="8"/>
  <c r="L189" i="8" s="1"/>
  <c r="F188" i="8"/>
  <c r="M188" i="8" s="1"/>
  <c r="B188" i="8"/>
  <c r="I188" i="8" s="1"/>
  <c r="C187" i="8"/>
  <c r="J187" i="8" s="1"/>
  <c r="D186" i="8"/>
  <c r="K186" i="8" s="1"/>
  <c r="E185" i="8"/>
  <c r="L185" i="8" s="1"/>
  <c r="F184" i="8"/>
  <c r="M184" i="8" s="1"/>
  <c r="B184" i="8"/>
  <c r="I184" i="8" s="1"/>
  <c r="C183" i="8"/>
  <c r="J183" i="8" s="1"/>
  <c r="D182" i="8"/>
  <c r="K182" i="8" s="1"/>
  <c r="E181" i="8"/>
  <c r="L181" i="8" s="1"/>
  <c r="F180" i="8"/>
  <c r="M180" i="8" s="1"/>
  <c r="B180" i="8"/>
  <c r="I180" i="8" s="1"/>
  <c r="C179" i="8"/>
  <c r="J179" i="8" s="1"/>
  <c r="D178" i="8"/>
  <c r="K178" i="8" s="1"/>
  <c r="E177" i="8"/>
  <c r="L177" i="8" s="1"/>
  <c r="F176" i="8"/>
  <c r="M176" i="8" s="1"/>
  <c r="B176" i="8"/>
  <c r="I176" i="8" s="1"/>
  <c r="C175" i="8"/>
  <c r="J175" i="8" s="1"/>
  <c r="D174" i="8"/>
  <c r="K174" i="8" s="1"/>
  <c r="E173" i="8"/>
  <c r="L173" i="8" s="1"/>
  <c r="F172" i="8"/>
  <c r="M172" i="8" s="1"/>
  <c r="B172" i="8"/>
  <c r="I172" i="8" s="1"/>
  <c r="C171" i="8"/>
  <c r="J171" i="8" s="1"/>
  <c r="D170" i="8"/>
  <c r="K170" i="8" s="1"/>
  <c r="E169" i="8"/>
  <c r="L169" i="8" s="1"/>
  <c r="F168" i="8"/>
  <c r="M168" i="8" s="1"/>
  <c r="B168" i="8"/>
  <c r="I168" i="8" s="1"/>
  <c r="C167" i="8"/>
  <c r="J167" i="8" s="1"/>
  <c r="D166" i="8"/>
  <c r="K166" i="8" s="1"/>
  <c r="E165" i="8"/>
  <c r="L165" i="8" s="1"/>
  <c r="F164" i="8"/>
  <c r="M164" i="8" s="1"/>
  <c r="B164" i="8"/>
  <c r="I164" i="8" s="1"/>
  <c r="C163" i="8"/>
  <c r="J163" i="8" s="1"/>
  <c r="D162" i="8"/>
  <c r="K162" i="8" s="1"/>
  <c r="E161" i="8"/>
  <c r="L161" i="8" s="1"/>
  <c r="F160" i="8"/>
  <c r="M160" i="8" s="1"/>
  <c r="B160" i="8"/>
  <c r="I160" i="8" s="1"/>
  <c r="C159" i="8"/>
  <c r="J159" i="8" s="1"/>
  <c r="D158" i="8"/>
  <c r="K158" i="8" s="1"/>
  <c r="E157" i="8"/>
  <c r="L157" i="8" s="1"/>
  <c r="F156" i="8"/>
  <c r="M156" i="8" s="1"/>
  <c r="B156" i="8"/>
  <c r="I156" i="8" s="1"/>
  <c r="C155" i="8"/>
  <c r="J155" i="8" s="1"/>
  <c r="D154" i="8"/>
  <c r="K154" i="8" s="1"/>
  <c r="E153" i="8"/>
  <c r="L153" i="8" s="1"/>
  <c r="F152" i="8"/>
  <c r="M152" i="8" s="1"/>
  <c r="B152" i="8"/>
  <c r="I152" i="8" s="1"/>
  <c r="C151" i="8"/>
  <c r="J151" i="8" s="1"/>
  <c r="D150" i="8"/>
  <c r="K150" i="8" s="1"/>
  <c r="E149" i="8"/>
  <c r="L149" i="8" s="1"/>
  <c r="F148" i="8"/>
  <c r="M148" i="8" s="1"/>
  <c r="B148" i="8"/>
  <c r="I148" i="8" s="1"/>
  <c r="C147" i="8"/>
  <c r="J147" i="8" s="1"/>
  <c r="D146" i="8"/>
  <c r="K146" i="8" s="1"/>
  <c r="E145" i="8"/>
  <c r="L145" i="8" s="1"/>
  <c r="E212" i="8"/>
  <c r="L212" i="8" s="1"/>
  <c r="F211" i="8"/>
  <c r="M211" i="8" s="1"/>
  <c r="B211" i="8"/>
  <c r="I211" i="8" s="1"/>
  <c r="C210" i="8"/>
  <c r="J210" i="8" s="1"/>
  <c r="D209" i="8"/>
  <c r="K209" i="8" s="1"/>
  <c r="E208" i="8"/>
  <c r="L208" i="8" s="1"/>
  <c r="F207" i="8"/>
  <c r="M207" i="8" s="1"/>
  <c r="B207" i="8"/>
  <c r="I207" i="8" s="1"/>
  <c r="C206" i="8"/>
  <c r="J206" i="8" s="1"/>
  <c r="D205" i="8"/>
  <c r="K205" i="8" s="1"/>
  <c r="E204" i="8"/>
  <c r="L204" i="8" s="1"/>
  <c r="F203" i="8"/>
  <c r="M203" i="8" s="1"/>
  <c r="B203" i="8"/>
  <c r="I203" i="8" s="1"/>
  <c r="C202" i="8"/>
  <c r="J202" i="8" s="1"/>
  <c r="D201" i="8"/>
  <c r="K201" i="8" s="1"/>
  <c r="E200" i="8"/>
  <c r="L200" i="8" s="1"/>
  <c r="F199" i="8"/>
  <c r="M199" i="8" s="1"/>
  <c r="B199" i="8"/>
  <c r="I199" i="8" s="1"/>
  <c r="C198" i="8"/>
  <c r="J198" i="8" s="1"/>
  <c r="D197" i="8"/>
  <c r="K197" i="8" s="1"/>
  <c r="E196" i="8"/>
  <c r="L196" i="8" s="1"/>
  <c r="F195" i="8"/>
  <c r="M195" i="8" s="1"/>
  <c r="B195" i="8"/>
  <c r="I195" i="8" s="1"/>
  <c r="C194" i="8"/>
  <c r="J194" i="8" s="1"/>
  <c r="D193" i="8"/>
  <c r="K193" i="8" s="1"/>
  <c r="E192" i="8"/>
  <c r="L192" i="8" s="1"/>
  <c r="F191" i="8"/>
  <c r="M191" i="8" s="1"/>
  <c r="B191" i="8"/>
  <c r="I191" i="8" s="1"/>
  <c r="C190" i="8"/>
  <c r="J190" i="8" s="1"/>
  <c r="D189" i="8"/>
  <c r="K189" i="8" s="1"/>
  <c r="E188" i="8"/>
  <c r="L188" i="8" s="1"/>
  <c r="F187" i="8"/>
  <c r="M187" i="8" s="1"/>
  <c r="B187" i="8"/>
  <c r="I187" i="8" s="1"/>
  <c r="C186" i="8"/>
  <c r="J186" i="8" s="1"/>
  <c r="D185" i="8"/>
  <c r="K185" i="8" s="1"/>
  <c r="E184" i="8"/>
  <c r="L184" i="8" s="1"/>
  <c r="F183" i="8"/>
  <c r="M183" i="8" s="1"/>
  <c r="B183" i="8"/>
  <c r="I183" i="8" s="1"/>
  <c r="C182" i="8"/>
  <c r="J182" i="8" s="1"/>
  <c r="D181" i="8"/>
  <c r="K181" i="8" s="1"/>
  <c r="E180" i="8"/>
  <c r="L180" i="8" s="1"/>
  <c r="F179" i="8"/>
  <c r="M179" i="8" s="1"/>
  <c r="B179" i="8"/>
  <c r="I179" i="8" s="1"/>
  <c r="C178" i="8"/>
  <c r="J178" i="8" s="1"/>
  <c r="D177" i="8"/>
  <c r="K177" i="8" s="1"/>
  <c r="E176" i="8"/>
  <c r="L176" i="8" s="1"/>
  <c r="F175" i="8"/>
  <c r="M175" i="8" s="1"/>
  <c r="B175" i="8"/>
  <c r="I175" i="8" s="1"/>
  <c r="C174" i="8"/>
  <c r="J174" i="8" s="1"/>
  <c r="D173" i="8"/>
  <c r="K173" i="8" s="1"/>
  <c r="E172" i="8"/>
  <c r="L172" i="8" s="1"/>
  <c r="F171" i="8"/>
  <c r="M171" i="8" s="1"/>
  <c r="B171" i="8"/>
  <c r="I171" i="8" s="1"/>
  <c r="C170" i="8"/>
  <c r="J170" i="8" s="1"/>
  <c r="D169" i="8"/>
  <c r="K169" i="8" s="1"/>
  <c r="E168" i="8"/>
  <c r="L168" i="8" s="1"/>
  <c r="F167" i="8"/>
  <c r="M167" i="8" s="1"/>
  <c r="B167" i="8"/>
  <c r="I167" i="8" s="1"/>
  <c r="C166" i="8"/>
  <c r="J166" i="8" s="1"/>
  <c r="D165" i="8"/>
  <c r="K165" i="8" s="1"/>
  <c r="E164" i="8"/>
  <c r="L164" i="8" s="1"/>
  <c r="F163" i="8"/>
  <c r="M163" i="8" s="1"/>
  <c r="B163" i="8"/>
  <c r="I163" i="8" s="1"/>
  <c r="C162" i="8"/>
  <c r="J162" i="8" s="1"/>
  <c r="D161" i="8"/>
  <c r="K161" i="8" s="1"/>
  <c r="E160" i="8"/>
  <c r="L160" i="8" s="1"/>
  <c r="F159" i="8"/>
  <c r="M159" i="8" s="1"/>
  <c r="B159" i="8"/>
  <c r="I159" i="8" s="1"/>
  <c r="C158" i="8"/>
  <c r="J158" i="8" s="1"/>
  <c r="D157" i="8"/>
  <c r="K157" i="8" s="1"/>
  <c r="E156" i="8"/>
  <c r="L156" i="8" s="1"/>
  <c r="F155" i="8"/>
  <c r="M155" i="8" s="1"/>
  <c r="B155" i="8"/>
  <c r="I155" i="8" s="1"/>
  <c r="C154" i="8"/>
  <c r="J154" i="8" s="1"/>
  <c r="D153" i="8"/>
  <c r="K153" i="8" s="1"/>
  <c r="E152" i="8"/>
  <c r="L152" i="8" s="1"/>
  <c r="F151" i="8"/>
  <c r="M151" i="8" s="1"/>
  <c r="B151" i="8"/>
  <c r="I151" i="8" s="1"/>
  <c r="C150" i="8"/>
  <c r="J150" i="8" s="1"/>
  <c r="D149" i="8"/>
  <c r="K149" i="8" s="1"/>
  <c r="E148" i="8"/>
  <c r="L148" i="8" s="1"/>
  <c r="F147" i="8"/>
  <c r="M147" i="8" s="1"/>
  <c r="B147" i="8"/>
  <c r="I147" i="8" s="1"/>
  <c r="C146" i="8"/>
  <c r="J146" i="8" s="1"/>
  <c r="D145" i="8"/>
  <c r="K145" i="8" s="1"/>
  <c r="D212" i="8"/>
  <c r="K212" i="8" s="1"/>
  <c r="E211" i="8"/>
  <c r="L211" i="8" s="1"/>
  <c r="F210" i="8"/>
  <c r="M210" i="8" s="1"/>
  <c r="B210" i="8"/>
  <c r="I210" i="8" s="1"/>
  <c r="C209" i="8"/>
  <c r="J209" i="8" s="1"/>
  <c r="D208" i="8"/>
  <c r="K208" i="8" s="1"/>
  <c r="E207" i="8"/>
  <c r="L207" i="8" s="1"/>
  <c r="F206" i="8"/>
  <c r="M206" i="8" s="1"/>
  <c r="B206" i="8"/>
  <c r="I206" i="8" s="1"/>
  <c r="C205" i="8"/>
  <c r="J205" i="8" s="1"/>
  <c r="D204" i="8"/>
  <c r="K204" i="8" s="1"/>
  <c r="E203" i="8"/>
  <c r="L203" i="8" s="1"/>
  <c r="F202" i="8"/>
  <c r="M202" i="8" s="1"/>
  <c r="B202" i="8"/>
  <c r="I202" i="8" s="1"/>
  <c r="C201" i="8"/>
  <c r="J201" i="8" s="1"/>
  <c r="D200" i="8"/>
  <c r="K200" i="8" s="1"/>
  <c r="E199" i="8"/>
  <c r="L199" i="8" s="1"/>
  <c r="F198" i="8"/>
  <c r="M198" i="8" s="1"/>
  <c r="B198" i="8"/>
  <c r="I198" i="8" s="1"/>
  <c r="C197" i="8"/>
  <c r="J197" i="8" s="1"/>
  <c r="D196" i="8"/>
  <c r="K196" i="8" s="1"/>
  <c r="E195" i="8"/>
  <c r="L195" i="8" s="1"/>
  <c r="F194" i="8"/>
  <c r="M194" i="8" s="1"/>
  <c r="B194" i="8"/>
  <c r="I194" i="8" s="1"/>
  <c r="C193" i="8"/>
  <c r="J193" i="8" s="1"/>
  <c r="D192" i="8"/>
  <c r="K192" i="8" s="1"/>
  <c r="E191" i="8"/>
  <c r="L191" i="8" s="1"/>
  <c r="F190" i="8"/>
  <c r="M190" i="8" s="1"/>
  <c r="B190" i="8"/>
  <c r="I190" i="8" s="1"/>
  <c r="C189" i="8"/>
  <c r="J189" i="8" s="1"/>
  <c r="D188" i="8"/>
  <c r="K188" i="8" s="1"/>
  <c r="E187" i="8"/>
  <c r="L187" i="8" s="1"/>
  <c r="F186" i="8"/>
  <c r="M186" i="8" s="1"/>
  <c r="B186" i="8"/>
  <c r="I186" i="8" s="1"/>
  <c r="C185" i="8"/>
  <c r="J185" i="8" s="1"/>
  <c r="D184" i="8"/>
  <c r="K184" i="8" s="1"/>
  <c r="E183" i="8"/>
  <c r="L183" i="8" s="1"/>
  <c r="F182" i="8"/>
  <c r="M182" i="8" s="1"/>
  <c r="B182" i="8"/>
  <c r="I182" i="8" s="1"/>
  <c r="C181" i="8"/>
  <c r="J181" i="8" s="1"/>
  <c r="D180" i="8"/>
  <c r="K180" i="8" s="1"/>
  <c r="E179" i="8"/>
  <c r="L179" i="8" s="1"/>
  <c r="F178" i="8"/>
  <c r="M178" i="8" s="1"/>
  <c r="B178" i="8"/>
  <c r="I178" i="8" s="1"/>
  <c r="C177" i="8"/>
  <c r="J177" i="8" s="1"/>
  <c r="D176" i="8"/>
  <c r="K176" i="8" s="1"/>
  <c r="E175" i="8"/>
  <c r="L175" i="8" s="1"/>
  <c r="F174" i="8"/>
  <c r="M174" i="8" s="1"/>
  <c r="B174" i="8"/>
  <c r="I174" i="8" s="1"/>
  <c r="C173" i="8"/>
  <c r="J173" i="8" s="1"/>
  <c r="D172" i="8"/>
  <c r="K172" i="8" s="1"/>
  <c r="E171" i="8"/>
  <c r="L171" i="8" s="1"/>
  <c r="F170" i="8"/>
  <c r="M170" i="8" s="1"/>
  <c r="B170" i="8"/>
  <c r="I170" i="8" s="1"/>
  <c r="C169" i="8"/>
  <c r="J169" i="8" s="1"/>
  <c r="D168" i="8"/>
  <c r="K168" i="8" s="1"/>
  <c r="E167" i="8"/>
  <c r="L167" i="8" s="1"/>
  <c r="F166" i="8"/>
  <c r="M166" i="8" s="1"/>
  <c r="B166" i="8"/>
  <c r="I166" i="8" s="1"/>
  <c r="C165" i="8"/>
  <c r="J165" i="8" s="1"/>
  <c r="D164" i="8"/>
  <c r="K164" i="8" s="1"/>
  <c r="E163" i="8"/>
  <c r="L163" i="8" s="1"/>
  <c r="F162" i="8"/>
  <c r="M162" i="8" s="1"/>
  <c r="B162" i="8"/>
  <c r="I162" i="8" s="1"/>
  <c r="C161" i="8"/>
  <c r="J161" i="8" s="1"/>
  <c r="D160" i="8"/>
  <c r="K160" i="8" s="1"/>
  <c r="E159" i="8"/>
  <c r="L159" i="8" s="1"/>
  <c r="F158" i="8"/>
  <c r="M158" i="8" s="1"/>
  <c r="B158" i="8"/>
  <c r="I158" i="8" s="1"/>
  <c r="C157" i="8"/>
  <c r="J157" i="8" s="1"/>
  <c r="D156" i="8"/>
  <c r="K156" i="8" s="1"/>
  <c r="E155" i="8"/>
  <c r="L155" i="8" s="1"/>
  <c r="F154" i="8"/>
  <c r="M154" i="8" s="1"/>
  <c r="B154" i="8"/>
  <c r="I154" i="8" s="1"/>
  <c r="C153" i="8"/>
  <c r="J153" i="8" s="1"/>
  <c r="D152" i="8"/>
  <c r="K152" i="8" s="1"/>
  <c r="E151" i="8"/>
  <c r="L151" i="8" s="1"/>
  <c r="F150" i="8"/>
  <c r="M150" i="8" s="1"/>
  <c r="B150" i="8"/>
  <c r="I150" i="8" s="1"/>
  <c r="C149" i="8"/>
  <c r="J149" i="8" s="1"/>
  <c r="D148" i="8"/>
  <c r="K148" i="8" s="1"/>
  <c r="E147" i="8"/>
  <c r="L147" i="8" s="1"/>
  <c r="F146" i="8"/>
  <c r="M146" i="8" s="1"/>
  <c r="B146" i="8"/>
  <c r="I146" i="8" s="1"/>
  <c r="C212" i="8"/>
  <c r="J212" i="8" s="1"/>
  <c r="B209" i="8"/>
  <c r="I209" i="8" s="1"/>
  <c r="F205" i="8"/>
  <c r="M205" i="8" s="1"/>
  <c r="E202" i="8"/>
  <c r="L202" i="8" s="1"/>
  <c r="D199" i="8"/>
  <c r="K199" i="8" s="1"/>
  <c r="C196" i="8"/>
  <c r="J196" i="8" s="1"/>
  <c r="B193" i="8"/>
  <c r="I193" i="8" s="1"/>
  <c r="F189" i="8"/>
  <c r="M189" i="8" s="1"/>
  <c r="E186" i="8"/>
  <c r="L186" i="8" s="1"/>
  <c r="D183" i="8"/>
  <c r="K183" i="8" s="1"/>
  <c r="C180" i="8"/>
  <c r="J180" i="8" s="1"/>
  <c r="B177" i="8"/>
  <c r="I177" i="8" s="1"/>
  <c r="F173" i="8"/>
  <c r="M173" i="8" s="1"/>
  <c r="E170" i="8"/>
  <c r="L170" i="8" s="1"/>
  <c r="D167" i="8"/>
  <c r="K167" i="8" s="1"/>
  <c r="C164" i="8"/>
  <c r="J164" i="8" s="1"/>
  <c r="B161" i="8"/>
  <c r="I161" i="8" s="1"/>
  <c r="F157" i="8"/>
  <c r="M157" i="8" s="1"/>
  <c r="E154" i="8"/>
  <c r="L154" i="8" s="1"/>
  <c r="D151" i="8"/>
  <c r="K151" i="8" s="1"/>
  <c r="C148" i="8"/>
  <c r="J148" i="8" s="1"/>
  <c r="C145" i="8"/>
  <c r="J145" i="8" s="1"/>
  <c r="D144" i="8"/>
  <c r="K144" i="8" s="1"/>
  <c r="E143" i="8"/>
  <c r="L143" i="8" s="1"/>
  <c r="F142" i="8"/>
  <c r="M142" i="8" s="1"/>
  <c r="B142" i="8"/>
  <c r="I142" i="8" s="1"/>
  <c r="C141" i="8"/>
  <c r="J141" i="8" s="1"/>
  <c r="D140" i="8"/>
  <c r="K140" i="8" s="1"/>
  <c r="E139" i="8"/>
  <c r="L139" i="8" s="1"/>
  <c r="F138" i="8"/>
  <c r="M138" i="8" s="1"/>
  <c r="B138" i="8"/>
  <c r="I138" i="8" s="1"/>
  <c r="C137" i="8"/>
  <c r="J137" i="8" s="1"/>
  <c r="D136" i="8"/>
  <c r="K136" i="8" s="1"/>
  <c r="E135" i="8"/>
  <c r="L135" i="8" s="1"/>
  <c r="F134" i="8"/>
  <c r="M134" i="8" s="1"/>
  <c r="B134" i="8"/>
  <c r="I134" i="8" s="1"/>
  <c r="C133" i="8"/>
  <c r="J133" i="8" s="1"/>
  <c r="D132" i="8"/>
  <c r="K132" i="8" s="1"/>
  <c r="E131" i="8"/>
  <c r="L131" i="8" s="1"/>
  <c r="F130" i="8"/>
  <c r="M130" i="8" s="1"/>
  <c r="B130" i="8"/>
  <c r="I130" i="8" s="1"/>
  <c r="C129" i="8"/>
  <c r="J129" i="8" s="1"/>
  <c r="D128" i="8"/>
  <c r="K128" i="8" s="1"/>
  <c r="E127" i="8"/>
  <c r="L127" i="8" s="1"/>
  <c r="F126" i="8"/>
  <c r="M126" i="8" s="1"/>
  <c r="B126" i="8"/>
  <c r="I126" i="8" s="1"/>
  <c r="C125" i="8"/>
  <c r="J125" i="8" s="1"/>
  <c r="D124" i="8"/>
  <c r="K124" i="8" s="1"/>
  <c r="E123" i="8"/>
  <c r="L123" i="8" s="1"/>
  <c r="F122" i="8"/>
  <c r="M122" i="8" s="1"/>
  <c r="D211" i="8"/>
  <c r="K211" i="8" s="1"/>
  <c r="C208" i="8"/>
  <c r="J208" i="8" s="1"/>
  <c r="B205" i="8"/>
  <c r="I205" i="8" s="1"/>
  <c r="F201" i="8"/>
  <c r="M201" i="8" s="1"/>
  <c r="E198" i="8"/>
  <c r="L198" i="8" s="1"/>
  <c r="D195" i="8"/>
  <c r="K195" i="8" s="1"/>
  <c r="C192" i="8"/>
  <c r="J192" i="8" s="1"/>
  <c r="B189" i="8"/>
  <c r="I189" i="8" s="1"/>
  <c r="F185" i="8"/>
  <c r="M185" i="8" s="1"/>
  <c r="E182" i="8"/>
  <c r="L182" i="8" s="1"/>
  <c r="D179" i="8"/>
  <c r="K179" i="8" s="1"/>
  <c r="C176" i="8"/>
  <c r="J176" i="8" s="1"/>
  <c r="B173" i="8"/>
  <c r="I173" i="8" s="1"/>
  <c r="F169" i="8"/>
  <c r="M169" i="8" s="1"/>
  <c r="E166" i="8"/>
  <c r="L166" i="8" s="1"/>
  <c r="D163" i="8"/>
  <c r="K163" i="8" s="1"/>
  <c r="C160" i="8"/>
  <c r="J160" i="8" s="1"/>
  <c r="B157" i="8"/>
  <c r="I157" i="8" s="1"/>
  <c r="F153" i="8"/>
  <c r="M153" i="8" s="1"/>
  <c r="E150" i="8"/>
  <c r="L150" i="8" s="1"/>
  <c r="D147" i="8"/>
  <c r="K147" i="8" s="1"/>
  <c r="B145" i="8"/>
  <c r="I145" i="8" s="1"/>
  <c r="C144" i="8"/>
  <c r="J144" i="8" s="1"/>
  <c r="D143" i="8"/>
  <c r="K143" i="8" s="1"/>
  <c r="E142" i="8"/>
  <c r="L142" i="8" s="1"/>
  <c r="F141" i="8"/>
  <c r="M141" i="8" s="1"/>
  <c r="B141" i="8"/>
  <c r="I141" i="8" s="1"/>
  <c r="C140" i="8"/>
  <c r="J140" i="8" s="1"/>
  <c r="D139" i="8"/>
  <c r="K139" i="8" s="1"/>
  <c r="E138" i="8"/>
  <c r="L138" i="8" s="1"/>
  <c r="F137" i="8"/>
  <c r="M137" i="8" s="1"/>
  <c r="B137" i="8"/>
  <c r="I137" i="8" s="1"/>
  <c r="C136" i="8"/>
  <c r="J136" i="8" s="1"/>
  <c r="D135" i="8"/>
  <c r="K135" i="8" s="1"/>
  <c r="E134" i="8"/>
  <c r="L134" i="8" s="1"/>
  <c r="F133" i="8"/>
  <c r="M133" i="8" s="1"/>
  <c r="B133" i="8"/>
  <c r="I133" i="8" s="1"/>
  <c r="C132" i="8"/>
  <c r="J132" i="8" s="1"/>
  <c r="D131" i="8"/>
  <c r="K131" i="8" s="1"/>
  <c r="E130" i="8"/>
  <c r="L130" i="8" s="1"/>
  <c r="F129" i="8"/>
  <c r="M129" i="8" s="1"/>
  <c r="B129" i="8"/>
  <c r="I129" i="8" s="1"/>
  <c r="C128" i="8"/>
  <c r="J128" i="8" s="1"/>
  <c r="D127" i="8"/>
  <c r="K127" i="8" s="1"/>
  <c r="E126" i="8"/>
  <c r="L126" i="8" s="1"/>
  <c r="F125" i="8"/>
  <c r="M125" i="8" s="1"/>
  <c r="B125" i="8"/>
  <c r="I125" i="8" s="1"/>
  <c r="C124" i="8"/>
  <c r="J124" i="8" s="1"/>
  <c r="D123" i="8"/>
  <c r="K123" i="8" s="1"/>
  <c r="E122" i="8"/>
  <c r="L122" i="8" s="1"/>
  <c r="F121" i="8"/>
  <c r="M121" i="8" s="1"/>
  <c r="B121" i="8"/>
  <c r="I121" i="8" s="1"/>
  <c r="C120" i="8"/>
  <c r="J120" i="8" s="1"/>
  <c r="D119" i="8"/>
  <c r="K119" i="8" s="1"/>
  <c r="E118" i="8"/>
  <c r="L118" i="8" s="1"/>
  <c r="F117" i="8"/>
  <c r="M117" i="8" s="1"/>
  <c r="B117" i="8"/>
  <c r="I117" i="8" s="1"/>
  <c r="C116" i="8"/>
  <c r="J116" i="8" s="1"/>
  <c r="D115" i="8"/>
  <c r="K115" i="8" s="1"/>
  <c r="E114" i="8"/>
  <c r="L114" i="8" s="1"/>
  <c r="F113" i="8"/>
  <c r="M113" i="8" s="1"/>
  <c r="B113" i="8"/>
  <c r="I113" i="8" s="1"/>
  <c r="C112" i="8"/>
  <c r="J112" i="8" s="1"/>
  <c r="D111" i="8"/>
  <c r="K111" i="8" s="1"/>
  <c r="E110" i="8"/>
  <c r="L110" i="8" s="1"/>
  <c r="F109" i="8"/>
  <c r="M109" i="8" s="1"/>
  <c r="B109" i="8"/>
  <c r="I109" i="8" s="1"/>
  <c r="C108" i="8"/>
  <c r="J108" i="8" s="1"/>
  <c r="D107" i="8"/>
  <c r="K107" i="8" s="1"/>
  <c r="E106" i="8"/>
  <c r="L106" i="8" s="1"/>
  <c r="F105" i="8"/>
  <c r="M105" i="8" s="1"/>
  <c r="B105" i="8"/>
  <c r="I105" i="8" s="1"/>
  <c r="C104" i="8"/>
  <c r="J104" i="8" s="1"/>
  <c r="D103" i="8"/>
  <c r="K103" i="8" s="1"/>
  <c r="E102" i="8"/>
  <c r="L102" i="8" s="1"/>
  <c r="F101" i="8"/>
  <c r="M101" i="8" s="1"/>
  <c r="B101" i="8"/>
  <c r="I101" i="8" s="1"/>
  <c r="C100" i="8"/>
  <c r="J100" i="8" s="1"/>
  <c r="D99" i="8"/>
  <c r="K99" i="8" s="1"/>
  <c r="E98" i="8"/>
  <c r="L98" i="8" s="1"/>
  <c r="F97" i="8"/>
  <c r="M97" i="8" s="1"/>
  <c r="B97" i="8"/>
  <c r="I97" i="8" s="1"/>
  <c r="C96" i="8"/>
  <c r="J96" i="8" s="1"/>
  <c r="D95" i="8"/>
  <c r="K95" i="8" s="1"/>
  <c r="E210" i="8"/>
  <c r="L210" i="8" s="1"/>
  <c r="D207" i="8"/>
  <c r="K207" i="8" s="1"/>
  <c r="C204" i="8"/>
  <c r="J204" i="8" s="1"/>
  <c r="B201" i="8"/>
  <c r="I201" i="8" s="1"/>
  <c r="F197" i="8"/>
  <c r="M197" i="8" s="1"/>
  <c r="E194" i="8"/>
  <c r="L194" i="8" s="1"/>
  <c r="D191" i="8"/>
  <c r="K191" i="8" s="1"/>
  <c r="C188" i="8"/>
  <c r="J188" i="8" s="1"/>
  <c r="B185" i="8"/>
  <c r="I185" i="8" s="1"/>
  <c r="F181" i="8"/>
  <c r="M181" i="8" s="1"/>
  <c r="E178" i="8"/>
  <c r="L178" i="8" s="1"/>
  <c r="D175" i="8"/>
  <c r="K175" i="8" s="1"/>
  <c r="C172" i="8"/>
  <c r="J172" i="8" s="1"/>
  <c r="B169" i="8"/>
  <c r="I169" i="8" s="1"/>
  <c r="F165" i="8"/>
  <c r="M165" i="8" s="1"/>
  <c r="E162" i="8"/>
  <c r="L162" i="8" s="1"/>
  <c r="D159" i="8"/>
  <c r="K159" i="8" s="1"/>
  <c r="C156" i="8"/>
  <c r="J156" i="8" s="1"/>
  <c r="B153" i="8"/>
  <c r="I153" i="8" s="1"/>
  <c r="F149" i="8"/>
  <c r="M149" i="8" s="1"/>
  <c r="E146" i="8"/>
  <c r="L146" i="8" s="1"/>
  <c r="F144" i="8"/>
  <c r="M144" i="8" s="1"/>
  <c r="B144" i="8"/>
  <c r="I144" i="8" s="1"/>
  <c r="C143" i="8"/>
  <c r="J143" i="8" s="1"/>
  <c r="D142" i="8"/>
  <c r="K142" i="8" s="1"/>
  <c r="E141" i="8"/>
  <c r="L141" i="8" s="1"/>
  <c r="F140" i="8"/>
  <c r="M140" i="8" s="1"/>
  <c r="B140" i="8"/>
  <c r="I140" i="8" s="1"/>
  <c r="C139" i="8"/>
  <c r="J139" i="8" s="1"/>
  <c r="D138" i="8"/>
  <c r="K138" i="8" s="1"/>
  <c r="E137" i="8"/>
  <c r="L137" i="8" s="1"/>
  <c r="F136" i="8"/>
  <c r="M136" i="8" s="1"/>
  <c r="B136" i="8"/>
  <c r="I136" i="8" s="1"/>
  <c r="C135" i="8"/>
  <c r="J135" i="8" s="1"/>
  <c r="D134" i="8"/>
  <c r="K134" i="8" s="1"/>
  <c r="E133" i="8"/>
  <c r="L133" i="8" s="1"/>
  <c r="F132" i="8"/>
  <c r="M132" i="8" s="1"/>
  <c r="B132" i="8"/>
  <c r="I132" i="8" s="1"/>
  <c r="C131" i="8"/>
  <c r="J131" i="8" s="1"/>
  <c r="D130" i="8"/>
  <c r="K130" i="8" s="1"/>
  <c r="E129" i="8"/>
  <c r="L129" i="8" s="1"/>
  <c r="F128" i="8"/>
  <c r="M128" i="8" s="1"/>
  <c r="B128" i="8"/>
  <c r="I128" i="8" s="1"/>
  <c r="C127" i="8"/>
  <c r="J127" i="8" s="1"/>
  <c r="D126" i="8"/>
  <c r="K126" i="8" s="1"/>
  <c r="E125" i="8"/>
  <c r="L125" i="8" s="1"/>
  <c r="F124" i="8"/>
  <c r="M124" i="8" s="1"/>
  <c r="B124" i="8"/>
  <c r="I124" i="8" s="1"/>
  <c r="C123" i="8"/>
  <c r="J123" i="8" s="1"/>
  <c r="D122" i="8"/>
  <c r="K122" i="8" s="1"/>
  <c r="E121" i="8"/>
  <c r="L121" i="8" s="1"/>
  <c r="F120" i="8"/>
  <c r="M120" i="8" s="1"/>
  <c r="B120" i="8"/>
  <c r="I120" i="8" s="1"/>
  <c r="C119" i="8"/>
  <c r="J119" i="8" s="1"/>
  <c r="D118" i="8"/>
  <c r="K118" i="8" s="1"/>
  <c r="E117" i="8"/>
  <c r="L117" i="8" s="1"/>
  <c r="F116" i="8"/>
  <c r="M116" i="8" s="1"/>
  <c r="B116" i="8"/>
  <c r="I116" i="8" s="1"/>
  <c r="C115" i="8"/>
  <c r="J115" i="8" s="1"/>
  <c r="D114" i="8"/>
  <c r="K114" i="8" s="1"/>
  <c r="E113" i="8"/>
  <c r="L113" i="8" s="1"/>
  <c r="F112" i="8"/>
  <c r="M112" i="8" s="1"/>
  <c r="B112" i="8"/>
  <c r="I112" i="8" s="1"/>
  <c r="C111" i="8"/>
  <c r="J111" i="8" s="1"/>
  <c r="D110" i="8"/>
  <c r="K110" i="8" s="1"/>
  <c r="E109" i="8"/>
  <c r="L109" i="8" s="1"/>
  <c r="F108" i="8"/>
  <c r="M108" i="8" s="1"/>
  <c r="B108" i="8"/>
  <c r="I108" i="8" s="1"/>
  <c r="C107" i="8"/>
  <c r="J107" i="8" s="1"/>
  <c r="D106" i="8"/>
  <c r="K106" i="8" s="1"/>
  <c r="E105" i="8"/>
  <c r="L105" i="8" s="1"/>
  <c r="F104" i="8"/>
  <c r="M104" i="8" s="1"/>
  <c r="B104" i="8"/>
  <c r="I104" i="8" s="1"/>
  <c r="C103" i="8"/>
  <c r="J103" i="8" s="1"/>
  <c r="D102" i="8"/>
  <c r="K102" i="8" s="1"/>
  <c r="E101" i="8"/>
  <c r="L101" i="8" s="1"/>
  <c r="F100" i="8"/>
  <c r="M100" i="8" s="1"/>
  <c r="B100" i="8"/>
  <c r="I100" i="8" s="1"/>
  <c r="C99" i="8"/>
  <c r="J99" i="8" s="1"/>
  <c r="D98" i="8"/>
  <c r="K98" i="8" s="1"/>
  <c r="E97" i="8"/>
  <c r="L97" i="8" s="1"/>
  <c r="F96" i="8"/>
  <c r="M96" i="8" s="1"/>
  <c r="B96" i="8"/>
  <c r="I96" i="8" s="1"/>
  <c r="C95" i="8"/>
  <c r="J95" i="8" s="1"/>
  <c r="D94" i="8"/>
  <c r="K94" i="8" s="1"/>
  <c r="F209" i="8"/>
  <c r="M209" i="8" s="1"/>
  <c r="B197" i="8"/>
  <c r="I197" i="8" s="1"/>
  <c r="C184" i="8"/>
  <c r="J184" i="8" s="1"/>
  <c r="D171" i="8"/>
  <c r="K171" i="8" s="1"/>
  <c r="E158" i="8"/>
  <c r="L158" i="8" s="1"/>
  <c r="F145" i="8"/>
  <c r="M145" i="8" s="1"/>
  <c r="C142" i="8"/>
  <c r="J142" i="8" s="1"/>
  <c r="B139" i="8"/>
  <c r="I139" i="8" s="1"/>
  <c r="F135" i="8"/>
  <c r="M135" i="8" s="1"/>
  <c r="E132" i="8"/>
  <c r="L132" i="8" s="1"/>
  <c r="D129" i="8"/>
  <c r="K129" i="8" s="1"/>
  <c r="C126" i="8"/>
  <c r="J126" i="8" s="1"/>
  <c r="B123" i="8"/>
  <c r="I123" i="8" s="1"/>
  <c r="C121" i="8"/>
  <c r="J121" i="8" s="1"/>
  <c r="E119" i="8"/>
  <c r="L119" i="8" s="1"/>
  <c r="B118" i="8"/>
  <c r="I118" i="8" s="1"/>
  <c r="D116" i="8"/>
  <c r="K116" i="8" s="1"/>
  <c r="F114" i="8"/>
  <c r="M114" i="8" s="1"/>
  <c r="C113" i="8"/>
  <c r="J113" i="8" s="1"/>
  <c r="E111" i="8"/>
  <c r="L111" i="8" s="1"/>
  <c r="B110" i="8"/>
  <c r="I110" i="8" s="1"/>
  <c r="D108" i="8"/>
  <c r="K108" i="8" s="1"/>
  <c r="F106" i="8"/>
  <c r="M106" i="8" s="1"/>
  <c r="C105" i="8"/>
  <c r="J105" i="8" s="1"/>
  <c r="E103" i="8"/>
  <c r="L103" i="8" s="1"/>
  <c r="B102" i="8"/>
  <c r="I102" i="8" s="1"/>
  <c r="D100" i="8"/>
  <c r="K100" i="8" s="1"/>
  <c r="F98" i="8"/>
  <c r="M98" i="8" s="1"/>
  <c r="C97" i="8"/>
  <c r="J97" i="8" s="1"/>
  <c r="E95" i="8"/>
  <c r="L95" i="8" s="1"/>
  <c r="C94" i="8"/>
  <c r="J94" i="8" s="1"/>
  <c r="D93" i="8"/>
  <c r="K93" i="8" s="1"/>
  <c r="E92" i="8"/>
  <c r="L92" i="8" s="1"/>
  <c r="F91" i="8"/>
  <c r="M91" i="8" s="1"/>
  <c r="B91" i="8"/>
  <c r="I91" i="8" s="1"/>
  <c r="C90" i="8"/>
  <c r="J90" i="8" s="1"/>
  <c r="D89" i="8"/>
  <c r="K89" i="8" s="1"/>
  <c r="E88" i="8"/>
  <c r="L88" i="8" s="1"/>
  <c r="F87" i="8"/>
  <c r="M87" i="8" s="1"/>
  <c r="B87" i="8"/>
  <c r="I87" i="8" s="1"/>
  <c r="C86" i="8"/>
  <c r="J86" i="8" s="1"/>
  <c r="D85" i="8"/>
  <c r="K85" i="8" s="1"/>
  <c r="E84" i="8"/>
  <c r="L84" i="8" s="1"/>
  <c r="F83" i="8"/>
  <c r="M83" i="8" s="1"/>
  <c r="B83" i="8"/>
  <c r="I83" i="8" s="1"/>
  <c r="C82" i="8"/>
  <c r="J82" i="8" s="1"/>
  <c r="D81" i="8"/>
  <c r="K81" i="8" s="1"/>
  <c r="E80" i="8"/>
  <c r="L80" i="8" s="1"/>
  <c r="F79" i="8"/>
  <c r="M79" i="8" s="1"/>
  <c r="B79" i="8"/>
  <c r="I79" i="8" s="1"/>
  <c r="C78" i="8"/>
  <c r="J78" i="8" s="1"/>
  <c r="D77" i="8"/>
  <c r="K77" i="8" s="1"/>
  <c r="E76" i="8"/>
  <c r="L76" i="8" s="1"/>
  <c r="F75" i="8"/>
  <c r="M75" i="8" s="1"/>
  <c r="B75" i="8"/>
  <c r="I75" i="8" s="1"/>
  <c r="C74" i="8"/>
  <c r="J74" i="8" s="1"/>
  <c r="D73" i="8"/>
  <c r="K73" i="8" s="1"/>
  <c r="E72" i="8"/>
  <c r="L72" i="8" s="1"/>
  <c r="F71" i="8"/>
  <c r="M71" i="8" s="1"/>
  <c r="B71" i="8"/>
  <c r="I71" i="8" s="1"/>
  <c r="C70" i="8"/>
  <c r="J70" i="8" s="1"/>
  <c r="D69" i="8"/>
  <c r="K69" i="8" s="1"/>
  <c r="E68" i="8"/>
  <c r="L68" i="8" s="1"/>
  <c r="F67" i="8"/>
  <c r="M67" i="8" s="1"/>
  <c r="B67" i="8"/>
  <c r="I67" i="8" s="1"/>
  <c r="C66" i="8"/>
  <c r="J66" i="8" s="1"/>
  <c r="D65" i="8"/>
  <c r="K65" i="8" s="1"/>
  <c r="E64" i="8"/>
  <c r="L64" i="8" s="1"/>
  <c r="F63" i="8"/>
  <c r="M63" i="8" s="1"/>
  <c r="B63" i="8"/>
  <c r="I63" i="8" s="1"/>
  <c r="C62" i="8"/>
  <c r="J62" i="8" s="1"/>
  <c r="D61" i="8"/>
  <c r="K61" i="8" s="1"/>
  <c r="E60" i="8"/>
  <c r="L60" i="8" s="1"/>
  <c r="F59" i="8"/>
  <c r="M59" i="8" s="1"/>
  <c r="B59" i="8"/>
  <c r="I59" i="8" s="1"/>
  <c r="C58" i="8"/>
  <c r="J58" i="8" s="1"/>
  <c r="D57" i="8"/>
  <c r="K57" i="8" s="1"/>
  <c r="E56" i="8"/>
  <c r="L56" i="8" s="1"/>
  <c r="F55" i="8"/>
  <c r="M55" i="8" s="1"/>
  <c r="B55" i="8"/>
  <c r="I55" i="8" s="1"/>
  <c r="C54" i="8"/>
  <c r="J54" i="8" s="1"/>
  <c r="D53" i="8"/>
  <c r="K53" i="8" s="1"/>
  <c r="E52" i="8"/>
  <c r="L52" i="8" s="1"/>
  <c r="F51" i="8"/>
  <c r="M51" i="8" s="1"/>
  <c r="B51" i="8"/>
  <c r="I51" i="8" s="1"/>
  <c r="C50" i="8"/>
  <c r="J50" i="8" s="1"/>
  <c r="D49" i="8"/>
  <c r="K49" i="8" s="1"/>
  <c r="E48" i="8"/>
  <c r="L48" i="8" s="1"/>
  <c r="F47" i="8"/>
  <c r="M47" i="8" s="1"/>
  <c r="B47" i="8"/>
  <c r="I47" i="8" s="1"/>
  <c r="D46" i="8"/>
  <c r="K46" i="8" s="1"/>
  <c r="E45" i="8"/>
  <c r="L45" i="8" s="1"/>
  <c r="F44" i="8"/>
  <c r="M44" i="8" s="1"/>
  <c r="B44" i="8"/>
  <c r="I44" i="8" s="1"/>
  <c r="C43" i="8"/>
  <c r="J43" i="8" s="1"/>
  <c r="D42" i="8"/>
  <c r="K42" i="8" s="1"/>
  <c r="E41" i="8"/>
  <c r="L41" i="8" s="1"/>
  <c r="F40" i="8"/>
  <c r="M40" i="8" s="1"/>
  <c r="B40" i="8"/>
  <c r="I40" i="8" s="1"/>
  <c r="C39" i="8"/>
  <c r="J39" i="8" s="1"/>
  <c r="D38" i="8"/>
  <c r="K38" i="8" s="1"/>
  <c r="E37" i="8"/>
  <c r="L37" i="8" s="1"/>
  <c r="F36" i="8"/>
  <c r="M36" i="8" s="1"/>
  <c r="B36" i="8"/>
  <c r="I36" i="8" s="1"/>
  <c r="C35" i="8"/>
  <c r="J35" i="8" s="1"/>
  <c r="D34" i="8"/>
  <c r="K34" i="8" s="1"/>
  <c r="E33" i="8"/>
  <c r="L33" i="8" s="1"/>
  <c r="F32" i="8"/>
  <c r="M32" i="8" s="1"/>
  <c r="B32" i="8"/>
  <c r="I32" i="8" s="1"/>
  <c r="C31" i="8"/>
  <c r="J31" i="8" s="1"/>
  <c r="D30" i="8"/>
  <c r="K30" i="8" s="1"/>
  <c r="E29" i="8"/>
  <c r="L29" i="8" s="1"/>
  <c r="F28" i="8"/>
  <c r="M28" i="8" s="1"/>
  <c r="B28" i="8"/>
  <c r="I28" i="8" s="1"/>
  <c r="C27" i="8"/>
  <c r="J27" i="8" s="1"/>
  <c r="D26" i="8"/>
  <c r="K26" i="8" s="1"/>
  <c r="E25" i="8"/>
  <c r="L25" i="8" s="1"/>
  <c r="C24" i="8"/>
  <c r="J24" i="8" s="1"/>
  <c r="D23" i="8"/>
  <c r="K23" i="8" s="1"/>
  <c r="F22" i="8"/>
  <c r="M22" i="8" s="1"/>
  <c r="B22" i="8"/>
  <c r="I22" i="8" s="1"/>
  <c r="C21" i="8"/>
  <c r="J21" i="8" s="1"/>
  <c r="D20" i="8"/>
  <c r="K20" i="8" s="1"/>
  <c r="F19" i="8"/>
  <c r="M19" i="8" s="1"/>
  <c r="B19" i="8"/>
  <c r="I19" i="8" s="1"/>
  <c r="D18" i="8"/>
  <c r="K18" i="8" s="1"/>
  <c r="E17" i="8"/>
  <c r="L17" i="8" s="1"/>
  <c r="Y16" i="8"/>
  <c r="Y18" i="8" s="1"/>
  <c r="Y19" i="8" s="1"/>
  <c r="Z22" i="8" s="1"/>
  <c r="Z24" i="8" s="1"/>
  <c r="C16" i="8"/>
  <c r="J16" i="8" s="1"/>
  <c r="D15" i="8"/>
  <c r="K15" i="8" s="1"/>
  <c r="F14" i="8"/>
  <c r="M14" i="8" s="1"/>
  <c r="B14" i="8"/>
  <c r="I14" i="8" s="1"/>
  <c r="D13" i="8"/>
  <c r="K13" i="8" s="1"/>
  <c r="E12" i="8"/>
  <c r="L12" i="8" s="1"/>
  <c r="E206" i="8"/>
  <c r="L206" i="8" s="1"/>
  <c r="F193" i="8"/>
  <c r="M193" i="8" s="1"/>
  <c r="B181" i="8"/>
  <c r="I181" i="8" s="1"/>
  <c r="C168" i="8"/>
  <c r="J168" i="8" s="1"/>
  <c r="D155" i="8"/>
  <c r="K155" i="8" s="1"/>
  <c r="E144" i="8"/>
  <c r="L144" i="8" s="1"/>
  <c r="D141" i="8"/>
  <c r="K141" i="8" s="1"/>
  <c r="C138" i="8"/>
  <c r="J138" i="8" s="1"/>
  <c r="B135" i="8"/>
  <c r="I135" i="8" s="1"/>
  <c r="F131" i="8"/>
  <c r="M131" i="8" s="1"/>
  <c r="E128" i="8"/>
  <c r="L128" i="8" s="1"/>
  <c r="D125" i="8"/>
  <c r="K125" i="8" s="1"/>
  <c r="C122" i="8"/>
  <c r="J122" i="8" s="1"/>
  <c r="E120" i="8"/>
  <c r="L120" i="8" s="1"/>
  <c r="B119" i="8"/>
  <c r="I119" i="8" s="1"/>
  <c r="D117" i="8"/>
  <c r="K117" i="8" s="1"/>
  <c r="F115" i="8"/>
  <c r="M115" i="8" s="1"/>
  <c r="C114" i="8"/>
  <c r="J114" i="8" s="1"/>
  <c r="E112" i="8"/>
  <c r="L112" i="8" s="1"/>
  <c r="B111" i="8"/>
  <c r="I111" i="8" s="1"/>
  <c r="D109" i="8"/>
  <c r="K109" i="8" s="1"/>
  <c r="F107" i="8"/>
  <c r="M107" i="8" s="1"/>
  <c r="C106" i="8"/>
  <c r="J106" i="8" s="1"/>
  <c r="E104" i="8"/>
  <c r="L104" i="8" s="1"/>
  <c r="B103" i="8"/>
  <c r="I103" i="8" s="1"/>
  <c r="D101" i="8"/>
  <c r="K101" i="8" s="1"/>
  <c r="F99" i="8"/>
  <c r="M99" i="8" s="1"/>
  <c r="C98" i="8"/>
  <c r="J98" i="8" s="1"/>
  <c r="E96" i="8"/>
  <c r="L96" i="8" s="1"/>
  <c r="B95" i="8"/>
  <c r="I95" i="8" s="1"/>
  <c r="B94" i="8"/>
  <c r="I94" i="8" s="1"/>
  <c r="C93" i="8"/>
  <c r="J93" i="8" s="1"/>
  <c r="D92" i="8"/>
  <c r="K92" i="8" s="1"/>
  <c r="E91" i="8"/>
  <c r="L91" i="8" s="1"/>
  <c r="F90" i="8"/>
  <c r="M90" i="8" s="1"/>
  <c r="B90" i="8"/>
  <c r="I90" i="8" s="1"/>
  <c r="C89" i="8"/>
  <c r="J89" i="8" s="1"/>
  <c r="D88" i="8"/>
  <c r="K88" i="8" s="1"/>
  <c r="E87" i="8"/>
  <c r="L87" i="8" s="1"/>
  <c r="F86" i="8"/>
  <c r="M86" i="8" s="1"/>
  <c r="B86" i="8"/>
  <c r="I86" i="8" s="1"/>
  <c r="C85" i="8"/>
  <c r="J85" i="8" s="1"/>
  <c r="D84" i="8"/>
  <c r="K84" i="8" s="1"/>
  <c r="E83" i="8"/>
  <c r="L83" i="8" s="1"/>
  <c r="F82" i="8"/>
  <c r="M82" i="8" s="1"/>
  <c r="B82" i="8"/>
  <c r="I82" i="8" s="1"/>
  <c r="C81" i="8"/>
  <c r="J81" i="8" s="1"/>
  <c r="D80" i="8"/>
  <c r="K80" i="8" s="1"/>
  <c r="E79" i="8"/>
  <c r="L79" i="8" s="1"/>
  <c r="F78" i="8"/>
  <c r="M78" i="8" s="1"/>
  <c r="B78" i="8"/>
  <c r="I78" i="8" s="1"/>
  <c r="C77" i="8"/>
  <c r="J77" i="8" s="1"/>
  <c r="D76" i="8"/>
  <c r="K76" i="8" s="1"/>
  <c r="E75" i="8"/>
  <c r="L75" i="8" s="1"/>
  <c r="F74" i="8"/>
  <c r="M74" i="8" s="1"/>
  <c r="B74" i="8"/>
  <c r="I74" i="8" s="1"/>
  <c r="C73" i="8"/>
  <c r="J73" i="8" s="1"/>
  <c r="D72" i="8"/>
  <c r="K72" i="8" s="1"/>
  <c r="E71" i="8"/>
  <c r="L71" i="8" s="1"/>
  <c r="F70" i="8"/>
  <c r="M70" i="8" s="1"/>
  <c r="B70" i="8"/>
  <c r="I70" i="8" s="1"/>
  <c r="C69" i="8"/>
  <c r="J69" i="8" s="1"/>
  <c r="D68" i="8"/>
  <c r="K68" i="8" s="1"/>
  <c r="E67" i="8"/>
  <c r="L67" i="8" s="1"/>
  <c r="F66" i="8"/>
  <c r="M66" i="8" s="1"/>
  <c r="B66" i="8"/>
  <c r="I66" i="8" s="1"/>
  <c r="C65" i="8"/>
  <c r="J65" i="8" s="1"/>
  <c r="D64" i="8"/>
  <c r="K64" i="8" s="1"/>
  <c r="E63" i="8"/>
  <c r="L63" i="8" s="1"/>
  <c r="F62" i="8"/>
  <c r="M62" i="8" s="1"/>
  <c r="B62" i="8"/>
  <c r="I62" i="8" s="1"/>
  <c r="C61" i="8"/>
  <c r="J61" i="8" s="1"/>
  <c r="D60" i="8"/>
  <c r="K60" i="8" s="1"/>
  <c r="E59" i="8"/>
  <c r="L59" i="8" s="1"/>
  <c r="F58" i="8"/>
  <c r="M58" i="8" s="1"/>
  <c r="B58" i="8"/>
  <c r="I58" i="8" s="1"/>
  <c r="C57" i="8"/>
  <c r="J57" i="8" s="1"/>
  <c r="D56" i="8"/>
  <c r="K56" i="8" s="1"/>
  <c r="E55" i="8"/>
  <c r="L55" i="8" s="1"/>
  <c r="F54" i="8"/>
  <c r="M54" i="8" s="1"/>
  <c r="B54" i="8"/>
  <c r="I54" i="8" s="1"/>
  <c r="C53" i="8"/>
  <c r="J53" i="8" s="1"/>
  <c r="D52" i="8"/>
  <c r="K52" i="8" s="1"/>
  <c r="E51" i="8"/>
  <c r="L51" i="8" s="1"/>
  <c r="F50" i="8"/>
  <c r="M50" i="8" s="1"/>
  <c r="B48" i="8"/>
  <c r="I48" i="8" s="1"/>
  <c r="B50" i="8"/>
  <c r="I50" i="8" s="1"/>
  <c r="D51" i="8"/>
  <c r="K51" i="8" s="1"/>
  <c r="B53" i="8"/>
  <c r="I53" i="8" s="1"/>
  <c r="E54" i="8"/>
  <c r="L54" i="8" s="1"/>
  <c r="C56" i="8"/>
  <c r="J56" i="8" s="1"/>
  <c r="F57" i="8"/>
  <c r="M57" i="8" s="1"/>
  <c r="D59" i="8"/>
  <c r="K59" i="8" s="1"/>
  <c r="B61" i="8"/>
  <c r="I61" i="8" s="1"/>
  <c r="E62" i="8"/>
  <c r="L62" i="8" s="1"/>
  <c r="C64" i="8"/>
  <c r="J64" i="8" s="1"/>
  <c r="F65" i="8"/>
  <c r="M65" i="8" s="1"/>
  <c r="D67" i="8"/>
  <c r="K67" i="8" s="1"/>
  <c r="B69" i="8"/>
  <c r="I69" i="8" s="1"/>
  <c r="E70" i="8"/>
  <c r="L70" i="8" s="1"/>
  <c r="C72" i="8"/>
  <c r="J72" i="8" s="1"/>
  <c r="F73" i="8"/>
  <c r="M73" i="8" s="1"/>
  <c r="D75" i="8"/>
  <c r="K75" i="8" s="1"/>
  <c r="B77" i="8"/>
  <c r="I77" i="8" s="1"/>
  <c r="E78" i="8"/>
  <c r="L78" i="8" s="1"/>
  <c r="C80" i="8"/>
  <c r="J80" i="8" s="1"/>
  <c r="F81" i="8"/>
  <c r="M81" i="8" s="1"/>
  <c r="D83" i="8"/>
  <c r="K83" i="8" s="1"/>
  <c r="B85" i="8"/>
  <c r="I85" i="8" s="1"/>
  <c r="E86" i="8"/>
  <c r="L86" i="8" s="1"/>
  <c r="C88" i="8"/>
  <c r="J88" i="8" s="1"/>
  <c r="F89" i="8"/>
  <c r="M89" i="8" s="1"/>
  <c r="D91" i="8"/>
  <c r="K91" i="8" s="1"/>
  <c r="B93" i="8"/>
  <c r="I93" i="8" s="1"/>
  <c r="F94" i="8"/>
  <c r="M94" i="8" s="1"/>
  <c r="B98" i="8"/>
  <c r="I98" i="8" s="1"/>
  <c r="C101" i="8"/>
  <c r="J101" i="8" s="1"/>
  <c r="D104" i="8"/>
  <c r="K104" i="8" s="1"/>
  <c r="E107" i="8"/>
  <c r="L107" i="8" s="1"/>
  <c r="F110" i="8"/>
  <c r="M110" i="8" s="1"/>
  <c r="B114" i="8"/>
  <c r="I114" i="8" s="1"/>
  <c r="C117" i="8"/>
  <c r="J117" i="8" s="1"/>
  <c r="D120" i="8"/>
  <c r="K120" i="8" s="1"/>
  <c r="E124" i="8"/>
  <c r="L124" i="8" s="1"/>
  <c r="B131" i="8"/>
  <c r="I131" i="8" s="1"/>
  <c r="D137" i="8"/>
  <c r="K137" i="8" s="1"/>
  <c r="F143" i="8"/>
  <c r="M143" i="8" s="1"/>
  <c r="E190" i="8"/>
  <c r="L190" i="8" s="1"/>
  <c r="D12" i="8"/>
  <c r="K12" i="8" s="1"/>
  <c r="E13" i="8"/>
  <c r="L13" i="8" s="1"/>
  <c r="D14" i="8"/>
  <c r="K14" i="8" s="1"/>
  <c r="C15" i="8"/>
  <c r="J15" i="8" s="1"/>
  <c r="D16" i="8"/>
  <c r="K16" i="8" s="1"/>
  <c r="C17" i="8"/>
  <c r="J17" i="8" s="1"/>
  <c r="C18" i="8"/>
  <c r="J18" i="8" s="1"/>
  <c r="C19" i="8"/>
  <c r="J19" i="8" s="1"/>
  <c r="B20" i="8"/>
  <c r="I20" i="8" s="1"/>
  <c r="B21" i="8"/>
  <c r="I21" i="8" s="1"/>
  <c r="C22" i="8"/>
  <c r="J22" i="8" s="1"/>
  <c r="B23" i="8"/>
  <c r="I23" i="8" s="1"/>
  <c r="B24" i="8"/>
  <c r="I24" i="8" s="1"/>
  <c r="B25" i="8"/>
  <c r="I25" i="8" s="1"/>
  <c r="B26" i="8"/>
  <c r="I26" i="8" s="1"/>
  <c r="B27" i="8"/>
  <c r="I27" i="8" s="1"/>
  <c r="C28" i="8"/>
  <c r="J28" i="8" s="1"/>
  <c r="C29" i="8"/>
  <c r="J29" i="8" s="1"/>
  <c r="C30" i="8"/>
  <c r="J30" i="8" s="1"/>
  <c r="D31" i="8"/>
  <c r="K31" i="8" s="1"/>
  <c r="D32" i="8"/>
  <c r="K32" i="8" s="1"/>
  <c r="D33" i="8"/>
  <c r="K33" i="8" s="1"/>
  <c r="E34" i="8"/>
  <c r="L34" i="8" s="1"/>
  <c r="E35" i="8"/>
  <c r="L35" i="8" s="1"/>
  <c r="E36" i="8"/>
  <c r="L36" i="8" s="1"/>
  <c r="F37" i="8"/>
  <c r="M37" i="8" s="1"/>
  <c r="F38" i="8"/>
  <c r="M38" i="8" s="1"/>
  <c r="F39" i="8"/>
  <c r="M39" i="8" s="1"/>
  <c r="B41" i="8"/>
  <c r="I41" i="8" s="1"/>
  <c r="B42" i="8"/>
  <c r="I42" i="8" s="1"/>
  <c r="B43" i="8"/>
  <c r="I43" i="8" s="1"/>
  <c r="C44" i="8"/>
  <c r="J44" i="8" s="1"/>
  <c r="C45" i="8"/>
  <c r="J45" i="8" s="1"/>
  <c r="C46" i="8"/>
  <c r="J46" i="8" s="1"/>
  <c r="C47" i="8"/>
  <c r="J47" i="8" s="1"/>
  <c r="C48" i="8"/>
  <c r="J48" i="8" s="1"/>
  <c r="C49" i="8"/>
  <c r="J49" i="8" s="1"/>
  <c r="D50" i="8"/>
  <c r="K50" i="8" s="1"/>
  <c r="B52" i="8"/>
  <c r="I52" i="8" s="1"/>
  <c r="E53" i="8"/>
  <c r="L53" i="8" s="1"/>
  <c r="C55" i="8"/>
  <c r="J55" i="8" s="1"/>
  <c r="F56" i="8"/>
  <c r="M56" i="8" s="1"/>
  <c r="D58" i="8"/>
  <c r="K58" i="8" s="1"/>
  <c r="B60" i="8"/>
  <c r="I60" i="8" s="1"/>
  <c r="E61" i="8"/>
  <c r="L61" i="8" s="1"/>
  <c r="C63" i="8"/>
  <c r="J63" i="8" s="1"/>
  <c r="F64" i="8"/>
  <c r="M64" i="8" s="1"/>
  <c r="D66" i="8"/>
  <c r="K66" i="8" s="1"/>
  <c r="B68" i="8"/>
  <c r="I68" i="8" s="1"/>
  <c r="E69" i="8"/>
  <c r="L69" i="8" s="1"/>
  <c r="C71" i="8"/>
  <c r="J71" i="8" s="1"/>
  <c r="F72" i="8"/>
  <c r="M72" i="8" s="1"/>
  <c r="D74" i="8"/>
  <c r="K74" i="8" s="1"/>
  <c r="B76" i="8"/>
  <c r="I76" i="8" s="1"/>
  <c r="E77" i="8"/>
  <c r="L77" i="8" s="1"/>
  <c r="C79" i="8"/>
  <c r="J79" i="8" s="1"/>
  <c r="F80" i="8"/>
  <c r="M80" i="8" s="1"/>
  <c r="D82" i="8"/>
  <c r="K82" i="8" s="1"/>
  <c r="B84" i="8"/>
  <c r="I84" i="8" s="1"/>
  <c r="E85" i="8"/>
  <c r="L85" i="8" s="1"/>
  <c r="C87" i="8"/>
  <c r="J87" i="8" s="1"/>
  <c r="F88" i="8"/>
  <c r="M88" i="8" s="1"/>
  <c r="D90" i="8"/>
  <c r="K90" i="8" s="1"/>
  <c r="B92" i="8"/>
  <c r="I92" i="8" s="1"/>
  <c r="E93" i="8"/>
  <c r="L93" i="8" s="1"/>
  <c r="F95" i="8"/>
  <c r="M95" i="8" s="1"/>
  <c r="B99" i="8"/>
  <c r="I99" i="8" s="1"/>
  <c r="C102" i="8"/>
  <c r="J102" i="8" s="1"/>
  <c r="D105" i="8"/>
  <c r="K105" i="8" s="1"/>
  <c r="E108" i="8"/>
  <c r="L108" i="8" s="1"/>
  <c r="F111" i="8"/>
  <c r="M111" i="8" s="1"/>
  <c r="B115" i="8"/>
  <c r="I115" i="8" s="1"/>
  <c r="C118" i="8"/>
  <c r="J118" i="8" s="1"/>
  <c r="D121" i="8"/>
  <c r="K121" i="8" s="1"/>
  <c r="B127" i="8"/>
  <c r="I127" i="8" s="1"/>
  <c r="D133" i="8"/>
  <c r="K133" i="8" s="1"/>
  <c r="F139" i="8"/>
  <c r="M139" i="8" s="1"/>
  <c r="B149" i="8"/>
  <c r="I149" i="8" s="1"/>
  <c r="E174" i="8"/>
  <c r="L174" i="8" s="1"/>
  <c r="C200" i="8"/>
  <c r="J200" i="8" s="1"/>
  <c r="E39" i="8"/>
  <c r="L39" i="8" s="1"/>
  <c r="E40" i="8"/>
  <c r="L40" i="8" s="1"/>
  <c r="F41" i="8"/>
  <c r="M41" i="8" s="1"/>
  <c r="F42" i="8"/>
  <c r="M42" i="8" s="1"/>
  <c r="F43" i="8"/>
  <c r="M43" i="8" s="1"/>
  <c r="B45" i="8"/>
  <c r="I45" i="8" s="1"/>
  <c r="B46" i="8"/>
  <c r="I46" i="8" s="1"/>
  <c r="B49" i="8"/>
  <c r="I49" i="8" s="1"/>
  <c r="B165" i="8"/>
  <c r="I165" i="8" s="1"/>
  <c r="F12" i="8"/>
  <c r="M12" i="8" s="1"/>
  <c r="F13" i="8"/>
  <c r="M13" i="8" s="1"/>
  <c r="E14" i="8"/>
  <c r="L14" i="8" s="1"/>
  <c r="E15" i="8"/>
  <c r="L15" i="8" s="1"/>
  <c r="E16" i="8"/>
  <c r="L16" i="8" s="1"/>
  <c r="D17" i="8"/>
  <c r="K17" i="8" s="1"/>
  <c r="E18" i="8"/>
  <c r="L18" i="8" s="1"/>
  <c r="D19" i="8"/>
  <c r="K19" i="8" s="1"/>
  <c r="C20" i="8"/>
  <c r="J20" i="8" s="1"/>
  <c r="D21" i="8"/>
  <c r="K21" i="8" s="1"/>
  <c r="D22" i="8"/>
  <c r="K22" i="8" s="1"/>
  <c r="C23" i="8"/>
  <c r="J23" i="8" s="1"/>
  <c r="D24" i="8"/>
  <c r="K24" i="8" s="1"/>
  <c r="C25" i="8"/>
  <c r="J25" i="8" s="1"/>
  <c r="C26" i="8"/>
  <c r="J26" i="8" s="1"/>
  <c r="D27" i="8"/>
  <c r="K27" i="8" s="1"/>
  <c r="D28" i="8"/>
  <c r="K28" i="8" s="1"/>
  <c r="D29" i="8"/>
  <c r="K29" i="8" s="1"/>
  <c r="E30" i="8"/>
  <c r="L30" i="8" s="1"/>
  <c r="E31" i="8"/>
  <c r="L31" i="8" s="1"/>
  <c r="E32" i="8"/>
  <c r="L32" i="8" s="1"/>
  <c r="F33" i="8"/>
  <c r="M33" i="8" s="1"/>
  <c r="F34" i="8"/>
  <c r="M34" i="8" s="1"/>
  <c r="F35" i="8"/>
  <c r="M35" i="8" s="1"/>
  <c r="B37" i="8"/>
  <c r="I37" i="8" s="1"/>
  <c r="B38" i="8"/>
  <c r="I38" i="8" s="1"/>
  <c r="B39" i="8"/>
  <c r="I39" i="8" s="1"/>
  <c r="C40" i="8"/>
  <c r="J40" i="8" s="1"/>
  <c r="C41" i="8"/>
  <c r="J41" i="8" s="1"/>
  <c r="C42" i="8"/>
  <c r="J42" i="8" s="1"/>
  <c r="D43" i="8"/>
  <c r="K43" i="8" s="1"/>
  <c r="D44" i="8"/>
  <c r="K44" i="8" s="1"/>
  <c r="D45" i="8"/>
  <c r="K45" i="8" s="1"/>
  <c r="E46" i="8"/>
  <c r="L46" i="8" s="1"/>
  <c r="D47" i="8"/>
  <c r="K47" i="8" s="1"/>
  <c r="D48" i="8"/>
  <c r="K48" i="8" s="1"/>
  <c r="E49" i="8"/>
  <c r="L49" i="8" s="1"/>
  <c r="E50" i="8"/>
  <c r="L50" i="8" s="1"/>
  <c r="C52" i="8"/>
  <c r="J52" i="8" s="1"/>
  <c r="F53" i="8"/>
  <c r="M53" i="8" s="1"/>
  <c r="D55" i="8"/>
  <c r="K55" i="8" s="1"/>
  <c r="B57" i="8"/>
  <c r="I57" i="8" s="1"/>
  <c r="E58" i="8"/>
  <c r="L58" i="8" s="1"/>
  <c r="C60" i="8"/>
  <c r="J60" i="8" s="1"/>
  <c r="F61" i="8"/>
  <c r="M61" i="8" s="1"/>
  <c r="D63" i="8"/>
  <c r="K63" i="8" s="1"/>
  <c r="B65" i="8"/>
  <c r="I65" i="8" s="1"/>
  <c r="E66" i="8"/>
  <c r="L66" i="8" s="1"/>
  <c r="C68" i="8"/>
  <c r="J68" i="8" s="1"/>
  <c r="F69" i="8"/>
  <c r="M69" i="8" s="1"/>
  <c r="D71" i="8"/>
  <c r="K71" i="8" s="1"/>
  <c r="B73" i="8"/>
  <c r="I73" i="8" s="1"/>
  <c r="E74" i="8"/>
  <c r="L74" i="8" s="1"/>
  <c r="C76" i="8"/>
  <c r="J76" i="8" s="1"/>
  <c r="F77" i="8"/>
  <c r="M77" i="8" s="1"/>
  <c r="D79" i="8"/>
  <c r="K79" i="8" s="1"/>
  <c r="B81" i="8"/>
  <c r="I81" i="8" s="1"/>
  <c r="E82" i="8"/>
  <c r="L82" i="8" s="1"/>
  <c r="C84" i="8"/>
  <c r="J84" i="8" s="1"/>
  <c r="F85" i="8"/>
  <c r="M85" i="8" s="1"/>
  <c r="D87" i="8"/>
  <c r="K87" i="8" s="1"/>
  <c r="B89" i="8"/>
  <c r="I89" i="8" s="1"/>
  <c r="E90" i="8"/>
  <c r="L90" i="8" s="1"/>
  <c r="C92" i="8"/>
  <c r="J92" i="8" s="1"/>
  <c r="F93" i="8"/>
  <c r="M93" i="8" s="1"/>
  <c r="D96" i="8"/>
  <c r="K96" i="8" s="1"/>
  <c r="E99" i="8"/>
  <c r="L99" i="8" s="1"/>
  <c r="F102" i="8"/>
  <c r="M102" i="8" s="1"/>
  <c r="B106" i="8"/>
  <c r="I106" i="8" s="1"/>
  <c r="C109" i="8"/>
  <c r="J109" i="8" s="1"/>
  <c r="D112" i="8"/>
  <c r="K112" i="8" s="1"/>
  <c r="E115" i="8"/>
  <c r="L115" i="8" s="1"/>
  <c r="F118" i="8"/>
  <c r="M118" i="8" s="1"/>
  <c r="B122" i="8"/>
  <c r="I122" i="8" s="1"/>
  <c r="F127" i="8"/>
  <c r="M127" i="8" s="1"/>
  <c r="C134" i="8"/>
  <c r="J134" i="8" s="1"/>
  <c r="E140" i="8"/>
  <c r="L140" i="8" s="1"/>
  <c r="C152" i="8"/>
  <c r="J152" i="8" s="1"/>
  <c r="F177" i="8"/>
  <c r="M177" i="8" s="1"/>
  <c r="D203" i="8"/>
  <c r="K203" i="8" s="1"/>
</calcChain>
</file>

<file path=xl/sharedStrings.xml><?xml version="1.0" encoding="utf-8"?>
<sst xmlns="http://schemas.openxmlformats.org/spreadsheetml/2006/main" count="67" uniqueCount="49">
  <si>
    <t>função desgaste</t>
  </si>
  <si>
    <t>t</t>
  </si>
  <si>
    <t>idade real da máquina</t>
  </si>
  <si>
    <t>coeficiente de manutenção</t>
  </si>
  <si>
    <t>coeficiente de trabalho</t>
  </si>
  <si>
    <t>T</t>
  </si>
  <si>
    <t>e</t>
  </si>
  <si>
    <t>base dos logaritmos naturais</t>
  </si>
  <si>
    <t>Φ ( μ, τ )</t>
  </si>
  <si>
    <t>vida útil do bem</t>
  </si>
  <si>
    <t>μ</t>
  </si>
  <si>
    <t>τ</t>
  </si>
  <si>
    <t>a</t>
  </si>
  <si>
    <t>b</t>
  </si>
  <si>
    <t>c</t>
  </si>
  <si>
    <t>d</t>
  </si>
  <si>
    <t>Descrição</t>
  </si>
  <si>
    <t>Nota</t>
  </si>
  <si>
    <t>Inexistente</t>
  </si>
  <si>
    <t>Nulo</t>
  </si>
  <si>
    <t>Deficiente</t>
  </si>
  <si>
    <t>Leve</t>
  </si>
  <si>
    <t>Normal</t>
  </si>
  <si>
    <t>Rigorosa</t>
  </si>
  <si>
    <t>Pesado</t>
  </si>
  <si>
    <t>Perfeita</t>
  </si>
  <si>
    <t>Extremo</t>
  </si>
  <si>
    <r>
      <t xml:space="preserve">Coeficiente de manutenção ( </t>
    </r>
    <r>
      <rPr>
        <b/>
        <sz val="11"/>
        <color theme="1"/>
        <rFont val="Arial Nova"/>
        <family val="2"/>
      </rPr>
      <t xml:space="preserve">μ </t>
    </r>
    <r>
      <rPr>
        <b/>
        <sz val="11"/>
        <color theme="1"/>
        <rFont val="Arial"/>
        <family val="2"/>
      </rPr>
      <t>)</t>
    </r>
  </si>
  <si>
    <r>
      <t xml:space="preserve">Coeficiente de trabalho ( </t>
    </r>
    <r>
      <rPr>
        <b/>
        <sz val="11"/>
        <color theme="1"/>
        <rFont val="Arial Nova"/>
        <family val="2"/>
      </rPr>
      <t>τ</t>
    </r>
    <r>
      <rPr>
        <b/>
        <sz val="11"/>
        <color theme="1"/>
        <rFont val="Arial"/>
        <family val="2"/>
      </rPr>
      <t xml:space="preserve"> )</t>
    </r>
  </si>
  <si>
    <t>A</t>
  </si>
  <si>
    <t>B</t>
  </si>
  <si>
    <t>C</t>
  </si>
  <si>
    <t>Idade</t>
  </si>
  <si>
    <t>Vida útil</t>
  </si>
  <si>
    <t>Trabalho</t>
  </si>
  <si>
    <t>Manutenção</t>
  </si>
  <si>
    <t>Função desgaste</t>
  </si>
  <si>
    <t>Fator de depreciação</t>
  </si>
  <si>
    <t>Coeficiente de depreciação</t>
  </si>
  <si>
    <t>Valor inicial</t>
  </si>
  <si>
    <t>Depreciação</t>
  </si>
  <si>
    <t>Valor depreciado</t>
  </si>
  <si>
    <t>MANUTENÇÃO</t>
  </si>
  <si>
    <t>NOTAS</t>
  </si>
  <si>
    <t>PESADO</t>
  </si>
  <si>
    <t>IDADE (% DA VIDA ÚTIL)</t>
  </si>
  <si>
    <t>Nota:</t>
  </si>
  <si>
    <t>Resíduo</t>
  </si>
  <si>
    <t>FATORES DE DEPRECIAÇÃO DO MÉTODO CAIRES PARA TRABALHO: PESADO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</si>
</sst>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00000000"/>
    <numFmt numFmtId="165" formatCode="0.000000"/>
    <numFmt numFmtId="166" formatCode="0.0000%"/>
    <numFmt numFmtId="167" formatCode="&quot;R$&quot;\ #,##0.00"/>
    <numFmt numFmtId="168" formatCode="#,##0.00_ ;[Red]\-#,##0.00\ 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20"/>
      <color rgb="FFFEFEFE"/>
      <name val="Montserrat"/>
    </font>
    <font>
      <sz val="12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C2628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9" fontId="0" fillId="0" borderId="1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165" fontId="0" fillId="3" borderId="0" xfId="0" applyNumberFormat="1" applyFill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6" fontId="2" fillId="0" borderId="0" xfId="2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8" fontId="0" fillId="0" borderId="0" xfId="1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8" fontId="7" fillId="5" borderId="0" xfId="0" applyNumberFormat="1" applyFont="1" applyFill="1" applyAlignment="1" applyProtection="1">
      <alignment horizontal="right" vertical="center" wrapText="1" readingOrder="1"/>
      <protection hidden="1"/>
    </xf>
    <xf numFmtId="168" fontId="6" fillId="4" borderId="0" xfId="0" applyNumberFormat="1" applyFont="1" applyFill="1" applyAlignment="1" applyProtection="1">
      <alignment horizontal="left" vertical="center" wrapText="1" readingOrder="1"/>
      <protection hidden="1"/>
    </xf>
    <xf numFmtId="168" fontId="6" fillId="4" borderId="0" xfId="0" applyNumberFormat="1" applyFont="1" applyFill="1" applyAlignment="1" applyProtection="1">
      <alignment horizontal="left" vertical="center" wrapText="1" readingOrder="1"/>
      <protection hidden="1"/>
    </xf>
    <xf numFmtId="168" fontId="7" fillId="5" borderId="0" xfId="0" applyNumberFormat="1" applyFont="1" applyFill="1" applyAlignment="1" applyProtection="1">
      <alignment horizontal="right" vertical="center" wrapText="1" readingOrder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A825-D1B6-46F1-BABD-52F7E302201D}">
  <dimension ref="A1:AA212"/>
  <sheetViews>
    <sheetView tabSelected="1" zoomScaleNormal="100" workbookViewId="0">
      <selection activeCell="F13" sqref="F13"/>
    </sheetView>
  </sheetViews>
  <sheetFormatPr defaultColWidth="10.625" defaultRowHeight="15" customHeight="1" x14ac:dyDescent="0.2"/>
  <cols>
    <col min="1" max="1" width="10.625" style="2" customWidth="1"/>
    <col min="2" max="7" width="15.625" style="2" customWidth="1"/>
    <col min="8" max="8" width="10.625" style="2" customWidth="1"/>
    <col min="9" max="22" width="15.625" style="2" customWidth="1"/>
    <col min="23" max="23" width="15.625" style="2" hidden="1" customWidth="1"/>
    <col min="24" max="24" width="25.625" style="2" hidden="1" customWidth="1"/>
    <col min="25" max="25" width="10.625" style="2" hidden="1" customWidth="1"/>
    <col min="26" max="27" width="25.625" style="2" hidden="1" customWidth="1"/>
    <col min="28" max="28" width="10.625" style="2"/>
    <col min="29" max="29" width="25.625" style="2" customWidth="1"/>
    <col min="30" max="16384" width="10.625" style="2"/>
  </cols>
  <sheetData>
    <row r="1" spans="1:26" s="13" customFormat="1" ht="39.950000000000003" customHeight="1" x14ac:dyDescent="0.2">
      <c r="A1" s="21" t="s">
        <v>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6" s="13" customFormat="1" ht="5.0999999999999996" customHeight="1" x14ac:dyDescent="0.2">
      <c r="A2" s="19"/>
      <c r="B2" s="19"/>
      <c r="C2" s="19"/>
      <c r="D2" s="19"/>
      <c r="E2" s="19"/>
      <c r="F2" s="19"/>
      <c r="G2" s="19"/>
      <c r="H2" s="22"/>
      <c r="I2" s="22"/>
      <c r="J2" s="22"/>
      <c r="K2" s="22"/>
      <c r="L2" s="22"/>
      <c r="M2" s="22"/>
    </row>
    <row r="3" spans="1:26" s="13" customFormat="1" ht="5.0999999999999996" customHeight="1" x14ac:dyDescent="0.2">
      <c r="A3" s="20"/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</row>
    <row r="5" spans="1:26" ht="15" customHeight="1" thickBot="1" x14ac:dyDescent="0.25">
      <c r="A5" s="3" t="s">
        <v>34</v>
      </c>
      <c r="B5" s="4" t="s">
        <v>44</v>
      </c>
      <c r="C5" s="4" t="s">
        <v>46</v>
      </c>
      <c r="D5" s="4">
        <v>15</v>
      </c>
    </row>
    <row r="6" spans="1:26" ht="15" customHeight="1" thickBot="1" x14ac:dyDescent="0.25">
      <c r="H6" s="3" t="s">
        <v>47</v>
      </c>
      <c r="I6" s="1">
        <v>0.1</v>
      </c>
    </row>
    <row r="8" spans="1:26" ht="15" customHeight="1" x14ac:dyDescent="0.2">
      <c r="A8" s="23" t="s">
        <v>45</v>
      </c>
      <c r="B8" s="25" t="s">
        <v>42</v>
      </c>
      <c r="C8" s="25"/>
      <c r="D8" s="25"/>
      <c r="E8" s="25"/>
      <c r="F8" s="25"/>
      <c r="H8" s="23" t="s">
        <v>45</v>
      </c>
      <c r="I8" s="25" t="s">
        <v>42</v>
      </c>
      <c r="J8" s="25"/>
      <c r="K8" s="25"/>
      <c r="L8" s="25"/>
      <c r="M8" s="25"/>
    </row>
    <row r="9" spans="1:26" ht="15" customHeight="1" x14ac:dyDescent="0.2">
      <c r="A9" s="23"/>
      <c r="B9" s="26" t="s">
        <v>43</v>
      </c>
      <c r="C9" s="26"/>
      <c r="D9" s="26"/>
      <c r="E9" s="26"/>
      <c r="F9" s="26"/>
      <c r="H9" s="23"/>
      <c r="I9" s="27" t="s">
        <v>43</v>
      </c>
      <c r="J9" s="27"/>
      <c r="K9" s="27"/>
      <c r="L9" s="27"/>
      <c r="M9" s="27"/>
    </row>
    <row r="10" spans="1:26" ht="15" customHeight="1" x14ac:dyDescent="0.2">
      <c r="A10" s="23"/>
      <c r="B10" s="5">
        <v>0</v>
      </c>
      <c r="C10" s="5">
        <v>5</v>
      </c>
      <c r="D10" s="5">
        <v>10</v>
      </c>
      <c r="E10" s="5">
        <v>15</v>
      </c>
      <c r="F10" s="5">
        <v>20</v>
      </c>
      <c r="H10" s="23"/>
      <c r="I10" s="6">
        <v>0</v>
      </c>
      <c r="J10" s="6">
        <v>5</v>
      </c>
      <c r="K10" s="6">
        <v>10</v>
      </c>
      <c r="L10" s="6">
        <v>15</v>
      </c>
      <c r="M10" s="6">
        <v>20</v>
      </c>
    </row>
    <row r="11" spans="1:26" ht="15" customHeight="1" x14ac:dyDescent="0.2">
      <c r="A11" s="23"/>
      <c r="B11" s="7" t="s">
        <v>18</v>
      </c>
      <c r="C11" s="7" t="s">
        <v>20</v>
      </c>
      <c r="D11" s="7" t="s">
        <v>22</v>
      </c>
      <c r="E11" s="7" t="s">
        <v>23</v>
      </c>
      <c r="F11" s="7" t="s">
        <v>25</v>
      </c>
      <c r="H11" s="23"/>
      <c r="I11" s="7" t="s">
        <v>18</v>
      </c>
      <c r="J11" s="7" t="s">
        <v>20</v>
      </c>
      <c r="K11" s="7" t="s">
        <v>22</v>
      </c>
      <c r="L11" s="7" t="s">
        <v>23</v>
      </c>
      <c r="M11" s="7" t="s">
        <v>25</v>
      </c>
      <c r="X11" s="2" t="s">
        <v>32</v>
      </c>
      <c r="Y11" s="2">
        <v>3</v>
      </c>
    </row>
    <row r="12" spans="1:26" ht="15" customHeight="1" x14ac:dyDescent="0.2">
      <c r="A12" s="8">
        <v>0</v>
      </c>
      <c r="B12" s="9">
        <f t="shared" ref="B12:F21" si="0">$Z$85/(1+($Z$86*($Z$46^($Z$42*$Z$46^(($Z$43*$D$5)+($Z$44*B$10)+($Z$45*$D$5*B$10))*$Z$87*($A12/100)))))</f>
        <v>1.0000000000000002</v>
      </c>
      <c r="C12" s="9">
        <f t="shared" si="0"/>
        <v>1.0000000000000002</v>
      </c>
      <c r="D12" s="9">
        <f t="shared" si="0"/>
        <v>1.0000000000000002</v>
      </c>
      <c r="E12" s="9">
        <f t="shared" si="0"/>
        <v>1.0000000000000002</v>
      </c>
      <c r="F12" s="9">
        <f t="shared" si="0"/>
        <v>1.0000000000000002</v>
      </c>
      <c r="H12" s="8">
        <v>0</v>
      </c>
      <c r="I12" s="9">
        <f t="shared" ref="I12:I43" si="1">$I$6+((1-$I$6)*B12)</f>
        <v>1.0000000000000002</v>
      </c>
      <c r="J12" s="9">
        <f t="shared" ref="J12:M27" si="2">$I$6+((1-$I$6)*C12)</f>
        <v>1.0000000000000002</v>
      </c>
      <c r="K12" s="9">
        <f t="shared" si="2"/>
        <v>1.0000000000000002</v>
      </c>
      <c r="L12" s="9">
        <f t="shared" si="2"/>
        <v>1.0000000000000002</v>
      </c>
      <c r="M12" s="9">
        <f t="shared" si="2"/>
        <v>1.0000000000000002</v>
      </c>
      <c r="X12" s="2" t="s">
        <v>33</v>
      </c>
      <c r="Y12" s="2">
        <v>20</v>
      </c>
    </row>
    <row r="13" spans="1:26" ht="15" customHeight="1" x14ac:dyDescent="0.2">
      <c r="A13" s="2">
        <v>1</v>
      </c>
      <c r="B13" s="10">
        <f t="shared" si="0"/>
        <v>0.97791608408451325</v>
      </c>
      <c r="C13" s="10">
        <f t="shared" si="0"/>
        <v>0.9834749501296528</v>
      </c>
      <c r="D13" s="10">
        <f t="shared" si="0"/>
        <v>0.98762004489188582</v>
      </c>
      <c r="E13" s="10">
        <f t="shared" si="0"/>
        <v>0.99071707618662164</v>
      </c>
      <c r="F13" s="10">
        <f t="shared" si="0"/>
        <v>0.99303458824632029</v>
      </c>
      <c r="H13" s="2">
        <v>1</v>
      </c>
      <c r="I13" s="10">
        <f t="shared" si="1"/>
        <v>0.98012447567606187</v>
      </c>
      <c r="J13" s="10">
        <f t="shared" si="2"/>
        <v>0.98512745511668753</v>
      </c>
      <c r="K13" s="10">
        <f t="shared" si="2"/>
        <v>0.9888580404026972</v>
      </c>
      <c r="L13" s="10">
        <f t="shared" si="2"/>
        <v>0.99164536856795948</v>
      </c>
      <c r="M13" s="10">
        <f t="shared" si="2"/>
        <v>0.99373112942168829</v>
      </c>
      <c r="X13" s="2" t="s">
        <v>34</v>
      </c>
      <c r="Y13" s="2">
        <v>5</v>
      </c>
      <c r="Z13" s="2" t="str">
        <f>VLOOKUP(Y13,Y56:Z60,2,0)</f>
        <v>Leve</v>
      </c>
    </row>
    <row r="14" spans="1:26" ht="15" customHeight="1" x14ac:dyDescent="0.2">
      <c r="A14" s="8">
        <v>2</v>
      </c>
      <c r="B14" s="9">
        <f t="shared" si="0"/>
        <v>0.95498137494607926</v>
      </c>
      <c r="C14" s="9">
        <f t="shared" si="0"/>
        <v>0.96646450412732399</v>
      </c>
      <c r="D14" s="9">
        <f t="shared" si="0"/>
        <v>0.97496391991328002</v>
      </c>
      <c r="E14" s="9">
        <f t="shared" si="0"/>
        <v>0.98127731164782772</v>
      </c>
      <c r="F14" s="9">
        <f t="shared" si="0"/>
        <v>0.98598021625251431</v>
      </c>
      <c r="H14" s="8">
        <v>2</v>
      </c>
      <c r="I14" s="9">
        <f t="shared" si="1"/>
        <v>0.95948323745147135</v>
      </c>
      <c r="J14" s="9">
        <f t="shared" si="2"/>
        <v>0.96981805371459162</v>
      </c>
      <c r="K14" s="9">
        <f t="shared" si="2"/>
        <v>0.97746752792195202</v>
      </c>
      <c r="L14" s="9">
        <f t="shared" si="2"/>
        <v>0.9831495804830449</v>
      </c>
      <c r="M14" s="9">
        <f t="shared" si="2"/>
        <v>0.98738219462726284</v>
      </c>
      <c r="X14" s="2" t="s">
        <v>35</v>
      </c>
      <c r="Y14" s="2">
        <v>10</v>
      </c>
      <c r="Z14" s="2" t="str">
        <f>VLOOKUP(Y14,Y65:Z69,2,0)</f>
        <v>Normal</v>
      </c>
    </row>
    <row r="15" spans="1:26" ht="15" customHeight="1" x14ac:dyDescent="0.2">
      <c r="A15" s="2">
        <v>3</v>
      </c>
      <c r="B15" s="10">
        <f t="shared" si="0"/>
        <v>0.93123095454055715</v>
      </c>
      <c r="C15" s="10">
        <f t="shared" si="0"/>
        <v>0.94898224714462376</v>
      </c>
      <c r="D15" s="10">
        <f t="shared" si="0"/>
        <v>0.96203697894698414</v>
      </c>
      <c r="E15" s="10">
        <f t="shared" si="0"/>
        <v>0.9716828487468675</v>
      </c>
      <c r="F15" s="10">
        <f t="shared" si="0"/>
        <v>0.97883775233928538</v>
      </c>
      <c r="H15" s="2">
        <v>3</v>
      </c>
      <c r="I15" s="10">
        <f t="shared" si="1"/>
        <v>0.93810785908650141</v>
      </c>
      <c r="J15" s="10">
        <f t="shared" si="2"/>
        <v>0.95408402243016133</v>
      </c>
      <c r="K15" s="10">
        <f t="shared" si="2"/>
        <v>0.96583328105228572</v>
      </c>
      <c r="L15" s="10">
        <f t="shared" si="2"/>
        <v>0.97451456387218072</v>
      </c>
      <c r="M15" s="10">
        <f t="shared" si="2"/>
        <v>0.98095397710535681</v>
      </c>
    </row>
    <row r="16" spans="1:26" ht="15" customHeight="1" x14ac:dyDescent="0.2">
      <c r="A16" s="8">
        <v>4</v>
      </c>
      <c r="B16" s="9">
        <f t="shared" si="0"/>
        <v>0.90670836810486377</v>
      </c>
      <c r="C16" s="9">
        <f t="shared" si="0"/>
        <v>0.93104445353104204</v>
      </c>
      <c r="D16" s="9">
        <f t="shared" si="0"/>
        <v>0.94884542883314849</v>
      </c>
      <c r="E16" s="9">
        <f t="shared" si="0"/>
        <v>0.96193610042565469</v>
      </c>
      <c r="F16" s="9">
        <f t="shared" si="0"/>
        <v>0.97160815073992524</v>
      </c>
      <c r="H16" s="8">
        <v>4</v>
      </c>
      <c r="I16" s="9">
        <f t="shared" si="1"/>
        <v>0.91603753129437737</v>
      </c>
      <c r="J16" s="9">
        <f t="shared" si="2"/>
        <v>0.93794000817793788</v>
      </c>
      <c r="K16" s="9">
        <f t="shared" si="2"/>
        <v>0.95396088594983364</v>
      </c>
      <c r="L16" s="9">
        <f t="shared" si="2"/>
        <v>0.96574249038308924</v>
      </c>
      <c r="M16" s="9">
        <f t="shared" si="2"/>
        <v>0.97444733566593267</v>
      </c>
      <c r="X16" s="2" t="s">
        <v>36</v>
      </c>
      <c r="Y16" s="11">
        <f>Z42*(Z46^((Z43*Y13)+(Z44*Y14)+(Z45*Y13*Y14)))</f>
        <v>0.74819474207920467</v>
      </c>
    </row>
    <row r="17" spans="1:26" ht="15" customHeight="1" x14ac:dyDescent="0.2">
      <c r="A17" s="2">
        <v>5</v>
      </c>
      <c r="B17" s="10">
        <f t="shared" si="0"/>
        <v>0.88146562762459246</v>
      </c>
      <c r="C17" s="10">
        <f t="shared" si="0"/>
        <v>0.91267011230594397</v>
      </c>
      <c r="D17" s="10">
        <f t="shared" si="0"/>
        <v>0.93539633967546099</v>
      </c>
      <c r="E17" s="10">
        <f t="shared" si="0"/>
        <v>0.95203975339709412</v>
      </c>
      <c r="F17" s="10">
        <f t="shared" si="0"/>
        <v>0.96429245249092876</v>
      </c>
      <c r="H17" s="2">
        <v>5</v>
      </c>
      <c r="I17" s="10">
        <f t="shared" si="1"/>
        <v>0.89331906486213319</v>
      </c>
      <c r="J17" s="10">
        <f t="shared" si="2"/>
        <v>0.92140310107534962</v>
      </c>
      <c r="K17" s="10">
        <f t="shared" si="2"/>
        <v>0.94185670570791491</v>
      </c>
      <c r="L17" s="10">
        <f t="shared" si="2"/>
        <v>0.95683577805738473</v>
      </c>
      <c r="M17" s="10">
        <f t="shared" si="2"/>
        <v>0.96786320724183583</v>
      </c>
    </row>
    <row r="18" spans="1:26" ht="15" customHeight="1" x14ac:dyDescent="0.2">
      <c r="A18" s="8">
        <v>6</v>
      </c>
      <c r="B18" s="9">
        <f t="shared" si="0"/>
        <v>0.85556304045799236</v>
      </c>
      <c r="C18" s="9">
        <f t="shared" si="0"/>
        <v>0.8938809229783562</v>
      </c>
      <c r="D18" s="9">
        <f t="shared" si="0"/>
        <v>0.92169765011089677</v>
      </c>
      <c r="E18" s="9">
        <f t="shared" si="0"/>
        <v>0.9419967704758595</v>
      </c>
      <c r="F18" s="9">
        <f t="shared" si="0"/>
        <v>0.95689178617392667</v>
      </c>
      <c r="H18" s="8">
        <v>6</v>
      </c>
      <c r="I18" s="9">
        <f t="shared" si="1"/>
        <v>0.87000673641219317</v>
      </c>
      <c r="J18" s="9">
        <f t="shared" si="2"/>
        <v>0.90449283068052055</v>
      </c>
      <c r="K18" s="9">
        <f t="shared" si="2"/>
        <v>0.92952788509980711</v>
      </c>
      <c r="L18" s="9">
        <f t="shared" si="2"/>
        <v>0.94779709342827356</v>
      </c>
      <c r="M18" s="9">
        <f t="shared" si="2"/>
        <v>0.96120260755653397</v>
      </c>
      <c r="X18" s="2" t="s">
        <v>37</v>
      </c>
      <c r="Y18" s="11">
        <f>Z85/(1+(Z86*(Z46^(Y16*Z87*(Y11/Y12)))))</f>
        <v>0.88681172098715</v>
      </c>
    </row>
    <row r="19" spans="1:26" ht="15" customHeight="1" x14ac:dyDescent="0.2">
      <c r="A19" s="2">
        <v>7</v>
      </c>
      <c r="B19" s="10">
        <f t="shared" si="0"/>
        <v>0.82906885258529017</v>
      </c>
      <c r="C19" s="10">
        <f t="shared" si="0"/>
        <v>0.87470125964429835</v>
      </c>
      <c r="D19" s="10">
        <f t="shared" si="0"/>
        <v>0.90775816720826563</v>
      </c>
      <c r="E19" s="10">
        <f t="shared" si="0"/>
        <v>0.93181039199765137</v>
      </c>
      <c r="F19" s="10">
        <f t="shared" si="0"/>
        <v>0.94940736850176477</v>
      </c>
      <c r="H19" s="2">
        <v>7</v>
      </c>
      <c r="I19" s="10">
        <f t="shared" si="1"/>
        <v>0.84616196732676119</v>
      </c>
      <c r="J19" s="10">
        <f t="shared" si="2"/>
        <v>0.8872311336798685</v>
      </c>
      <c r="K19" s="10">
        <f t="shared" si="2"/>
        <v>0.91698235048743904</v>
      </c>
      <c r="L19" s="10">
        <f t="shared" si="2"/>
        <v>0.93862935279788617</v>
      </c>
      <c r="M19" s="10">
        <f t="shared" si="2"/>
        <v>0.95446663165158829</v>
      </c>
      <c r="X19" s="2" t="s">
        <v>38</v>
      </c>
      <c r="Y19" s="12">
        <f>Y18-1</f>
        <v>-0.11318827901285</v>
      </c>
    </row>
    <row r="20" spans="1:26" ht="15" customHeight="1" x14ac:dyDescent="0.2">
      <c r="A20" s="8">
        <v>8</v>
      </c>
      <c r="B20" s="9">
        <f t="shared" si="0"/>
        <v>0.80205870222266484</v>
      </c>
      <c r="C20" s="9">
        <f t="shared" si="0"/>
        <v>0.85515810182059937</v>
      </c>
      <c r="D20" s="9">
        <f t="shared" si="0"/>
        <v>0.8935875607049607</v>
      </c>
      <c r="E20" s="9">
        <f t="shared" si="0"/>
        <v>0.92148413628066927</v>
      </c>
      <c r="F20" s="9">
        <f t="shared" si="0"/>
        <v>0.94184050474187497</v>
      </c>
      <c r="H20" s="8">
        <v>8</v>
      </c>
      <c r="I20" s="9">
        <f t="shared" si="1"/>
        <v>0.82185283200039838</v>
      </c>
      <c r="J20" s="9">
        <f t="shared" si="2"/>
        <v>0.86964229163853946</v>
      </c>
      <c r="K20" s="9">
        <f t="shared" si="2"/>
        <v>0.90422880463446464</v>
      </c>
      <c r="L20" s="9">
        <f t="shared" si="2"/>
        <v>0.92933572265260234</v>
      </c>
      <c r="M20" s="9">
        <f t="shared" si="2"/>
        <v>0.94765645426768752</v>
      </c>
    </row>
    <row r="21" spans="1:26" ht="15" customHeight="1" x14ac:dyDescent="0.2">
      <c r="A21" s="2">
        <v>9</v>
      </c>
      <c r="B21" s="10">
        <f t="shared" si="0"/>
        <v>0.77461488667195111</v>
      </c>
      <c r="C21" s="10">
        <f t="shared" si="0"/>
        <v>0.83528093109287704</v>
      </c>
      <c r="D21" s="10">
        <f t="shared" si="0"/>
        <v>0.87919635134314922</v>
      </c>
      <c r="E21" s="10">
        <f t="shared" si="0"/>
        <v>0.9110217990873638</v>
      </c>
      <c r="F21" s="10">
        <f t="shared" si="0"/>
        <v>0.93419258897044344</v>
      </c>
      <c r="H21" s="2">
        <v>9</v>
      </c>
      <c r="I21" s="10">
        <f t="shared" si="1"/>
        <v>0.79715339800475604</v>
      </c>
      <c r="J21" s="10">
        <f t="shared" si="2"/>
        <v>0.85175283798358936</v>
      </c>
      <c r="K21" s="10">
        <f t="shared" si="2"/>
        <v>0.89127671620883431</v>
      </c>
      <c r="L21" s="10">
        <f t="shared" si="2"/>
        <v>0.91991961917862741</v>
      </c>
      <c r="M21" s="10">
        <f t="shared" si="2"/>
        <v>0.94077333007339914</v>
      </c>
      <c r="X21" s="24" t="s">
        <v>39</v>
      </c>
      <c r="Y21" s="24"/>
      <c r="Z21" s="14">
        <v>7500000</v>
      </c>
    </row>
    <row r="22" spans="1:26" ht="15" customHeight="1" x14ac:dyDescent="0.2">
      <c r="A22" s="8">
        <v>10</v>
      </c>
      <c r="B22" s="9">
        <f t="shared" ref="B22:F31" si="3">$Z$85/(1+($Z$86*($Z$46^($Z$42*$Z$46^(($Z$43*$D$5)+($Z$44*B$10)+($Z$45*$D$5*B$10))*$Z$87*($A22/100)))))</f>
        <v>0.74682545290782998</v>
      </c>
      <c r="C22" s="9">
        <f t="shared" si="3"/>
        <v>0.81510159334991461</v>
      </c>
      <c r="D22" s="9">
        <f t="shared" si="3"/>
        <v>0.86459589312572505</v>
      </c>
      <c r="E22" s="9">
        <f t="shared" si="3"/>
        <v>0.90042745204944596</v>
      </c>
      <c r="F22" s="9">
        <f t="shared" si="3"/>
        <v>0.9264651041512999</v>
      </c>
      <c r="H22" s="8">
        <v>10</v>
      </c>
      <c r="I22" s="9">
        <f t="shared" si="1"/>
        <v>0.77214290761704696</v>
      </c>
      <c r="J22" s="9">
        <f t="shared" si="2"/>
        <v>0.83359143401492319</v>
      </c>
      <c r="K22" s="9">
        <f t="shared" si="2"/>
        <v>0.87813630381315255</v>
      </c>
      <c r="L22" s="9">
        <f t="shared" si="2"/>
        <v>0.91038470684450135</v>
      </c>
      <c r="M22" s="9">
        <f t="shared" si="2"/>
        <v>0.93381859373616993</v>
      </c>
      <c r="X22" s="24" t="s">
        <v>40</v>
      </c>
      <c r="Y22" s="24"/>
      <c r="Z22" s="15">
        <f>Z21*Y19</f>
        <v>-848912.09259637503</v>
      </c>
    </row>
    <row r="23" spans="1:26" ht="15" customHeight="1" x14ac:dyDescent="0.2">
      <c r="A23" s="2">
        <v>11</v>
      </c>
      <c r="B23" s="10">
        <f t="shared" si="3"/>
        <v>0.71878313009213279</v>
      </c>
      <c r="C23" s="10">
        <f t="shared" si="3"/>
        <v>0.79465412712867201</v>
      </c>
      <c r="D23" s="10">
        <f t="shared" si="3"/>
        <v>0.84979834937798759</v>
      </c>
      <c r="E23" s="10">
        <f t="shared" si="3"/>
        <v>0.88970544002465013</v>
      </c>
      <c r="F23" s="10">
        <f t="shared" si="3"/>
        <v>0.91865962203390183</v>
      </c>
      <c r="H23" s="2">
        <v>11</v>
      </c>
      <c r="I23" s="10">
        <f t="shared" si="1"/>
        <v>0.74690481708291956</v>
      </c>
      <c r="J23" s="10">
        <f t="shared" si="2"/>
        <v>0.81518871441580476</v>
      </c>
      <c r="K23" s="10">
        <f t="shared" si="2"/>
        <v>0.86481851444018887</v>
      </c>
      <c r="L23" s="10">
        <f t="shared" si="2"/>
        <v>0.90073489602218515</v>
      </c>
      <c r="M23" s="10">
        <f t="shared" si="2"/>
        <v>0.92679365983051165</v>
      </c>
    </row>
    <row r="24" spans="1:26" ht="15" customHeight="1" x14ac:dyDescent="0.2">
      <c r="A24" s="8">
        <v>12</v>
      </c>
      <c r="B24" s="9">
        <f t="shared" si="3"/>
        <v>0.69058412946151748</v>
      </c>
      <c r="C24" s="9">
        <f t="shared" si="3"/>
        <v>0.7739745593810653</v>
      </c>
      <c r="D24" s="9">
        <f t="shared" si="3"/>
        <v>0.83481666257237519</v>
      </c>
      <c r="E24" s="9">
        <f t="shared" si="3"/>
        <v>0.87886037735979416</v>
      </c>
      <c r="F24" s="9">
        <f t="shared" si="3"/>
        <v>0.9107778028653003</v>
      </c>
      <c r="H24" s="8">
        <v>12</v>
      </c>
      <c r="I24" s="9">
        <f t="shared" si="1"/>
        <v>0.72152571651536568</v>
      </c>
      <c r="J24" s="9">
        <f t="shared" si="2"/>
        <v>0.79657710344295873</v>
      </c>
      <c r="K24" s="9">
        <f t="shared" si="2"/>
        <v>0.85133499631513765</v>
      </c>
      <c r="L24" s="9">
        <f t="shared" si="2"/>
        <v>0.89097433962381478</v>
      </c>
      <c r="M24" s="9">
        <f t="shared" si="2"/>
        <v>0.91970002257877026</v>
      </c>
      <c r="X24" s="24" t="s">
        <v>41</v>
      </c>
      <c r="Y24" s="24"/>
      <c r="Z24" s="14">
        <f>Z21+Z22</f>
        <v>6651087.9074036246</v>
      </c>
    </row>
    <row r="25" spans="1:26" ht="15" customHeight="1" x14ac:dyDescent="0.2">
      <c r="A25" s="2">
        <v>13</v>
      </c>
      <c r="B25" s="10">
        <f t="shared" si="3"/>
        <v>0.66232684336667746</v>
      </c>
      <c r="C25" s="10">
        <f t="shared" si="3"/>
        <v>0.75310067076950449</v>
      </c>
      <c r="D25" s="10">
        <f t="shared" si="3"/>
        <v>0.81966451794958095</v>
      </c>
      <c r="E25" s="10">
        <f t="shared" si="3"/>
        <v>0.86789714304125731</v>
      </c>
      <c r="F25" s="10">
        <f t="shared" si="3"/>
        <v>0.90282139491151692</v>
      </c>
      <c r="H25" s="2">
        <v>13</v>
      </c>
      <c r="I25" s="10">
        <f t="shared" si="1"/>
        <v>0.69609415903000971</v>
      </c>
      <c r="J25" s="10">
        <f t="shared" si="2"/>
        <v>0.77779060369255404</v>
      </c>
      <c r="K25" s="10">
        <f t="shared" si="2"/>
        <v>0.83769806615462283</v>
      </c>
      <c r="L25" s="10">
        <f t="shared" si="2"/>
        <v>0.88110742873713155</v>
      </c>
      <c r="M25" s="10">
        <f t="shared" si="2"/>
        <v>0.91253925542036518</v>
      </c>
    </row>
    <row r="26" spans="1:26" ht="15" customHeight="1" x14ac:dyDescent="0.2">
      <c r="A26" s="8">
        <v>14</v>
      </c>
      <c r="B26" s="9">
        <f t="shared" si="3"/>
        <v>0.63411048019561256</v>
      </c>
      <c r="C26" s="9">
        <f t="shared" si="3"/>
        <v>0.73207173337477738</v>
      </c>
      <c r="D26" s="9">
        <f t="shared" si="3"/>
        <v>0.80435630104874811</v>
      </c>
      <c r="E26" s="9">
        <f t="shared" si="3"/>
        <v>0.85682087472103419</v>
      </c>
      <c r="F26" s="9">
        <f t="shared" si="3"/>
        <v>0.89479223378435813</v>
      </c>
      <c r="H26" s="8">
        <v>14</v>
      </c>
      <c r="I26" s="9">
        <f t="shared" si="1"/>
        <v>0.67069943217605132</v>
      </c>
      <c r="J26" s="9">
        <f t="shared" si="2"/>
        <v>0.75886456003729963</v>
      </c>
      <c r="K26" s="9">
        <f t="shared" si="2"/>
        <v>0.82392067094387333</v>
      </c>
      <c r="L26" s="9">
        <f t="shared" si="2"/>
        <v>0.87113878724893079</v>
      </c>
      <c r="M26" s="9">
        <f t="shared" si="2"/>
        <v>0.90531301040592227</v>
      </c>
    </row>
    <row r="27" spans="1:26" ht="15" customHeight="1" x14ac:dyDescent="0.2">
      <c r="A27" s="2">
        <v>15</v>
      </c>
      <c r="B27" s="10">
        <f t="shared" si="3"/>
        <v>0.60603367512335404</v>
      </c>
      <c r="C27" s="10">
        <f t="shared" si="3"/>
        <v>0.71092822442804593</v>
      </c>
      <c r="D27" s="10">
        <f t="shared" si="3"/>
        <v>0.78890704934078704</v>
      </c>
      <c r="E27" s="10">
        <f t="shared" si="3"/>
        <v>0.84563696161397162</v>
      </c>
      <c r="F27" s="10">
        <f t="shared" si="3"/>
        <v>0.88669224157032422</v>
      </c>
      <c r="H27" s="2">
        <v>15</v>
      </c>
      <c r="I27" s="10">
        <f t="shared" si="1"/>
        <v>0.64543030761101861</v>
      </c>
      <c r="J27" s="10">
        <f t="shared" si="2"/>
        <v>0.73983540198524134</v>
      </c>
      <c r="K27" s="10">
        <f t="shared" si="2"/>
        <v>0.81001634440670833</v>
      </c>
      <c r="L27" s="10">
        <f t="shared" si="2"/>
        <v>0.86107326545257445</v>
      </c>
      <c r="M27" s="10">
        <f t="shared" si="2"/>
        <v>0.89802301741329182</v>
      </c>
    </row>
    <row r="28" spans="1:26" ht="15" customHeight="1" x14ac:dyDescent="0.2">
      <c r="A28" s="8">
        <v>16</v>
      </c>
      <c r="B28" s="9">
        <f t="shared" si="3"/>
        <v>0.57819311785253624</v>
      </c>
      <c r="C28" s="9">
        <f t="shared" si="3"/>
        <v>0.68971152032982452</v>
      </c>
      <c r="D28" s="9">
        <f t="shared" si="3"/>
        <v>0.77333239824059286</v>
      </c>
      <c r="E28" s="9">
        <f t="shared" si="3"/>
        <v>0.83435103626959284</v>
      </c>
      <c r="F28" s="9">
        <f t="shared" si="3"/>
        <v>0.87852342575894948</v>
      </c>
      <c r="H28" s="8">
        <v>16</v>
      </c>
      <c r="I28" s="9">
        <f t="shared" si="1"/>
        <v>0.62037380606728265</v>
      </c>
      <c r="J28" s="9">
        <f t="shared" ref="J28:J75" si="4">$I$6+((1-$I$6)*C28)</f>
        <v>0.72074036829684207</v>
      </c>
      <c r="K28" s="9">
        <f t="shared" ref="K28:K75" si="5">$I$6+((1-$I$6)*D28)</f>
        <v>0.79599915841653357</v>
      </c>
      <c r="L28" s="9">
        <f t="shared" ref="L28:L75" si="6">$I$6+((1-$I$6)*E28)</f>
        <v>0.85091593264263354</v>
      </c>
      <c r="M28" s="9">
        <f t="shared" ref="M28:M75" si="7">$I$6+((1-$I$6)*F28)</f>
        <v>0.89067108318305455</v>
      </c>
    </row>
    <row r="29" spans="1:26" ht="15" customHeight="1" x14ac:dyDescent="0.2">
      <c r="A29" s="2">
        <v>17</v>
      </c>
      <c r="B29" s="10">
        <f t="shared" si="3"/>
        <v>0.55068223764962876</v>
      </c>
      <c r="C29" s="10">
        <f t="shared" si="3"/>
        <v>0.66846357576630799</v>
      </c>
      <c r="D29" s="10">
        <f t="shared" si="3"/>
        <v>0.75764852185443732</v>
      </c>
      <c r="E29" s="10">
        <f t="shared" si="3"/>
        <v>0.82296896522997665</v>
      </c>
      <c r="F29" s="10">
        <f t="shared" si="3"/>
        <v>0.87028787796861173</v>
      </c>
      <c r="H29" s="2">
        <v>17</v>
      </c>
      <c r="I29" s="10">
        <f t="shared" si="1"/>
        <v>0.59561401388466595</v>
      </c>
      <c r="J29" s="10">
        <f t="shared" si="4"/>
        <v>0.70161721818967715</v>
      </c>
      <c r="K29" s="10">
        <f t="shared" si="5"/>
        <v>0.78188366966899359</v>
      </c>
      <c r="L29" s="10">
        <f t="shared" si="6"/>
        <v>0.84067206870697897</v>
      </c>
      <c r="M29" s="10">
        <f t="shared" si="7"/>
        <v>0.88325909017175053</v>
      </c>
    </row>
    <row r="30" spans="1:26" ht="15" customHeight="1" x14ac:dyDescent="0.2">
      <c r="A30" s="8">
        <v>18</v>
      </c>
      <c r="B30" s="9">
        <f t="shared" si="3"/>
        <v>0.52358998310648375</v>
      </c>
      <c r="C30" s="9">
        <f t="shared" si="3"/>
        <v>0.64722659315431696</v>
      </c>
      <c r="D30" s="9">
        <f t="shared" si="3"/>
        <v>0.74187206889637913</v>
      </c>
      <c r="E30" s="9">
        <f t="shared" si="3"/>
        <v>0.81149683859341937</v>
      </c>
      <c r="F30" s="9">
        <f t="shared" si="3"/>
        <v>0.86198777246859926</v>
      </c>
      <c r="H30" s="8">
        <v>18</v>
      </c>
      <c r="I30" s="9">
        <f t="shared" si="1"/>
        <v>0.57123098479583534</v>
      </c>
      <c r="J30" s="9">
        <f t="shared" si="4"/>
        <v>0.6825039338388853</v>
      </c>
      <c r="K30" s="9">
        <f t="shared" si="5"/>
        <v>0.76768486200674124</v>
      </c>
      <c r="L30" s="9">
        <f t="shared" si="6"/>
        <v>0.83034715473407739</v>
      </c>
      <c r="M30" s="9">
        <f t="shared" si="7"/>
        <v>0.87578899522173936</v>
      </c>
    </row>
    <row r="31" spans="1:26" ht="15" customHeight="1" x14ac:dyDescent="0.2">
      <c r="A31" s="2">
        <v>19</v>
      </c>
      <c r="B31" s="10">
        <f t="shared" si="3"/>
        <v>0.49699972938467019</v>
      </c>
      <c r="C31" s="10">
        <f t="shared" si="3"/>
        <v>0.62604268792244577</v>
      </c>
      <c r="D31" s="10">
        <f t="shared" si="3"/>
        <v>0.72602009428045544</v>
      </c>
      <c r="E31" s="10">
        <f t="shared" si="3"/>
        <v>0.79994095851197333</v>
      </c>
      <c r="F31" s="10">
        <f t="shared" si="3"/>
        <v>0.85362536449699455</v>
      </c>
      <c r="H31" s="2">
        <v>19</v>
      </c>
      <c r="I31" s="10">
        <f t="shared" si="1"/>
        <v>0.54729975644620321</v>
      </c>
      <c r="J31" s="10">
        <f t="shared" si="4"/>
        <v>0.66343841913020118</v>
      </c>
      <c r="K31" s="10">
        <f t="shared" si="5"/>
        <v>0.75341808485240991</v>
      </c>
      <c r="L31" s="10">
        <f t="shared" si="6"/>
        <v>0.81994686266077599</v>
      </c>
      <c r="M31" s="10">
        <f t="shared" si="7"/>
        <v>0.86826282804729504</v>
      </c>
    </row>
    <row r="32" spans="1:26" ht="15" customHeight="1" x14ac:dyDescent="0.2">
      <c r="A32" s="8">
        <v>20</v>
      </c>
      <c r="B32" s="9">
        <f t="shared" ref="B32:F41" si="8">$Z$85/(1+($Z$86*($Z$46^($Z$42*$Z$46^(($Z$43*$D$5)+($Z$44*B$10)+($Z$45*$D$5*B$10))*$Z$87*($A32/100)))))</f>
        <v>0.47098833957869546</v>
      </c>
      <c r="C32" s="9">
        <f t="shared" si="8"/>
        <v>0.60495355525569694</v>
      </c>
      <c r="D32" s="9">
        <f t="shared" si="8"/>
        <v>0.71010998696207017</v>
      </c>
      <c r="E32" s="9">
        <f t="shared" si="8"/>
        <v>0.78830782665932664</v>
      </c>
      <c r="F32" s="9">
        <f t="shared" si="8"/>
        <v>0.84520298837472985</v>
      </c>
      <c r="H32" s="8">
        <v>20</v>
      </c>
      <c r="I32" s="9">
        <f t="shared" si="1"/>
        <v>0.52388950562082592</v>
      </c>
      <c r="J32" s="9">
        <f t="shared" si="4"/>
        <v>0.64445819973012719</v>
      </c>
      <c r="K32" s="9">
        <f t="shared" si="5"/>
        <v>0.73909898826586318</v>
      </c>
      <c r="L32" s="9">
        <f t="shared" si="6"/>
        <v>0.80947704399339393</v>
      </c>
      <c r="M32" s="9">
        <f t="shared" si="7"/>
        <v>0.86068268953725691</v>
      </c>
    </row>
    <row r="33" spans="1:27" ht="15" customHeight="1" x14ac:dyDescent="0.2">
      <c r="A33" s="2">
        <v>21</v>
      </c>
      <c r="B33" s="10">
        <f t="shared" si="8"/>
        <v>0.44562539970447645</v>
      </c>
      <c r="C33" s="10">
        <f t="shared" si="8"/>
        <v>0.58400014388876842</v>
      </c>
      <c r="D33" s="10">
        <f t="shared" si="8"/>
        <v>0.69415939466081211</v>
      </c>
      <c r="E33" s="10">
        <f t="shared" si="8"/>
        <v>0.77660413071378909</v>
      </c>
      <c r="F33" s="10">
        <f t="shared" si="8"/>
        <v>0.83672305541699354</v>
      </c>
      <c r="H33" s="2">
        <v>21</v>
      </c>
      <c r="I33" s="10">
        <f t="shared" si="1"/>
        <v>0.50106285973402886</v>
      </c>
      <c r="J33" s="10">
        <f t="shared" si="4"/>
        <v>0.62560012949989152</v>
      </c>
      <c r="K33" s="10">
        <f t="shared" si="5"/>
        <v>0.72474345519473093</v>
      </c>
      <c r="L33" s="10">
        <f t="shared" si="6"/>
        <v>0.79894371764241012</v>
      </c>
      <c r="M33" s="10">
        <f t="shared" si="7"/>
        <v>0.85305074987529417</v>
      </c>
    </row>
    <row r="34" spans="1:27" ht="15" customHeight="1" x14ac:dyDescent="0.2">
      <c r="A34" s="8">
        <v>22</v>
      </c>
      <c r="B34" s="9">
        <f t="shared" si="8"/>
        <v>0.42097263917112027</v>
      </c>
      <c r="C34" s="9">
        <f t="shared" si="8"/>
        <v>0.5632223423310363</v>
      </c>
      <c r="D34" s="9">
        <f t="shared" si="8"/>
        <v>0.67818614614653949</v>
      </c>
      <c r="E34" s="9">
        <f t="shared" si="8"/>
        <v>0.76483672990925677</v>
      </c>
      <c r="F34" s="9">
        <f t="shared" si="8"/>
        <v>0.82818805164400122</v>
      </c>
      <c r="H34" s="8">
        <v>22</v>
      </c>
      <c r="I34" s="9">
        <f t="shared" si="1"/>
        <v>0.47887537525400825</v>
      </c>
      <c r="J34" s="9">
        <f t="shared" si="4"/>
        <v>0.60690010809793271</v>
      </c>
      <c r="K34" s="9">
        <f t="shared" si="5"/>
        <v>0.71036753153188559</v>
      </c>
      <c r="L34" s="9">
        <f t="shared" si="6"/>
        <v>0.78835305691833113</v>
      </c>
      <c r="M34" s="9">
        <f t="shared" si="7"/>
        <v>0.8453692464796011</v>
      </c>
      <c r="Y34" s="16" t="s">
        <v>8</v>
      </c>
      <c r="Z34" s="24" t="s">
        <v>0</v>
      </c>
      <c r="AA34" s="24"/>
    </row>
    <row r="35" spans="1:27" ht="15" customHeight="1" x14ac:dyDescent="0.2">
      <c r="A35" s="2">
        <v>23</v>
      </c>
      <c r="B35" s="10">
        <f t="shared" si="8"/>
        <v>0.39708354091963854</v>
      </c>
      <c r="C35" s="10">
        <f t="shared" si="8"/>
        <v>0.54265868255299377</v>
      </c>
      <c r="D35" s="10">
        <f t="shared" si="8"/>
        <v>0.66220817180975122</v>
      </c>
      <c r="E35" s="10">
        <f t="shared" si="8"/>
        <v>0.75301263971486487</v>
      </c>
      <c r="F35" s="10">
        <f t="shared" si="8"/>
        <v>0.81960053529399524</v>
      </c>
      <c r="H35" s="2">
        <v>23</v>
      </c>
      <c r="I35" s="10">
        <f t="shared" si="1"/>
        <v>0.45737518682767475</v>
      </c>
      <c r="J35" s="10">
        <f t="shared" si="4"/>
        <v>0.58839281429769441</v>
      </c>
      <c r="K35" s="10">
        <f t="shared" si="5"/>
        <v>0.69598735462877614</v>
      </c>
      <c r="L35" s="10">
        <f t="shared" si="6"/>
        <v>0.77771137574337834</v>
      </c>
      <c r="M35" s="10">
        <f t="shared" si="7"/>
        <v>0.83764048176459571</v>
      </c>
      <c r="Y35" s="2" t="s">
        <v>1</v>
      </c>
      <c r="Z35" s="24" t="s">
        <v>2</v>
      </c>
      <c r="AA35" s="24"/>
    </row>
    <row r="36" spans="1:27" ht="15" customHeight="1" x14ac:dyDescent="0.2">
      <c r="A36" s="8">
        <v>24</v>
      </c>
      <c r="B36" s="9">
        <f t="shared" si="8"/>
        <v>0.37400313816426983</v>
      </c>
      <c r="C36" s="9">
        <f t="shared" si="8"/>
        <v>0.52234606567466657</v>
      </c>
      <c r="D36" s="9">
        <f t="shared" si="8"/>
        <v>0.64624342326508055</v>
      </c>
      <c r="E36" s="9">
        <f t="shared" si="8"/>
        <v>0.74113901571148999</v>
      </c>
      <c r="F36" s="9">
        <f t="shared" si="8"/>
        <v>0.81096313414219323</v>
      </c>
      <c r="H36" s="8">
        <v>24</v>
      </c>
      <c r="I36" s="9">
        <f t="shared" si="1"/>
        <v>0.43660282434784281</v>
      </c>
      <c r="J36" s="9">
        <f t="shared" si="4"/>
        <v>0.57011145910719996</v>
      </c>
      <c r="K36" s="9">
        <f t="shared" si="5"/>
        <v>0.68161908093857249</v>
      </c>
      <c r="L36" s="9">
        <f t="shared" si="6"/>
        <v>0.76702511414034102</v>
      </c>
      <c r="M36" s="9">
        <f t="shared" si="7"/>
        <v>0.82986682072797391</v>
      </c>
      <c r="Y36" s="2" t="s">
        <v>5</v>
      </c>
      <c r="Z36" s="24" t="s">
        <v>9</v>
      </c>
      <c r="AA36" s="24"/>
    </row>
    <row r="37" spans="1:27" ht="15" customHeight="1" x14ac:dyDescent="0.2">
      <c r="A37" s="2">
        <v>25</v>
      </c>
      <c r="B37" s="10">
        <f t="shared" si="8"/>
        <v>0.35176798822885502</v>
      </c>
      <c r="C37" s="10">
        <f t="shared" si="8"/>
        <v>0.50231951359211791</v>
      </c>
      <c r="D37" s="10">
        <f t="shared" si="8"/>
        <v>0.63030979275249988</v>
      </c>
      <c r="E37" s="10">
        <f t="shared" si="8"/>
        <v>0.72922313674025119</v>
      </c>
      <c r="F37" s="10">
        <f t="shared" si="8"/>
        <v>0.80227854263026399</v>
      </c>
      <c r="H37" s="2">
        <v>25</v>
      </c>
      <c r="I37" s="10">
        <f t="shared" si="1"/>
        <v>0.41659118940596951</v>
      </c>
      <c r="J37" s="10">
        <f t="shared" si="4"/>
        <v>0.55208756223290611</v>
      </c>
      <c r="K37" s="10">
        <f t="shared" si="5"/>
        <v>0.66727881347724993</v>
      </c>
      <c r="L37" s="10">
        <f t="shared" si="6"/>
        <v>0.75630082306622604</v>
      </c>
      <c r="M37" s="10">
        <f t="shared" si="7"/>
        <v>0.8220506883672376</v>
      </c>
      <c r="Y37" s="16" t="s">
        <v>10</v>
      </c>
      <c r="Z37" s="24" t="s">
        <v>3</v>
      </c>
      <c r="AA37" s="24"/>
    </row>
    <row r="38" spans="1:27" ht="15" customHeight="1" x14ac:dyDescent="0.2">
      <c r="A38" s="8">
        <v>26</v>
      </c>
      <c r="B38" s="9">
        <f t="shared" si="8"/>
        <v>0.3304063086129696</v>
      </c>
      <c r="C38" s="9">
        <f t="shared" si="8"/>
        <v>0.48261194978353966</v>
      </c>
      <c r="D38" s="9">
        <f t="shared" si="8"/>
        <v>0.61442503310412611</v>
      </c>
      <c r="E38" s="9">
        <f t="shared" si="8"/>
        <v>0.71727238740456833</v>
      </c>
      <c r="F38" s="9">
        <f t="shared" si="8"/>
        <v>0.79354951881176239</v>
      </c>
      <c r="H38" s="8">
        <v>26</v>
      </c>
      <c r="I38" s="9">
        <f t="shared" si="1"/>
        <v>0.39736567775167264</v>
      </c>
      <c r="J38" s="9">
        <f t="shared" si="4"/>
        <v>0.53435075480518568</v>
      </c>
      <c r="K38" s="9">
        <f t="shared" si="5"/>
        <v>0.65298252979371352</v>
      </c>
      <c r="L38" s="9">
        <f t="shared" si="6"/>
        <v>0.74554514866411148</v>
      </c>
      <c r="M38" s="9">
        <f t="shared" si="7"/>
        <v>0.81419456693058612</v>
      </c>
      <c r="Y38" s="16" t="s">
        <v>11</v>
      </c>
      <c r="Z38" s="24" t="s">
        <v>4</v>
      </c>
      <c r="AA38" s="24"/>
    </row>
    <row r="39" spans="1:27" ht="15" customHeight="1" x14ac:dyDescent="0.2">
      <c r="A39" s="2">
        <v>27</v>
      </c>
      <c r="B39" s="10">
        <f t="shared" si="8"/>
        <v>0.30993825632270694</v>
      </c>
      <c r="C39" s="10">
        <f t="shared" si="8"/>
        <v>0.4632540117794639</v>
      </c>
      <c r="D39" s="10">
        <f t="shared" si="8"/>
        <v>0.59860667903529063</v>
      </c>
      <c r="E39" s="10">
        <f t="shared" si="8"/>
        <v>0.70529424001311358</v>
      </c>
      <c r="F39" s="10">
        <f t="shared" si="8"/>
        <v>0.78477888111979932</v>
      </c>
      <c r="H39" s="2">
        <v>27</v>
      </c>
      <c r="I39" s="10">
        <f t="shared" si="1"/>
        <v>0.37894443069043626</v>
      </c>
      <c r="J39" s="10">
        <f t="shared" si="4"/>
        <v>0.51692861060151751</v>
      </c>
      <c r="K39" s="10">
        <f t="shared" si="5"/>
        <v>0.63874601113176155</v>
      </c>
      <c r="L39" s="10">
        <f t="shared" si="6"/>
        <v>0.73476481601180221</v>
      </c>
      <c r="M39" s="10">
        <f t="shared" si="7"/>
        <v>0.80630099300781943</v>
      </c>
      <c r="Y39" s="2" t="s">
        <v>6</v>
      </c>
      <c r="Z39" s="24" t="s">
        <v>7</v>
      </c>
      <c r="AA39" s="24"/>
    </row>
    <row r="40" spans="1:27" ht="15" customHeight="1" x14ac:dyDescent="0.2">
      <c r="A40" s="8">
        <v>28</v>
      </c>
      <c r="B40" s="9">
        <f t="shared" si="8"/>
        <v>0.29037632872436026</v>
      </c>
      <c r="C40" s="9">
        <f t="shared" si="8"/>
        <v>0.44427389699141889</v>
      </c>
      <c r="D40" s="9">
        <f t="shared" si="8"/>
        <v>0.5828719704970029</v>
      </c>
      <c r="E40" s="9">
        <f t="shared" si="8"/>
        <v>0.69329623605602198</v>
      </c>
      <c r="F40" s="9">
        <f t="shared" si="8"/>
        <v>0.77596950496405559</v>
      </c>
      <c r="H40" s="8">
        <v>28</v>
      </c>
      <c r="I40" s="9">
        <f t="shared" si="1"/>
        <v>0.36133869585192424</v>
      </c>
      <c r="J40" s="9">
        <f t="shared" si="4"/>
        <v>0.49984650729227698</v>
      </c>
      <c r="K40" s="9">
        <f t="shared" si="5"/>
        <v>0.62458477344730257</v>
      </c>
      <c r="L40" s="9">
        <f t="shared" si="6"/>
        <v>0.72396661245041982</v>
      </c>
      <c r="M40" s="9">
        <f t="shared" si="7"/>
        <v>0.79837255446764999</v>
      </c>
    </row>
    <row r="41" spans="1:27" ht="15" customHeight="1" x14ac:dyDescent="0.2">
      <c r="A41" s="2">
        <v>29</v>
      </c>
      <c r="B41" s="10">
        <f t="shared" si="8"/>
        <v>0.27172586269456572</v>
      </c>
      <c r="C41" s="10">
        <f t="shared" si="8"/>
        <v>0.42569724279874266</v>
      </c>
      <c r="D41" s="10">
        <f t="shared" si="8"/>
        <v>0.56723777879363413</v>
      </c>
      <c r="E41" s="10">
        <f t="shared" si="8"/>
        <v>0.6812859673109779</v>
      </c>
      <c r="F41" s="10">
        <f t="shared" si="8"/>
        <v>0.76712431916505197</v>
      </c>
      <c r="H41" s="2">
        <v>29</v>
      </c>
      <c r="I41" s="10">
        <f t="shared" si="1"/>
        <v>0.34455327642510913</v>
      </c>
      <c r="J41" s="10">
        <f t="shared" si="4"/>
        <v>0.48312751851886837</v>
      </c>
      <c r="K41" s="10">
        <f t="shared" si="5"/>
        <v>0.61051400091427066</v>
      </c>
      <c r="L41" s="10">
        <f t="shared" si="6"/>
        <v>0.71315737057988016</v>
      </c>
      <c r="M41" s="10">
        <f t="shared" si="7"/>
        <v>0.79041188724854672</v>
      </c>
    </row>
    <row r="42" spans="1:27" ht="15" customHeight="1" x14ac:dyDescent="0.2">
      <c r="A42" s="8">
        <v>30</v>
      </c>
      <c r="B42" s="9">
        <f t="shared" ref="B42:F51" si="9">$Z$85/(1+($Z$86*($Z$46^($Z$42*$Z$46^(($Z$43*$D$5)+($Z$44*B$10)+($Z$45*$D$5*B$10))*$Z$87*($A42/100)))))</f>
        <v>0.25398560853810609</v>
      </c>
      <c r="C42" s="9">
        <f t="shared" si="9"/>
        <v>0.40754704102144423</v>
      </c>
      <c r="D42" s="9">
        <f t="shared" si="9"/>
        <v>0.5517205361253934</v>
      </c>
      <c r="E42" s="9">
        <f t="shared" si="9"/>
        <v>0.6692710566791783</v>
      </c>
      <c r="F42" s="9">
        <f t="shared" si="9"/>
        <v>0.75824630223437295</v>
      </c>
      <c r="H42" s="8">
        <v>30</v>
      </c>
      <c r="I42" s="9">
        <f t="shared" si="1"/>
        <v>0.32858704768429547</v>
      </c>
      <c r="J42" s="9">
        <f t="shared" si="4"/>
        <v>0.46679233691929978</v>
      </c>
      <c r="K42" s="9">
        <f t="shared" si="5"/>
        <v>0.59654848251285408</v>
      </c>
      <c r="L42" s="9">
        <f t="shared" si="6"/>
        <v>0.70234395101126046</v>
      </c>
      <c r="M42" s="9">
        <f t="shared" si="7"/>
        <v>0.7824216720109356</v>
      </c>
      <c r="Y42" s="2" t="s">
        <v>12</v>
      </c>
      <c r="Z42" s="17">
        <v>0.85308170999999999</v>
      </c>
      <c r="AA42" s="17"/>
    </row>
    <row r="43" spans="1:27" ht="15" customHeight="1" x14ac:dyDescent="0.2">
      <c r="A43" s="2">
        <v>31</v>
      </c>
      <c r="B43" s="10">
        <f t="shared" si="9"/>
        <v>0.23714835585808036</v>
      </c>
      <c r="C43" s="10">
        <f t="shared" si="9"/>
        <v>0.38984358618226145</v>
      </c>
      <c r="D43" s="10">
        <f t="shared" si="9"/>
        <v>0.53633616916104188</v>
      </c>
      <c r="E43" s="10">
        <f t="shared" si="9"/>
        <v>0.65725913885365683</v>
      </c>
      <c r="F43" s="10">
        <f t="shared" si="9"/>
        <v>0.74933847851029267</v>
      </c>
      <c r="H43" s="2">
        <v>31</v>
      </c>
      <c r="I43" s="10">
        <f t="shared" si="1"/>
        <v>0.31343352027227234</v>
      </c>
      <c r="J43" s="10">
        <f t="shared" si="4"/>
        <v>0.45085922756403529</v>
      </c>
      <c r="K43" s="10">
        <f t="shared" si="5"/>
        <v>0.58270255224493772</v>
      </c>
      <c r="L43" s="10">
        <f t="shared" si="6"/>
        <v>0.69153322496829117</v>
      </c>
      <c r="M43" s="10">
        <f t="shared" si="7"/>
        <v>0.77440463065926335</v>
      </c>
      <c r="Y43" s="2" t="s">
        <v>13</v>
      </c>
      <c r="Z43" s="17">
        <v>6.7348748E-2</v>
      </c>
      <c r="AA43" s="17"/>
    </row>
    <row r="44" spans="1:27" ht="15" customHeight="1" x14ac:dyDescent="0.2">
      <c r="A44" s="8">
        <v>32</v>
      </c>
      <c r="B44" s="9">
        <f t="shared" si="9"/>
        <v>0.22120159009193069</v>
      </c>
      <c r="C44" s="9">
        <f t="shared" si="9"/>
        <v>0.37260445630387118</v>
      </c>
      <c r="D44" s="9">
        <f t="shared" si="9"/>
        <v>0.52110003718357201</v>
      </c>
      <c r="E44" s="9">
        <f t="shared" si="9"/>
        <v>0.64525784092400573</v>
      </c>
      <c r="F44" s="9">
        <f t="shared" si="9"/>
        <v>0.74040391415895779</v>
      </c>
      <c r="H44" s="8">
        <v>32</v>
      </c>
      <c r="I44" s="9">
        <f t="shared" ref="I44:I75" si="10">$I$6+((1-$I$6)*B44)</f>
        <v>0.29908143108273766</v>
      </c>
      <c r="J44" s="9">
        <f t="shared" si="4"/>
        <v>0.43534401067348405</v>
      </c>
      <c r="K44" s="9">
        <f t="shared" si="5"/>
        <v>0.56899003346521482</v>
      </c>
      <c r="L44" s="9">
        <f t="shared" si="6"/>
        <v>0.6807320568316052</v>
      </c>
      <c r="M44" s="9">
        <f t="shared" si="7"/>
        <v>0.76636352274306196</v>
      </c>
      <c r="Y44" s="2" t="s">
        <v>14</v>
      </c>
      <c r="Z44" s="17">
        <v>-4.1679277000000001E-2</v>
      </c>
      <c r="AA44" s="17"/>
    </row>
    <row r="45" spans="1:27" ht="15" customHeight="1" x14ac:dyDescent="0.2">
      <c r="A45" s="2">
        <v>33</v>
      </c>
      <c r="B45" s="10">
        <f t="shared" si="9"/>
        <v>0.20612816055718958</v>
      </c>
      <c r="C45" s="10">
        <f t="shared" si="9"/>
        <v>0.35584452441356246</v>
      </c>
      <c r="D45" s="10">
        <f t="shared" si="9"/>
        <v>0.50602687528176571</v>
      </c>
      <c r="E45" s="10">
        <f t="shared" si="9"/>
        <v>0.63327476302211461</v>
      </c>
      <c r="F45" s="10">
        <f t="shared" si="9"/>
        <v>0.73144571305195771</v>
      </c>
      <c r="H45" s="2">
        <v>33</v>
      </c>
      <c r="I45" s="10">
        <f t="shared" si="10"/>
        <v>0.28551534450147065</v>
      </c>
      <c r="J45" s="10">
        <f t="shared" si="4"/>
        <v>0.42026007197220627</v>
      </c>
      <c r="K45" s="10">
        <f t="shared" si="5"/>
        <v>0.55542418775358915</v>
      </c>
      <c r="L45" s="10">
        <f t="shared" si="6"/>
        <v>0.66994728671990311</v>
      </c>
      <c r="M45" s="10">
        <f t="shared" si="7"/>
        <v>0.75830114174676189</v>
      </c>
      <c r="Y45" s="2" t="s">
        <v>15</v>
      </c>
      <c r="Z45" s="17">
        <v>-1.02286E-3</v>
      </c>
      <c r="AA45" s="17"/>
    </row>
    <row r="46" spans="1:27" ht="15" customHeight="1" x14ac:dyDescent="0.2">
      <c r="A46" s="8">
        <v>34</v>
      </c>
      <c r="B46" s="9">
        <f t="shared" si="9"/>
        <v>0.1919069433736745</v>
      </c>
      <c r="C46" s="9">
        <f t="shared" si="9"/>
        <v>0.33957599844878578</v>
      </c>
      <c r="D46" s="9">
        <f t="shared" si="9"/>
        <v>0.4911307429852077</v>
      </c>
      <c r="E46" s="9">
        <f t="shared" si="9"/>
        <v>0.62131745911316882</v>
      </c>
      <c r="F46" s="9">
        <f t="shared" si="9"/>
        <v>0.72246701253173073</v>
      </c>
      <c r="H46" s="8">
        <v>34</v>
      </c>
      <c r="I46" s="9">
        <f t="shared" si="10"/>
        <v>0.27271624903630709</v>
      </c>
      <c r="J46" s="9">
        <f t="shared" si="4"/>
        <v>0.40561839860390725</v>
      </c>
      <c r="K46" s="9">
        <f t="shared" si="5"/>
        <v>0.54201766868668699</v>
      </c>
      <c r="L46" s="9">
        <f t="shared" si="6"/>
        <v>0.65918571320185193</v>
      </c>
      <c r="M46" s="9">
        <f t="shared" si="7"/>
        <v>0.75022031127855771</v>
      </c>
      <c r="Y46" s="2" t="s">
        <v>6</v>
      </c>
      <c r="Z46" s="17">
        <f>(1+(1/10^9))^(10^9)</f>
        <v>2.7182820308145095</v>
      </c>
      <c r="AA46" s="17"/>
    </row>
    <row r="47" spans="1:27" ht="15" customHeight="1" x14ac:dyDescent="0.2">
      <c r="A47" s="2">
        <v>35</v>
      </c>
      <c r="B47" s="10">
        <f t="shared" si="9"/>
        <v>0.17851348535333064</v>
      </c>
      <c r="C47" s="10">
        <f t="shared" si="9"/>
        <v>0.3238084868792328</v>
      </c>
      <c r="D47" s="10">
        <f t="shared" si="9"/>
        <v>0.4764249786611654</v>
      </c>
      <c r="E47" s="10">
        <f t="shared" si="9"/>
        <v>0.60939341803481173</v>
      </c>
      <c r="F47" s="10">
        <f t="shared" si="9"/>
        <v>0.71347097907682022</v>
      </c>
      <c r="H47" s="2">
        <v>35</v>
      </c>
      <c r="I47" s="10">
        <f t="shared" si="10"/>
        <v>0.26066213681799755</v>
      </c>
      <c r="J47" s="10">
        <f t="shared" si="4"/>
        <v>0.39142763819130955</v>
      </c>
      <c r="K47" s="10">
        <f t="shared" si="5"/>
        <v>0.52878248079504886</v>
      </c>
      <c r="L47" s="10">
        <f t="shared" si="6"/>
        <v>0.64845407623133056</v>
      </c>
      <c r="M47" s="10">
        <f t="shared" si="7"/>
        <v>0.74212388116913819</v>
      </c>
    </row>
    <row r="48" spans="1:27" ht="15" customHeight="1" x14ac:dyDescent="0.2">
      <c r="A48" s="8">
        <v>36</v>
      </c>
      <c r="B48" s="9">
        <f t="shared" si="9"/>
        <v>0.16592061771127964</v>
      </c>
      <c r="C48" s="9">
        <f t="shared" si="9"/>
        <v>0.30854908708626716</v>
      </c>
      <c r="D48" s="9">
        <f t="shared" si="9"/>
        <v>0.46192215991045332</v>
      </c>
      <c r="E48" s="9">
        <f t="shared" si="9"/>
        <v>0.59751004488507997</v>
      </c>
      <c r="F48" s="9">
        <f t="shared" si="9"/>
        <v>0.7044608038795126</v>
      </c>
      <c r="H48" s="8">
        <v>36</v>
      </c>
      <c r="I48" s="9">
        <f t="shared" si="10"/>
        <v>0.24932855594015169</v>
      </c>
      <c r="J48" s="9">
        <f t="shared" si="4"/>
        <v>0.37769417837764041</v>
      </c>
      <c r="K48" s="9">
        <f t="shared" si="5"/>
        <v>0.51572994391940796</v>
      </c>
      <c r="L48" s="9">
        <f t="shared" si="6"/>
        <v>0.63775904039657194</v>
      </c>
      <c r="M48" s="9">
        <f t="shared" si="7"/>
        <v>0.73401472349156138</v>
      </c>
    </row>
    <row r="49" spans="1:26" ht="15" customHeight="1" x14ac:dyDescent="0.2">
      <c r="A49" s="2">
        <v>37</v>
      </c>
      <c r="B49" s="10">
        <f t="shared" si="9"/>
        <v>0.1540990311201518</v>
      </c>
      <c r="C49" s="10">
        <f t="shared" si="9"/>
        <v>0.29380249336634068</v>
      </c>
      <c r="D49" s="10">
        <f t="shared" si="9"/>
        <v>0.44763407011764883</v>
      </c>
      <c r="E49" s="10">
        <f t="shared" si="9"/>
        <v>0.58567464285654047</v>
      </c>
      <c r="F49" s="10">
        <f t="shared" si="9"/>
        <v>0.69543969834883124</v>
      </c>
      <c r="H49" s="2">
        <v>37</v>
      </c>
      <c r="I49" s="10">
        <f t="shared" si="10"/>
        <v>0.23868912800813663</v>
      </c>
      <c r="J49" s="10">
        <f t="shared" si="4"/>
        <v>0.36442224402970658</v>
      </c>
      <c r="K49" s="10">
        <f t="shared" si="5"/>
        <v>0.50287066310588391</v>
      </c>
      <c r="L49" s="10">
        <f t="shared" si="6"/>
        <v>0.62710717857088638</v>
      </c>
      <c r="M49" s="10">
        <f t="shared" si="7"/>
        <v>0.72589572851394812</v>
      </c>
    </row>
    <row r="50" spans="1:26" ht="15" customHeight="1" x14ac:dyDescent="0.2">
      <c r="A50" s="8">
        <v>38</v>
      </c>
      <c r="B50" s="9">
        <f t="shared" si="9"/>
        <v>0.14301780610592327</v>
      </c>
      <c r="C50" s="9">
        <f t="shared" si="9"/>
        <v>0.27957112134564072</v>
      </c>
      <c r="D50" s="9">
        <f t="shared" si="9"/>
        <v>0.43357167123042989</v>
      </c>
      <c r="E50" s="9">
        <f t="shared" si="9"/>
        <v>0.57389439560997668</v>
      </c>
      <c r="F50" s="9">
        <f t="shared" si="9"/>
        <v>0.68641088955225515</v>
      </c>
      <c r="H50" s="8">
        <v>38</v>
      </c>
      <c r="I50" s="9">
        <f t="shared" si="10"/>
        <v>0.22871602549533096</v>
      </c>
      <c r="J50" s="9">
        <f t="shared" si="4"/>
        <v>0.35161400921107666</v>
      </c>
      <c r="K50" s="9">
        <f t="shared" si="5"/>
        <v>0.49021450410738687</v>
      </c>
      <c r="L50" s="9">
        <f t="shared" si="6"/>
        <v>0.61650495604897904</v>
      </c>
      <c r="M50" s="9">
        <f t="shared" si="7"/>
        <v>0.71776980059702966</v>
      </c>
    </row>
    <row r="51" spans="1:26" ht="15" customHeight="1" x14ac:dyDescent="0.2">
      <c r="A51" s="2">
        <v>39</v>
      </c>
      <c r="B51" s="10">
        <f t="shared" si="9"/>
        <v>0.13264489500039217</v>
      </c>
      <c r="C51" s="10">
        <f t="shared" si="9"/>
        <v>0.26585524560006174</v>
      </c>
      <c r="D51" s="10">
        <f t="shared" si="9"/>
        <v>0.41974508276486361</v>
      </c>
      <c r="E51" s="10">
        <f t="shared" si="9"/>
        <v>0.56217635027611601</v>
      </c>
      <c r="F51" s="10">
        <f t="shared" si="9"/>
        <v>0.67737761560983822</v>
      </c>
      <c r="H51" s="2">
        <v>39</v>
      </c>
      <c r="I51" s="10">
        <f t="shared" si="10"/>
        <v>0.21938040550035298</v>
      </c>
      <c r="J51" s="10">
        <f t="shared" si="4"/>
        <v>0.33926972104005559</v>
      </c>
      <c r="K51" s="10">
        <f t="shared" si="5"/>
        <v>0.47777057448837723</v>
      </c>
      <c r="L51" s="10">
        <f t="shared" si="6"/>
        <v>0.60595871524850442</v>
      </c>
      <c r="M51" s="10">
        <f t="shared" si="7"/>
        <v>0.70963985404885443</v>
      </c>
    </row>
    <row r="52" spans="1:26" ht="15" customHeight="1" x14ac:dyDescent="0.2">
      <c r="A52" s="8">
        <v>40</v>
      </c>
      <c r="B52" s="9">
        <f t="shared" ref="B52:F61" si="11">$Z$85/(1+($Z$86*($Z$46^($Z$42*$Z$46^(($Z$43*$D$5)+($Z$44*B$10)+($Z$45*$D$5*B$10))*$Z$87*($A52/100)))))</f>
        <v>0.12294755358440485</v>
      </c>
      <c r="C52" s="9">
        <f t="shared" si="11"/>
        <v>0.25265314735703265</v>
      </c>
      <c r="D52" s="9">
        <f t="shared" si="11"/>
        <v>0.40616356695952649</v>
      </c>
      <c r="E52" s="9">
        <f t="shared" si="11"/>
        <v>0.55052740116826016</v>
      </c>
      <c r="F52" s="9">
        <f t="shared" si="11"/>
        <v>0.6683431210546642</v>
      </c>
      <c r="H52" s="8">
        <v>40</v>
      </c>
      <c r="I52" s="9">
        <f t="shared" si="10"/>
        <v>0.21065279822596439</v>
      </c>
      <c r="J52" s="9">
        <f t="shared" si="4"/>
        <v>0.32738783262132942</v>
      </c>
      <c r="K52" s="9">
        <f t="shared" si="5"/>
        <v>0.46554721026357382</v>
      </c>
      <c r="L52" s="9">
        <f t="shared" si="6"/>
        <v>0.59547466105143421</v>
      </c>
      <c r="M52" s="9">
        <f t="shared" si="7"/>
        <v>0.70150880894919776</v>
      </c>
    </row>
    <row r="53" spans="1:26" ht="15" customHeight="1" x14ac:dyDescent="0.2">
      <c r="A53" s="2">
        <v>41</v>
      </c>
      <c r="B53" s="10">
        <f t="shared" si="11"/>
        <v>0.11389272216197391</v>
      </c>
      <c r="C53" s="10">
        <f t="shared" si="11"/>
        <v>0.23996126930187719</v>
      </c>
      <c r="D53" s="10">
        <f t="shared" si="11"/>
        <v>0.39283551993255927</v>
      </c>
      <c r="E53" s="10">
        <f t="shared" si="11"/>
        <v>0.53895427428240383</v>
      </c>
      <c r="F53" s="10">
        <f t="shared" si="11"/>
        <v>0.65931065217374007</v>
      </c>
      <c r="H53" s="2">
        <v>41</v>
      </c>
      <c r="I53" s="10">
        <f t="shared" si="10"/>
        <v>0.20250344994577651</v>
      </c>
      <c r="J53" s="10">
        <f t="shared" si="4"/>
        <v>0.31596514237168949</v>
      </c>
      <c r="K53" s="10">
        <f t="shared" si="5"/>
        <v>0.45355196793930341</v>
      </c>
      <c r="L53" s="10">
        <f t="shared" si="6"/>
        <v>0.58505884685416343</v>
      </c>
      <c r="M53" s="10">
        <f t="shared" si="7"/>
        <v>0.69337958695636603</v>
      </c>
    </row>
    <row r="54" spans="1:26" ht="15" customHeight="1" x14ac:dyDescent="0.2">
      <c r="A54" s="8">
        <v>42</v>
      </c>
      <c r="B54" s="9">
        <f t="shared" si="11"/>
        <v>0.10544735710213377</v>
      </c>
      <c r="C54" s="9">
        <f t="shared" si="11"/>
        <v>0.22777437470872977</v>
      </c>
      <c r="D54" s="9">
        <f t="shared" si="11"/>
        <v>0.37976846863312946</v>
      </c>
      <c r="E54" s="9">
        <f t="shared" si="11"/>
        <v>0.52746351265455615</v>
      </c>
      <c r="F54" s="9">
        <f t="shared" si="11"/>
        <v>0.65028345234353513</v>
      </c>
      <c r="H54" s="8">
        <v>42</v>
      </c>
      <c r="I54" s="9">
        <f t="shared" si="10"/>
        <v>0.19490262139192038</v>
      </c>
      <c r="J54" s="9">
        <f t="shared" si="4"/>
        <v>0.30499693723785681</v>
      </c>
      <c r="K54" s="9">
        <f t="shared" si="5"/>
        <v>0.44179162176981657</v>
      </c>
      <c r="L54" s="9">
        <f t="shared" si="6"/>
        <v>0.57471716138910056</v>
      </c>
      <c r="M54" s="9">
        <f t="shared" si="7"/>
        <v>0.68525510710918158</v>
      </c>
      <c r="Y54" s="28" t="s">
        <v>28</v>
      </c>
      <c r="Z54" s="28"/>
    </row>
    <row r="55" spans="1:26" ht="15" customHeight="1" x14ac:dyDescent="0.2">
      <c r="A55" s="2">
        <v>43</v>
      </c>
      <c r="B55" s="10">
        <f t="shared" si="11"/>
        <v>9.7578714890149895E-2</v>
      </c>
      <c r="C55" s="10">
        <f t="shared" si="11"/>
        <v>0.21608570835212812</v>
      </c>
      <c r="D55" s="10">
        <f t="shared" si="11"/>
        <v>0.36696907332305811</v>
      </c>
      <c r="E55" s="10">
        <f t="shared" si="11"/>
        <v>0.51606146263761909</v>
      </c>
      <c r="F55" s="10">
        <f t="shared" si="11"/>
        <v>0.64126475737440369</v>
      </c>
      <c r="H55" s="2">
        <v>43</v>
      </c>
      <c r="I55" s="10">
        <f t="shared" si="10"/>
        <v>0.18782084340113492</v>
      </c>
      <c r="J55" s="10">
        <f t="shared" si="4"/>
        <v>0.29447713751691529</v>
      </c>
      <c r="K55" s="10">
        <f t="shared" si="5"/>
        <v>0.43027216599075235</v>
      </c>
      <c r="L55" s="10">
        <f t="shared" si="6"/>
        <v>0.56445531637385715</v>
      </c>
      <c r="M55" s="10">
        <f t="shared" si="7"/>
        <v>0.67713828163696332</v>
      </c>
      <c r="Y55" s="18" t="s">
        <v>17</v>
      </c>
      <c r="Z55" s="18" t="s">
        <v>16</v>
      </c>
    </row>
    <row r="56" spans="1:26" ht="15" customHeight="1" x14ac:dyDescent="0.2">
      <c r="A56" s="8">
        <v>44</v>
      </c>
      <c r="B56" s="9">
        <f t="shared" si="11"/>
        <v>9.0254591469220907E-2</v>
      </c>
      <c r="C56" s="9">
        <f t="shared" si="11"/>
        <v>0.20488715691829554</v>
      </c>
      <c r="D56" s="9">
        <f t="shared" si="11"/>
        <v>0.35444313527611648</v>
      </c>
      <c r="E56" s="9">
        <f t="shared" si="11"/>
        <v>0.50475426115241739</v>
      </c>
      <c r="F56" s="9">
        <f t="shared" si="11"/>
        <v>0.63225779087808021</v>
      </c>
      <c r="H56" s="8">
        <v>44</v>
      </c>
      <c r="I56" s="9">
        <f t="shared" si="10"/>
        <v>0.18122913232229881</v>
      </c>
      <c r="J56" s="9">
        <f t="shared" si="4"/>
        <v>0.28439844122646596</v>
      </c>
      <c r="K56" s="9">
        <f t="shared" si="5"/>
        <v>0.41899882174850489</v>
      </c>
      <c r="L56" s="9">
        <f t="shared" si="6"/>
        <v>0.55427883503717568</v>
      </c>
      <c r="M56" s="9">
        <f t="shared" si="7"/>
        <v>0.66903201179027216</v>
      </c>
      <c r="Y56" s="2">
        <v>0</v>
      </c>
      <c r="Z56" s="2" t="s">
        <v>19</v>
      </c>
    </row>
    <row r="57" spans="1:26" ht="15" customHeight="1" x14ac:dyDescent="0.2">
      <c r="A57" s="2">
        <v>45</v>
      </c>
      <c r="B57" s="10">
        <f t="shared" si="11"/>
        <v>8.344352016021786E-2</v>
      </c>
      <c r="C57" s="10">
        <f t="shared" si="11"/>
        <v>0.19416940691381454</v>
      </c>
      <c r="D57" s="10">
        <f t="shared" si="11"/>
        <v>0.3421956093420716</v>
      </c>
      <c r="E57" s="10">
        <f t="shared" si="11"/>
        <v>0.49354782395941127</v>
      </c>
      <c r="F57" s="10">
        <f t="shared" si="11"/>
        <v>0.62326575967231379</v>
      </c>
      <c r="H57" s="2">
        <v>45</v>
      </c>
      <c r="I57" s="10">
        <f t="shared" si="10"/>
        <v>0.17509916814419607</v>
      </c>
      <c r="J57" s="10">
        <f t="shared" si="4"/>
        <v>0.2747524662224331</v>
      </c>
      <c r="K57" s="10">
        <f t="shared" si="5"/>
        <v>0.4079760484078645</v>
      </c>
      <c r="L57" s="10">
        <f t="shared" si="6"/>
        <v>0.54419304156347015</v>
      </c>
      <c r="M57" s="10">
        <f t="shared" si="7"/>
        <v>0.66093918370508242</v>
      </c>
      <c r="Y57" s="2">
        <v>5</v>
      </c>
      <c r="Z57" s="2" t="s">
        <v>21</v>
      </c>
    </row>
    <row r="58" spans="1:26" ht="15" customHeight="1" x14ac:dyDescent="0.2">
      <c r="A58" s="8">
        <v>46</v>
      </c>
      <c r="B58" s="9">
        <f t="shared" si="11"/>
        <v>7.71149317547761E-2</v>
      </c>
      <c r="C58" s="9">
        <f t="shared" si="11"/>
        <v>0.18392209835405932</v>
      </c>
      <c r="D58" s="9">
        <f t="shared" si="11"/>
        <v>0.3302306209900786</v>
      </c>
      <c r="E58" s="9">
        <f t="shared" si="11"/>
        <v>0.48244783498936561</v>
      </c>
      <c r="F58" s="9">
        <f t="shared" si="11"/>
        <v>0.61429184923651836</v>
      </c>
      <c r="H58" s="8">
        <v>46</v>
      </c>
      <c r="I58" s="9">
        <f t="shared" si="10"/>
        <v>0.16940343857929852</v>
      </c>
      <c r="J58" s="9">
        <f t="shared" si="4"/>
        <v>0.26552988851865339</v>
      </c>
      <c r="K58" s="9">
        <f t="shared" si="5"/>
        <v>0.39720755889107073</v>
      </c>
      <c r="L58" s="9">
        <f t="shared" si="6"/>
        <v>0.53420305149042902</v>
      </c>
      <c r="M58" s="9">
        <f t="shared" si="7"/>
        <v>0.65286266431286655</v>
      </c>
      <c r="Y58" s="2">
        <v>10</v>
      </c>
      <c r="Z58" s="2" t="s">
        <v>22</v>
      </c>
    </row>
    <row r="59" spans="1:26" ht="15" customHeight="1" x14ac:dyDescent="0.2">
      <c r="A59" s="2">
        <v>47</v>
      </c>
      <c r="B59" s="10">
        <f t="shared" si="11"/>
        <v>7.1239280520642101E-2</v>
      </c>
      <c r="C59" s="10">
        <f t="shared" si="11"/>
        <v>0.17413397279597029</v>
      </c>
      <c r="D59" s="10">
        <f t="shared" si="11"/>
        <v>0.31855148742146083</v>
      </c>
      <c r="E59" s="10">
        <f t="shared" si="11"/>
        <v>0.47145973676287478</v>
      </c>
      <c r="F59" s="10">
        <f t="shared" si="11"/>
        <v>0.6053392192320497</v>
      </c>
      <c r="H59" s="2">
        <v>47</v>
      </c>
      <c r="I59" s="10">
        <f t="shared" si="10"/>
        <v>0.16411535246857789</v>
      </c>
      <c r="J59" s="10">
        <f t="shared" si="4"/>
        <v>0.25672057551637328</v>
      </c>
      <c r="K59" s="10">
        <f t="shared" si="5"/>
        <v>0.38669633867931474</v>
      </c>
      <c r="L59" s="10">
        <f t="shared" si="6"/>
        <v>0.52431376308658728</v>
      </c>
      <c r="M59" s="10">
        <f t="shared" si="7"/>
        <v>0.64480529730884473</v>
      </c>
      <c r="Y59" s="2">
        <v>15</v>
      </c>
      <c r="Z59" s="2" t="s">
        <v>24</v>
      </c>
    </row>
    <row r="60" spans="1:26" ht="15" customHeight="1" x14ac:dyDescent="0.2">
      <c r="A60" s="8">
        <v>48</v>
      </c>
      <c r="B60" s="9">
        <f t="shared" si="11"/>
        <v>6.5788139870294707E-2</v>
      </c>
      <c r="C60" s="9">
        <f t="shared" si="11"/>
        <v>0.16479301455254111</v>
      </c>
      <c r="D60" s="9">
        <f t="shared" si="11"/>
        <v>0.30716074232505541</v>
      </c>
      <c r="E60" s="9">
        <f t="shared" si="11"/>
        <v>0.4605887219202755</v>
      </c>
      <c r="F60" s="9">
        <f t="shared" si="11"/>
        <v>0.59641099910037909</v>
      </c>
      <c r="H60" s="8">
        <v>48</v>
      </c>
      <c r="I60" s="9">
        <f t="shared" si="10"/>
        <v>0.15920932588326525</v>
      </c>
      <c r="J60" s="9">
        <f t="shared" si="4"/>
        <v>0.248313713097287</v>
      </c>
      <c r="K60" s="9">
        <f t="shared" si="5"/>
        <v>0.37644466809254984</v>
      </c>
      <c r="L60" s="9">
        <f t="shared" si="6"/>
        <v>0.514529849728248</v>
      </c>
      <c r="M60" s="9">
        <f t="shared" si="7"/>
        <v>0.63676989919034122</v>
      </c>
      <c r="Y60" s="2">
        <v>20</v>
      </c>
      <c r="Z60" s="2" t="s">
        <v>26</v>
      </c>
    </row>
    <row r="61" spans="1:26" ht="15" customHeight="1" x14ac:dyDescent="0.2">
      <c r="A61" s="2">
        <v>49</v>
      </c>
      <c r="B61" s="10">
        <f t="shared" si="11"/>
        <v>6.0734271354375785E-2</v>
      </c>
      <c r="C61" s="10">
        <f t="shared" si="11"/>
        <v>0.15588658418425327</v>
      </c>
      <c r="D61" s="10">
        <f t="shared" si="11"/>
        <v>0.2960601638387918</v>
      </c>
      <c r="E61" s="10">
        <f t="shared" si="11"/>
        <v>0.44983972587518672</v>
      </c>
      <c r="F61" s="10">
        <f t="shared" si="11"/>
        <v>0.58751028375204062</v>
      </c>
      <c r="H61" s="2">
        <v>49</v>
      </c>
      <c r="I61" s="10">
        <f t="shared" si="10"/>
        <v>0.15466084421893822</v>
      </c>
      <c r="J61" s="10">
        <f t="shared" si="4"/>
        <v>0.24029792576582795</v>
      </c>
      <c r="K61" s="10">
        <f t="shared" si="5"/>
        <v>0.36645414745491267</v>
      </c>
      <c r="L61" s="10">
        <f t="shared" si="6"/>
        <v>0.50485575328766807</v>
      </c>
      <c r="M61" s="10">
        <f t="shared" si="7"/>
        <v>0.62875925537683652</v>
      </c>
    </row>
    <row r="62" spans="1:26" ht="15" customHeight="1" x14ac:dyDescent="0.2">
      <c r="A62" s="8">
        <v>50</v>
      </c>
      <c r="B62" s="9">
        <f t="shared" ref="B62:F71" si="12">$Z$85/(1+($Z$86*($Z$46^($Z$42*$Z$46^(($Z$43*$D$5)+($Z$44*B$10)+($Z$45*$D$5*B$10))*$Z$87*($A62/100)))))</f>
        <v>5.6051670476742421E-2</v>
      </c>
      <c r="C62" s="9">
        <f t="shared" si="12"/>
        <v>0.14740154360148919</v>
      </c>
      <c r="D62" s="9">
        <f t="shared" si="12"/>
        <v>0.28525080527851082</v>
      </c>
      <c r="E62" s="9">
        <f t="shared" si="12"/>
        <v>0.43921742059680047</v>
      </c>
      <c r="F62" s="9">
        <f t="shared" si="12"/>
        <v>0.57864012935875642</v>
      </c>
      <c r="H62" s="8">
        <v>50</v>
      </c>
      <c r="I62" s="9">
        <f t="shared" si="10"/>
        <v>0.15044650342906818</v>
      </c>
      <c r="J62" s="9">
        <f t="shared" si="4"/>
        <v>0.23266138924134028</v>
      </c>
      <c r="K62" s="9">
        <f t="shared" si="5"/>
        <v>0.35672572475065978</v>
      </c>
      <c r="L62" s="9">
        <f t="shared" si="6"/>
        <v>0.49529567853712042</v>
      </c>
      <c r="M62" s="9">
        <f t="shared" si="7"/>
        <v>0.62077611642288077</v>
      </c>
    </row>
    <row r="63" spans="1:26" ht="15" customHeight="1" x14ac:dyDescent="0.2">
      <c r="A63" s="2">
        <v>51</v>
      </c>
      <c r="B63" s="10">
        <f t="shared" si="12"/>
        <v>5.1715592610613884E-2</v>
      </c>
      <c r="C63" s="10">
        <f t="shared" si="12"/>
        <v>0.13932437232888906</v>
      </c>
      <c r="D63" s="10">
        <f t="shared" si="12"/>
        <v>0.27473302819866147</v>
      </c>
      <c r="E63" s="10">
        <f t="shared" si="12"/>
        <v>0.42872620951819029</v>
      </c>
      <c r="F63" s="10">
        <f t="shared" si="12"/>
        <v>0.56980354926062116</v>
      </c>
      <c r="H63" s="2">
        <v>51</v>
      </c>
      <c r="I63" s="10">
        <f t="shared" si="10"/>
        <v>0.14654403334955252</v>
      </c>
      <c r="J63" s="10">
        <f t="shared" si="4"/>
        <v>0.22539193509600017</v>
      </c>
      <c r="K63" s="10">
        <f t="shared" si="5"/>
        <v>0.34725972537879535</v>
      </c>
      <c r="L63" s="10">
        <f t="shared" si="6"/>
        <v>0.48585358856637129</v>
      </c>
      <c r="M63" s="10">
        <f t="shared" si="7"/>
        <v>0.61282319433455901</v>
      </c>
      <c r="Y63" s="28" t="s">
        <v>27</v>
      </c>
      <c r="Z63" s="28"/>
    </row>
    <row r="64" spans="1:26" ht="15" customHeight="1" x14ac:dyDescent="0.2">
      <c r="A64" s="8">
        <v>52</v>
      </c>
      <c r="B64" s="9">
        <f t="shared" si="12"/>
        <v>4.7702562044193139E-2</v>
      </c>
      <c r="C64" s="9">
        <f t="shared" si="12"/>
        <v>0.13164127467596481</v>
      </c>
      <c r="D64" s="9">
        <f t="shared" si="12"/>
        <v>0.26450653735877749</v>
      </c>
      <c r="E64" s="9">
        <f t="shared" si="12"/>
        <v>0.41837022356037135</v>
      </c>
      <c r="F64" s="9">
        <f t="shared" si="12"/>
        <v>0.56100350999964566</v>
      </c>
      <c r="H64" s="8">
        <v>52</v>
      </c>
      <c r="I64" s="9">
        <f t="shared" si="10"/>
        <v>0.14293230583977384</v>
      </c>
      <c r="J64" s="9">
        <f t="shared" si="4"/>
        <v>0.21847714720836836</v>
      </c>
      <c r="K64" s="9">
        <f t="shared" si="5"/>
        <v>0.33805588362289973</v>
      </c>
      <c r="L64" s="9">
        <f t="shared" si="6"/>
        <v>0.47653320120433418</v>
      </c>
      <c r="M64" s="9">
        <f t="shared" si="7"/>
        <v>0.60490315899968106</v>
      </c>
      <c r="Y64" s="18" t="s">
        <v>17</v>
      </c>
      <c r="Z64" s="18" t="s">
        <v>16</v>
      </c>
    </row>
    <row r="65" spans="1:26" ht="15" customHeight="1" x14ac:dyDescent="0.2">
      <c r="A65" s="2">
        <v>53</v>
      </c>
      <c r="B65" s="10">
        <f t="shared" si="12"/>
        <v>4.3990366914609884E-2</v>
      </c>
      <c r="C65" s="10">
        <f t="shared" si="12"/>
        <v>0.12433827772737356</v>
      </c>
      <c r="D65" s="10">
        <f t="shared" si="12"/>
        <v>0.25457041718382084</v>
      </c>
      <c r="E65" s="10">
        <f t="shared" si="12"/>
        <v>0.40815331825471368</v>
      </c>
      <c r="F65" s="10">
        <f t="shared" si="12"/>
        <v>0.55224292749032589</v>
      </c>
      <c r="H65" s="2">
        <v>53</v>
      </c>
      <c r="I65" s="10">
        <f t="shared" si="10"/>
        <v>0.1395913302231489</v>
      </c>
      <c r="J65" s="10">
        <f t="shared" si="4"/>
        <v>0.2119044499546362</v>
      </c>
      <c r="K65" s="10">
        <f t="shared" si="5"/>
        <v>0.32911337546543873</v>
      </c>
      <c r="L65" s="10">
        <f t="shared" si="6"/>
        <v>0.46733798642924229</v>
      </c>
      <c r="M65" s="10">
        <f t="shared" si="7"/>
        <v>0.59701863474129335</v>
      </c>
      <c r="Y65" s="2">
        <v>0</v>
      </c>
      <c r="Z65" s="2" t="s">
        <v>18</v>
      </c>
    </row>
    <row r="66" spans="1:26" ht="15" customHeight="1" x14ac:dyDescent="0.2">
      <c r="A66" s="8">
        <v>54</v>
      </c>
      <c r="B66" s="9">
        <f t="shared" si="12"/>
        <v>4.0558042513153737E-2</v>
      </c>
      <c r="C66" s="9">
        <f t="shared" si="12"/>
        <v>0.1174013202111798</v>
      </c>
      <c r="D66" s="9">
        <f t="shared" si="12"/>
        <v>0.24492316932488165</v>
      </c>
      <c r="E66" s="9">
        <f t="shared" si="12"/>
        <v>0.39807907193963649</v>
      </c>
      <c r="F66" s="9">
        <f t="shared" si="12"/>
        <v>0.54352466333722071</v>
      </c>
      <c r="H66" s="8">
        <v>54</v>
      </c>
      <c r="I66" s="9">
        <f t="shared" si="10"/>
        <v>0.13650223826183838</v>
      </c>
      <c r="J66" s="9">
        <f t="shared" si="4"/>
        <v>0.20566118819006182</v>
      </c>
      <c r="K66" s="9">
        <f t="shared" si="5"/>
        <v>0.32043085239239349</v>
      </c>
      <c r="L66" s="9">
        <f t="shared" si="6"/>
        <v>0.45827116474567287</v>
      </c>
      <c r="M66" s="9">
        <f t="shared" si="7"/>
        <v>0.58917219700349865</v>
      </c>
      <c r="Y66" s="2">
        <v>5</v>
      </c>
      <c r="Z66" s="2" t="s">
        <v>20</v>
      </c>
    </row>
    <row r="67" spans="1:26" ht="15" customHeight="1" x14ac:dyDescent="0.2">
      <c r="A67" s="2">
        <v>55</v>
      </c>
      <c r="B67" s="10">
        <f t="shared" si="12"/>
        <v>3.7385845171774311E-2</v>
      </c>
      <c r="C67" s="10">
        <f t="shared" si="12"/>
        <v>0.11081633242497042</v>
      </c>
      <c r="D67" s="10">
        <f t="shared" si="12"/>
        <v>0.23556275094859905</v>
      </c>
      <c r="E67" s="10">
        <f t="shared" si="12"/>
        <v>0.38815078500133299</v>
      </c>
      <c r="F67" s="10">
        <f t="shared" si="12"/>
        <v>0.53485152130880576</v>
      </c>
      <c r="H67" s="2">
        <v>55</v>
      </c>
      <c r="I67" s="10">
        <f t="shared" si="10"/>
        <v>0.13364726065459689</v>
      </c>
      <c r="J67" s="10">
        <f t="shared" si="4"/>
        <v>0.19973469918247339</v>
      </c>
      <c r="K67" s="10">
        <f t="shared" si="5"/>
        <v>0.31200647585373914</v>
      </c>
      <c r="L67" s="10">
        <f t="shared" si="6"/>
        <v>0.44933570650119969</v>
      </c>
      <c r="M67" s="10">
        <f t="shared" si="7"/>
        <v>0.58136636917792517</v>
      </c>
      <c r="Y67" s="2">
        <v>10</v>
      </c>
      <c r="Z67" s="2" t="s">
        <v>22</v>
      </c>
    </row>
    <row r="68" spans="1:26" ht="15" customHeight="1" x14ac:dyDescent="0.2">
      <c r="A68" s="8">
        <v>56</v>
      </c>
      <c r="B68" s="9">
        <f t="shared" si="12"/>
        <v>3.4455218677525365E-2</v>
      </c>
      <c r="C68" s="9">
        <f t="shared" si="12"/>
        <v>0.10456930749909657</v>
      </c>
      <c r="D68" s="9">
        <f t="shared" si="12"/>
        <v>0.22648661340829654</v>
      </c>
      <c r="E68" s="9">
        <f t="shared" si="12"/>
        <v>0.37837148012265381</v>
      </c>
      <c r="F68" s="9">
        <f t="shared" si="12"/>
        <v>0.52622624397610573</v>
      </c>
      <c r="H68" s="8">
        <v>56</v>
      </c>
      <c r="I68" s="9">
        <f t="shared" si="10"/>
        <v>0.13100969680977284</v>
      </c>
      <c r="J68" s="9">
        <f t="shared" si="4"/>
        <v>0.19411237674918691</v>
      </c>
      <c r="K68" s="9">
        <f t="shared" si="5"/>
        <v>0.30383795206746689</v>
      </c>
      <c r="L68" s="9">
        <f t="shared" si="6"/>
        <v>0.44053433211038839</v>
      </c>
      <c r="M68" s="9">
        <f t="shared" si="7"/>
        <v>0.57360361957849515</v>
      </c>
      <c r="Y68" s="2">
        <v>15</v>
      </c>
      <c r="Z68" s="2" t="s">
        <v>23</v>
      </c>
    </row>
    <row r="69" spans="1:26" ht="15" customHeight="1" x14ac:dyDescent="0.2">
      <c r="A69" s="2">
        <v>57</v>
      </c>
      <c r="B69" s="10">
        <f t="shared" si="12"/>
        <v>3.1748754912782208E-2</v>
      </c>
      <c r="C69" s="10">
        <f t="shared" si="12"/>
        <v>9.8646364355221408E-2</v>
      </c>
      <c r="D69" s="10">
        <f t="shared" si="12"/>
        <v>0.21769174097653002</v>
      </c>
      <c r="E69" s="10">
        <f t="shared" si="12"/>
        <v>0.36874390349922104</v>
      </c>
      <c r="F69" s="10">
        <f t="shared" si="12"/>
        <v>0.5176515095238241</v>
      </c>
      <c r="H69" s="2">
        <v>57</v>
      </c>
      <c r="I69" s="10">
        <f t="shared" si="10"/>
        <v>0.128573879421504</v>
      </c>
      <c r="J69" s="10">
        <f t="shared" si="4"/>
        <v>0.18878172791969927</v>
      </c>
      <c r="K69" s="10">
        <f t="shared" si="5"/>
        <v>0.29592256687887702</v>
      </c>
      <c r="L69" s="10">
        <f t="shared" si="6"/>
        <v>0.431869513149299</v>
      </c>
      <c r="M69" s="10">
        <f t="shared" si="7"/>
        <v>0.56588635857144176</v>
      </c>
      <c r="Y69" s="2">
        <v>20</v>
      </c>
      <c r="Z69" s="2" t="s">
        <v>25</v>
      </c>
    </row>
    <row r="70" spans="1:26" ht="15" customHeight="1" x14ac:dyDescent="0.2">
      <c r="A70" s="8">
        <v>58</v>
      </c>
      <c r="B70" s="9">
        <f t="shared" si="12"/>
        <v>2.9250150187755848E-2</v>
      </c>
      <c r="C70" s="9">
        <f t="shared" si="12"/>
        <v>9.3033802778609648E-2</v>
      </c>
      <c r="D70" s="9">
        <f t="shared" si="12"/>
        <v>0.20917468934686684</v>
      </c>
      <c r="E70" s="9">
        <f t="shared" si="12"/>
        <v>0.35927052697739392</v>
      </c>
      <c r="F70" s="9">
        <f t="shared" si="12"/>
        <v>0.50912992874087093</v>
      </c>
      <c r="H70" s="8">
        <v>58</v>
      </c>
      <c r="I70" s="9">
        <f t="shared" si="10"/>
        <v>0.12632513516898028</v>
      </c>
      <c r="J70" s="9">
        <f t="shared" si="4"/>
        <v>0.1837304225007487</v>
      </c>
      <c r="K70" s="9">
        <f t="shared" si="5"/>
        <v>0.28825722041218016</v>
      </c>
      <c r="L70" s="9">
        <f t="shared" si="6"/>
        <v>0.42334347427965457</v>
      </c>
      <c r="M70" s="9">
        <f t="shared" si="7"/>
        <v>0.55821693586678389</v>
      </c>
    </row>
    <row r="71" spans="1:26" ht="15" customHeight="1" x14ac:dyDescent="0.2">
      <c r="A71" s="2">
        <v>59</v>
      </c>
      <c r="B71" s="10">
        <f t="shared" si="12"/>
        <v>2.6944158519842904E-2</v>
      </c>
      <c r="C71" s="10">
        <f t="shared" si="12"/>
        <v>8.7718151066187688E-2</v>
      </c>
      <c r="D71" s="10">
        <f t="shared" si="12"/>
        <v>0.20093162364165926</v>
      </c>
      <c r="E71" s="10">
        <f t="shared" si="12"/>
        <v>0.34995355106486203</v>
      </c>
      <c r="F71" s="10">
        <f t="shared" si="12"/>
        <v>0.50066404219635907</v>
      </c>
      <c r="H71" s="2">
        <v>59</v>
      </c>
      <c r="I71" s="10">
        <f t="shared" si="10"/>
        <v>0.12424974266785863</v>
      </c>
      <c r="J71" s="10">
        <f t="shared" si="4"/>
        <v>0.17894633595956894</v>
      </c>
      <c r="K71" s="10">
        <f t="shared" si="5"/>
        <v>0.28083846127749335</v>
      </c>
      <c r="L71" s="10">
        <f t="shared" si="6"/>
        <v>0.4149581959583758</v>
      </c>
      <c r="M71" s="10">
        <f t="shared" si="7"/>
        <v>0.55059763797672323</v>
      </c>
    </row>
    <row r="72" spans="1:26" ht="15" customHeight="1" x14ac:dyDescent="0.2">
      <c r="A72" s="8">
        <v>60</v>
      </c>
      <c r="B72" s="9">
        <f t="shared" ref="B72:F81" si="13">$Z$85/(1+($Z$86*($Z$46^($Z$42*$Z$46^(($Z$43*$D$5)+($Z$44*B$10)+($Z$45*$D$5*B$10))*$Z$87*($A72/100)))))</f>
        <v>2.4816542922418187E-2</v>
      </c>
      <c r="C72" s="9">
        <f t="shared" si="13"/>
        <v>8.2686206741360027E-2</v>
      </c>
      <c r="D72" s="9">
        <f t="shared" si="13"/>
        <v>0.19295835569179978</v>
      </c>
      <c r="E72" s="9">
        <f t="shared" si="13"/>
        <v>0.34079490876141005</v>
      </c>
      <c r="F72" s="9">
        <f t="shared" si="13"/>
        <v>0.49225631760628746</v>
      </c>
      <c r="H72" s="8">
        <v>60</v>
      </c>
      <c r="I72" s="9">
        <f t="shared" si="10"/>
        <v>0.12233488863017637</v>
      </c>
      <c r="J72" s="9">
        <f t="shared" si="4"/>
        <v>0.17441758606722402</v>
      </c>
      <c r="K72" s="9">
        <f t="shared" si="5"/>
        <v>0.27366252012261982</v>
      </c>
      <c r="L72" s="9">
        <f t="shared" si="6"/>
        <v>0.4067154178852691</v>
      </c>
      <c r="M72" s="9">
        <f t="shared" si="7"/>
        <v>0.54303068584565872</v>
      </c>
    </row>
    <row r="73" spans="1:26" ht="15" customHeight="1" x14ac:dyDescent="0.2">
      <c r="A73" s="2">
        <v>61</v>
      </c>
      <c r="B73" s="10">
        <f t="shared" si="13"/>
        <v>2.2854025593771095E-2</v>
      </c>
      <c r="C73" s="10">
        <f t="shared" si="13"/>
        <v>7.7925070842893421E-2</v>
      </c>
      <c r="D73" s="10">
        <f t="shared" si="13"/>
        <v>0.1852503803834763</v>
      </c>
      <c r="E73" s="10">
        <f t="shared" si="13"/>
        <v>0.33179627015478347</v>
      </c>
      <c r="F73" s="10">
        <f t="shared" si="13"/>
        <v>0.48390914739527968</v>
      </c>
      <c r="H73" s="2">
        <v>61</v>
      </c>
      <c r="I73" s="10">
        <f t="shared" si="10"/>
        <v>0.12056862303439399</v>
      </c>
      <c r="J73" s="10">
        <f t="shared" si="4"/>
        <v>0.17013256375860408</v>
      </c>
      <c r="K73" s="10">
        <f t="shared" si="5"/>
        <v>0.26672534234512868</v>
      </c>
      <c r="L73" s="10">
        <f t="shared" si="6"/>
        <v>0.39861664313930512</v>
      </c>
      <c r="M73" s="10">
        <f t="shared" si="7"/>
        <v>0.53551823265575171</v>
      </c>
    </row>
    <row r="74" spans="1:26" ht="15" customHeight="1" x14ac:dyDescent="0.2">
      <c r="A74" s="8">
        <v>62</v>
      </c>
      <c r="B74" s="9">
        <f t="shared" si="13"/>
        <v>2.1044237744406155E-2</v>
      </c>
      <c r="C74" s="9">
        <f t="shared" si="13"/>
        <v>7.3422176300786041E-2</v>
      </c>
      <c r="D74" s="9">
        <f t="shared" si="13"/>
        <v>0.1778029108953576</v>
      </c>
      <c r="E74" s="9">
        <f t="shared" si="13"/>
        <v>0.32295904772455925</v>
      </c>
      <c r="F74" s="9">
        <f t="shared" si="13"/>
        <v>0.47562484645688202</v>
      </c>
      <c r="H74" s="8">
        <v>62</v>
      </c>
      <c r="I74" s="9">
        <f t="shared" si="10"/>
        <v>0.11893981396996554</v>
      </c>
      <c r="J74" s="9">
        <f t="shared" si="4"/>
        <v>0.16607995867070746</v>
      </c>
      <c r="K74" s="9">
        <f t="shared" si="5"/>
        <v>0.26002261980582186</v>
      </c>
      <c r="L74" s="9">
        <f t="shared" si="6"/>
        <v>0.39066314295210336</v>
      </c>
      <c r="M74" s="9">
        <f t="shared" si="7"/>
        <v>0.52806236181119381</v>
      </c>
    </row>
    <row r="75" spans="1:26" ht="15" customHeight="1" x14ac:dyDescent="0.2">
      <c r="A75" s="2">
        <v>63</v>
      </c>
      <c r="B75" s="10">
        <f t="shared" si="13"/>
        <v>1.9375669666879269E-2</v>
      </c>
      <c r="C75" s="10">
        <f t="shared" si="13"/>
        <v>6.9165310908740146E-2</v>
      </c>
      <c r="D75" s="10">
        <f t="shared" si="13"/>
        <v>0.17061091267709755</v>
      </c>
      <c r="E75" s="10">
        <f t="shared" si="13"/>
        <v>0.31428440229549104</v>
      </c>
      <c r="F75" s="10">
        <f t="shared" si="13"/>
        <v>0.46740565011507745</v>
      </c>
      <c r="H75" s="2">
        <v>63</v>
      </c>
      <c r="I75" s="10">
        <f t="shared" si="10"/>
        <v>0.11743810270019135</v>
      </c>
      <c r="J75" s="10">
        <f t="shared" si="4"/>
        <v>0.16224877981786615</v>
      </c>
      <c r="K75" s="10">
        <f t="shared" si="5"/>
        <v>0.25354982140938781</v>
      </c>
      <c r="L75" s="10">
        <f t="shared" si="6"/>
        <v>0.38285596206594197</v>
      </c>
      <c r="M75" s="10">
        <f t="shared" si="7"/>
        <v>0.52066508510356968</v>
      </c>
    </row>
    <row r="76" spans="1:26" ht="15" customHeight="1" x14ac:dyDescent="0.2">
      <c r="A76" s="8">
        <v>64</v>
      </c>
      <c r="B76" s="9">
        <f t="shared" si="13"/>
        <v>1.783762153548684E-2</v>
      </c>
      <c r="C76" s="9">
        <f t="shared" si="13"/>
        <v>6.5142635392305012E-2</v>
      </c>
      <c r="D76" s="9">
        <f t="shared" si="13"/>
        <v>0.16366913604624447</v>
      </c>
      <c r="E76" s="9">
        <f t="shared" si="13"/>
        <v>0.30577324958091423</v>
      </c>
      <c r="F76" s="9">
        <f t="shared" si="13"/>
        <v>0.4592537122888169</v>
      </c>
      <c r="H76" s="8">
        <v>64</v>
      </c>
      <c r="I76" s="9">
        <f t="shared" ref="I76:M126" si="14">$I$6+((1-$I$6)*B76)</f>
        <v>0.11605385938193816</v>
      </c>
      <c r="J76" s="9">
        <f t="shared" si="14"/>
        <v>0.15862837185307452</v>
      </c>
      <c r="K76" s="9">
        <f t="shared" si="14"/>
        <v>0.24730222244162003</v>
      </c>
      <c r="L76" s="9">
        <f t="shared" si="14"/>
        <v>0.37519592462282281</v>
      </c>
      <c r="M76" s="9">
        <f t="shared" si="14"/>
        <v>0.51332834105993519</v>
      </c>
    </row>
    <row r="77" spans="1:26" ht="15" customHeight="1" x14ac:dyDescent="0.2">
      <c r="A77" s="2">
        <v>65</v>
      </c>
      <c r="B77" s="10">
        <f t="shared" si="13"/>
        <v>1.6420155322067892E-2</v>
      </c>
      <c r="C77" s="10">
        <f t="shared" si="13"/>
        <v>6.1342697055456641E-2</v>
      </c>
      <c r="D77" s="10">
        <f t="shared" si="13"/>
        <v>0.1569721473053711</v>
      </c>
      <c r="E77" s="10">
        <f t="shared" si="13"/>
        <v>0.29742626725644505</v>
      </c>
      <c r="F77" s="10">
        <f t="shared" si="13"/>
        <v>0.45117110386054265</v>
      </c>
      <c r="H77" s="2">
        <v>65</v>
      </c>
      <c r="I77" s="10">
        <f t="shared" si="14"/>
        <v>0.11477813978986111</v>
      </c>
      <c r="J77" s="10">
        <f t="shared" si="14"/>
        <v>0.15520842734991097</v>
      </c>
      <c r="K77" s="10">
        <f t="shared" si="14"/>
        <v>0.24127493257483398</v>
      </c>
      <c r="L77" s="10">
        <f t="shared" si="14"/>
        <v>0.3676836405308006</v>
      </c>
      <c r="M77" s="10">
        <f t="shared" si="14"/>
        <v>0.50605399347448843</v>
      </c>
    </row>
    <row r="78" spans="1:26" ht="15" customHeight="1" x14ac:dyDescent="0.2">
      <c r="A78" s="8">
        <v>66</v>
      </c>
      <c r="B78" s="9">
        <f t="shared" si="13"/>
        <v>1.5114048127470612E-2</v>
      </c>
      <c r="C78" s="9">
        <f t="shared" si="13"/>
        <v>5.7754439467667541E-2</v>
      </c>
      <c r="D78" s="9">
        <f t="shared" si="13"/>
        <v>0.15051435830431451</v>
      </c>
      <c r="E78" s="9">
        <f t="shared" si="13"/>
        <v>0.28924390250435278</v>
      </c>
      <c r="F78" s="9">
        <f t="shared" si="13"/>
        <v>0.44315981124886006</v>
      </c>
      <c r="H78" s="8">
        <v>66</v>
      </c>
      <c r="I78" s="9">
        <f t="shared" si="14"/>
        <v>0.11360264331472356</v>
      </c>
      <c r="J78" s="9">
        <f t="shared" si="14"/>
        <v>0.1519789955209008</v>
      </c>
      <c r="K78" s="9">
        <f t="shared" si="14"/>
        <v>0.23546292247388306</v>
      </c>
      <c r="L78" s="9">
        <f t="shared" si="14"/>
        <v>0.36031951225391756</v>
      </c>
      <c r="M78" s="9">
        <f t="shared" si="14"/>
        <v>0.49884383012397404</v>
      </c>
    </row>
    <row r="79" spans="1:26" ht="15" customHeight="1" x14ac:dyDescent="0.2">
      <c r="A79" s="2">
        <v>67</v>
      </c>
      <c r="B79" s="10">
        <f t="shared" si="13"/>
        <v>1.3910747154413096E-2</v>
      </c>
      <c r="C79" s="10">
        <f t="shared" si="13"/>
        <v>5.4367208629563672E-2</v>
      </c>
      <c r="D79" s="10">
        <f t="shared" si="13"/>
        <v>0.14429005439372108</v>
      </c>
      <c r="E79" s="10">
        <f t="shared" si="13"/>
        <v>0.28122637996958444</v>
      </c>
      <c r="F79" s="10">
        <f t="shared" si="13"/>
        <v>0.4352217351847224</v>
      </c>
      <c r="H79" s="2">
        <v>67</v>
      </c>
      <c r="I79" s="10">
        <f t="shared" si="14"/>
        <v>0.11251967243897179</v>
      </c>
      <c r="J79" s="10">
        <f t="shared" si="14"/>
        <v>0.14893048776660731</v>
      </c>
      <c r="K79" s="10">
        <f t="shared" si="14"/>
        <v>0.22986104895434897</v>
      </c>
      <c r="L79" s="10">
        <f t="shared" si="14"/>
        <v>0.35310374197262606</v>
      </c>
      <c r="M79" s="10">
        <f t="shared" si="14"/>
        <v>0.49169956166625017</v>
      </c>
    </row>
    <row r="80" spans="1:26" ht="15" customHeight="1" x14ac:dyDescent="0.2">
      <c r="A80" s="8">
        <v>68</v>
      </c>
      <c r="B80" s="9">
        <f t="shared" si="13"/>
        <v>1.2802326485119048E-2</v>
      </c>
      <c r="C80" s="9">
        <f t="shared" si="13"/>
        <v>5.1170756029075747E-2</v>
      </c>
      <c r="D80" s="9">
        <f t="shared" si="13"/>
        <v>0.13829342073555723</v>
      </c>
      <c r="E80" s="9">
        <f t="shared" si="13"/>
        <v>0.27337371006944561</v>
      </c>
      <c r="F80" s="9">
        <f t="shared" si="13"/>
        <v>0.42735868968972601</v>
      </c>
      <c r="H80" s="8">
        <v>68</v>
      </c>
      <c r="I80" s="9">
        <f t="shared" si="14"/>
        <v>0.11152209383660715</v>
      </c>
      <c r="J80" s="9">
        <f t="shared" si="14"/>
        <v>0.14605368042616818</v>
      </c>
      <c r="K80" s="9">
        <f t="shared" si="14"/>
        <v>0.22446407866200152</v>
      </c>
      <c r="L80" s="9">
        <f t="shared" si="14"/>
        <v>0.34603633906250109</v>
      </c>
      <c r="M80" s="9">
        <f t="shared" si="14"/>
        <v>0.48462282072075347</v>
      </c>
    </row>
    <row r="81" spans="1:26" ht="15" customHeight="1" x14ac:dyDescent="0.2">
      <c r="A81" s="2">
        <v>69</v>
      </c>
      <c r="B81" s="10">
        <f t="shared" si="13"/>
        <v>1.1781445774886479E-2</v>
      </c>
      <c r="C81" s="10">
        <f t="shared" si="13"/>
        <v>4.8155238972422382E-2</v>
      </c>
      <c r="D81" s="10">
        <f t="shared" si="13"/>
        <v>0.13251856695383318</v>
      </c>
      <c r="E81" s="10">
        <f t="shared" si="13"/>
        <v>0.26568569760034361</v>
      </c>
      <c r="F81" s="10">
        <f t="shared" si="13"/>
        <v>0.419572401254381</v>
      </c>
      <c r="H81" s="2">
        <v>69</v>
      </c>
      <c r="I81" s="10">
        <f t="shared" si="14"/>
        <v>0.11060330119739784</v>
      </c>
      <c r="J81" s="10">
        <f t="shared" si="14"/>
        <v>0.14333971507518015</v>
      </c>
      <c r="K81" s="10">
        <f t="shared" si="14"/>
        <v>0.21926671025844988</v>
      </c>
      <c r="L81" s="10">
        <f t="shared" si="14"/>
        <v>0.33911712784030923</v>
      </c>
      <c r="M81" s="10">
        <f t="shared" si="14"/>
        <v>0.47761516112894287</v>
      </c>
    </row>
    <row r="82" spans="1:26" ht="15" customHeight="1" x14ac:dyDescent="0.2">
      <c r="A82" s="8">
        <v>70</v>
      </c>
      <c r="B82" s="9">
        <f t="shared" ref="B82:F91" si="15">$Z$85/(1+($Z$86*($Z$46^($Z$42*$Z$46^(($Z$43*$D$5)+($Z$44*B$10)+($Z$45*$D$5*B$10))*$Z$87*($A82/100)))))</f>
        <v>1.0841310929393694E-2</v>
      </c>
      <c r="C82" s="9">
        <f t="shared" si="15"/>
        <v>4.5311218546039249E-2</v>
      </c>
      <c r="D82" s="9">
        <f t="shared" si="15"/>
        <v>0.12695955012450388</v>
      </c>
      <c r="E82" s="9">
        <f t="shared" si="15"/>
        <v>0.25816195058673858</v>
      </c>
      <c r="F82" s="9">
        <f t="shared" si="15"/>
        <v>0.41186450821351722</v>
      </c>
      <c r="H82" s="8">
        <v>70</v>
      </c>
      <c r="I82" s="9">
        <f t="shared" si="14"/>
        <v>0.10975717983645433</v>
      </c>
      <c r="J82" s="9">
        <f t="shared" si="14"/>
        <v>0.14078009669143532</v>
      </c>
      <c r="K82" s="9">
        <f t="shared" si="14"/>
        <v>0.21426359511205351</v>
      </c>
      <c r="L82" s="9">
        <f t="shared" si="14"/>
        <v>0.33234575552806472</v>
      </c>
      <c r="M82" s="9">
        <f t="shared" si="14"/>
        <v>0.47067805739216551</v>
      </c>
    </row>
    <row r="83" spans="1:26" ht="15" customHeight="1" x14ac:dyDescent="0.2">
      <c r="A83" s="2">
        <v>71</v>
      </c>
      <c r="B83" s="10">
        <f t="shared" si="15"/>
        <v>9.9756367979094828E-3</v>
      </c>
      <c r="C83" s="10">
        <f t="shared" si="15"/>
        <v>4.2629655537265984E-2</v>
      </c>
      <c r="D83" s="10">
        <f t="shared" si="15"/>
        <v>0.12161039611738816</v>
      </c>
      <c r="E83" s="10">
        <f t="shared" si="15"/>
        <v>0.2508018893194825</v>
      </c>
      <c r="F83" s="10">
        <f t="shared" si="15"/>
        <v>0.40423656031532679</v>
      </c>
      <c r="H83" s="2">
        <v>71</v>
      </c>
      <c r="I83" s="10">
        <f t="shared" si="14"/>
        <v>0.10897807311811854</v>
      </c>
      <c r="J83" s="10">
        <f t="shared" si="14"/>
        <v>0.1383666899835394</v>
      </c>
      <c r="K83" s="10">
        <f t="shared" si="14"/>
        <v>0.20944935650564936</v>
      </c>
      <c r="L83" s="10">
        <f t="shared" si="14"/>
        <v>0.32572170038753423</v>
      </c>
      <c r="M83" s="10">
        <f t="shared" si="14"/>
        <v>0.46381290428379407</v>
      </c>
    </row>
    <row r="84" spans="1:26" ht="15" customHeight="1" x14ac:dyDescent="0.2">
      <c r="A84" s="8">
        <v>72</v>
      </c>
      <c r="B84" s="9">
        <f t="shared" si="15"/>
        <v>9.1786118856011182E-3</v>
      </c>
      <c r="C84" s="9">
        <f t="shared" si="15"/>
        <v>4.0101904613706052E-2</v>
      </c>
      <c r="D84" s="9">
        <f t="shared" si="15"/>
        <v>0.11646511931504104</v>
      </c>
      <c r="E84" s="9">
        <f t="shared" si="15"/>
        <v>0.24360475553301314</v>
      </c>
      <c r="F84" s="9">
        <f t="shared" si="15"/>
        <v>0.39669001847991386</v>
      </c>
      <c r="H84" s="8">
        <v>72</v>
      </c>
      <c r="I84" s="9">
        <f t="shared" si="14"/>
        <v>0.10826075069704101</v>
      </c>
      <c r="J84" s="9">
        <f t="shared" si="14"/>
        <v>0.13609171415233545</v>
      </c>
      <c r="K84" s="9">
        <f t="shared" si="14"/>
        <v>0.20481860738353694</v>
      </c>
      <c r="L84" s="9">
        <f t="shared" si="14"/>
        <v>0.31924427997971183</v>
      </c>
      <c r="M84" s="9">
        <f t="shared" si="14"/>
        <v>0.45702101663192252</v>
      </c>
    </row>
    <row r="85" spans="1:26" ht="15" customHeight="1" x14ac:dyDescent="0.2">
      <c r="A85" s="2">
        <v>73</v>
      </c>
      <c r="B85" s="10">
        <f t="shared" si="15"/>
        <v>8.4448650648830115E-3</v>
      </c>
      <c r="C85" s="10">
        <f t="shared" si="15"/>
        <v>3.7719707034049949E-2</v>
      </c>
      <c r="D85" s="10">
        <f t="shared" si="15"/>
        <v>0.11151774074390683</v>
      </c>
      <c r="E85" s="10">
        <f t="shared" si="15"/>
        <v>0.23656962167336956</v>
      </c>
      <c r="F85" s="10">
        <f t="shared" si="15"/>
        <v>0.38922625474264605</v>
      </c>
      <c r="H85" s="2">
        <v>73</v>
      </c>
      <c r="I85" s="10">
        <f t="shared" si="14"/>
        <v>0.10760037855839472</v>
      </c>
      <c r="J85" s="10">
        <f t="shared" si="14"/>
        <v>0.13394773633064497</v>
      </c>
      <c r="K85" s="10">
        <f t="shared" si="14"/>
        <v>0.20036596666951617</v>
      </c>
      <c r="L85" s="10">
        <f t="shared" si="14"/>
        <v>0.31291265950603264</v>
      </c>
      <c r="M85" s="10">
        <f t="shared" si="14"/>
        <v>0.45030362926838141</v>
      </c>
      <c r="Y85" s="2" t="s">
        <v>29</v>
      </c>
      <c r="Z85" s="2">
        <v>1.3479614310000001</v>
      </c>
    </row>
    <row r="86" spans="1:26" ht="15" customHeight="1" x14ac:dyDescent="0.2">
      <c r="A86" s="8">
        <v>74</v>
      </c>
      <c r="B86" s="9">
        <f t="shared" si="15"/>
        <v>7.7694342473783066E-3</v>
      </c>
      <c r="C86" s="9">
        <f t="shared" si="15"/>
        <v>3.5475182137084213E-2</v>
      </c>
      <c r="D86" s="9">
        <f t="shared" si="15"/>
        <v>0.10676230466186069</v>
      </c>
      <c r="E86" s="9">
        <f t="shared" si="15"/>
        <v>0.22969540021166204</v>
      </c>
      <c r="F86" s="9">
        <f t="shared" si="15"/>
        <v>0.38184655237705839</v>
      </c>
      <c r="H86" s="8">
        <v>74</v>
      </c>
      <c r="I86" s="9">
        <f t="shared" si="14"/>
        <v>0.10699249082264048</v>
      </c>
      <c r="J86" s="9">
        <f t="shared" si="14"/>
        <v>0.13192766392337579</v>
      </c>
      <c r="K86" s="9">
        <f t="shared" si="14"/>
        <v>0.19608607419567464</v>
      </c>
      <c r="L86" s="9">
        <f t="shared" si="14"/>
        <v>0.30672586019049586</v>
      </c>
      <c r="M86" s="9">
        <f t="shared" si="14"/>
        <v>0.44366189713935256</v>
      </c>
      <c r="Y86" s="2" t="s">
        <v>30</v>
      </c>
      <c r="Z86" s="2">
        <v>0.34796143099999999</v>
      </c>
    </row>
    <row r="87" spans="1:26" ht="15" customHeight="1" x14ac:dyDescent="0.2">
      <c r="A87" s="2">
        <v>75</v>
      </c>
      <c r="B87" s="10">
        <f t="shared" si="15"/>
        <v>7.1477369638311156E-3</v>
      </c>
      <c r="C87" s="10">
        <f t="shared" si="15"/>
        <v>3.3360817830806168E-2</v>
      </c>
      <c r="D87" s="10">
        <f t="shared" si="15"/>
        <v>0.10219289365351894</v>
      </c>
      <c r="E87" s="10">
        <f t="shared" si="15"/>
        <v>0.22298085296043574</v>
      </c>
      <c r="F87" s="10">
        <f t="shared" si="15"/>
        <v>0.37455210619157236</v>
      </c>
      <c r="H87" s="2">
        <v>75</v>
      </c>
      <c r="I87" s="10">
        <f t="shared" si="14"/>
        <v>0.10643296326744801</v>
      </c>
      <c r="J87" s="10">
        <f t="shared" si="14"/>
        <v>0.13002473604772555</v>
      </c>
      <c r="K87" s="10">
        <f t="shared" si="14"/>
        <v>0.19197360428816707</v>
      </c>
      <c r="L87" s="10">
        <f t="shared" si="14"/>
        <v>0.30068276766439217</v>
      </c>
      <c r="M87" s="10">
        <f t="shared" si="14"/>
        <v>0.43709689557241516</v>
      </c>
      <c r="Y87" s="2" t="s">
        <v>31</v>
      </c>
      <c r="Z87" s="2">
        <v>3.579760093</v>
      </c>
    </row>
    <row r="88" spans="1:26" ht="15" customHeight="1" x14ac:dyDescent="0.2">
      <c r="A88" s="8">
        <v>76</v>
      </c>
      <c r="B88" s="9">
        <f t="shared" si="15"/>
        <v>6.5755427885566715E-3</v>
      </c>
      <c r="C88" s="9">
        <f t="shared" si="15"/>
        <v>3.1369460280169376E-2</v>
      </c>
      <c r="D88" s="9">
        <f t="shared" si="15"/>
        <v>9.7803642290579432E-2</v>
      </c>
      <c r="E88" s="9">
        <f t="shared" si="15"/>
        <v>0.21642460035326128</v>
      </c>
      <c r="F88" s="9">
        <f t="shared" si="15"/>
        <v>0.36734402299384145</v>
      </c>
      <c r="H88" s="8">
        <v>76</v>
      </c>
      <c r="I88" s="9">
        <f t="shared" si="14"/>
        <v>0.10591798850970101</v>
      </c>
      <c r="J88" s="9">
        <f t="shared" si="14"/>
        <v>0.12823251425215243</v>
      </c>
      <c r="K88" s="9">
        <f t="shared" si="14"/>
        <v>0.1880232780615215</v>
      </c>
      <c r="L88" s="9">
        <f t="shared" si="14"/>
        <v>0.29478214031793515</v>
      </c>
      <c r="M88" s="9">
        <f t="shared" si="14"/>
        <v>0.4306096206944573</v>
      </c>
    </row>
    <row r="89" spans="1:26" ht="15" customHeight="1" x14ac:dyDescent="0.2">
      <c r="A89" s="2">
        <v>77</v>
      </c>
      <c r="B89" s="10">
        <f t="shared" si="15"/>
        <v>6.0489475371790068E-3</v>
      </c>
      <c r="C89" s="10">
        <f t="shared" si="15"/>
        <v>2.9494302970088711E-2</v>
      </c>
      <c r="D89" s="10">
        <f t="shared" si="15"/>
        <v>9.3588749419052167E-2</v>
      </c>
      <c r="E89" s="10">
        <f t="shared" si="15"/>
        <v>0.21002513065084716</v>
      </c>
      <c r="F89" s="10">
        <f t="shared" si="15"/>
        <v>0.36022332221613912</v>
      </c>
      <c r="H89" s="2">
        <v>77</v>
      </c>
      <c r="I89" s="10">
        <f t="shared" si="14"/>
        <v>0.10544405278346111</v>
      </c>
      <c r="J89" s="10">
        <f t="shared" si="14"/>
        <v>0.12654487267307984</v>
      </c>
      <c r="K89" s="10">
        <f t="shared" si="14"/>
        <v>0.18422987447714695</v>
      </c>
      <c r="L89" s="10">
        <f t="shared" si="14"/>
        <v>0.28902261758576242</v>
      </c>
      <c r="M89" s="10">
        <f t="shared" si="14"/>
        <v>0.42420098999452527</v>
      </c>
    </row>
    <row r="90" spans="1:26" ht="15" customHeight="1" x14ac:dyDescent="0.2">
      <c r="A90" s="8">
        <v>78</v>
      </c>
      <c r="B90" s="9">
        <f t="shared" si="15"/>
        <v>5.5643491609876205E-3</v>
      </c>
      <c r="C90" s="9">
        <f t="shared" si="15"/>
        <v>2.7728875299982549E-2</v>
      </c>
      <c r="D90" s="9">
        <f t="shared" si="15"/>
        <v>8.9542489138680112E-2</v>
      </c>
      <c r="E90" s="9">
        <f t="shared" si="15"/>
        <v>0.20378080903995707</v>
      </c>
      <c r="F90" s="9">
        <f t="shared" si="15"/>
        <v>0.35319093669484714</v>
      </c>
      <c r="H90" s="8">
        <v>78</v>
      </c>
      <c r="I90" s="9">
        <f t="shared" si="14"/>
        <v>0.10500791424488887</v>
      </c>
      <c r="J90" s="9">
        <f t="shared" si="14"/>
        <v>0.1249559877699843</v>
      </c>
      <c r="K90" s="9">
        <f t="shared" si="14"/>
        <v>0.18058824022481212</v>
      </c>
      <c r="L90" s="9">
        <f t="shared" si="14"/>
        <v>0.28340272813596135</v>
      </c>
      <c r="M90" s="9">
        <f t="shared" si="14"/>
        <v>0.4178718430253624</v>
      </c>
    </row>
    <row r="91" spans="1:26" ht="15" customHeight="1" x14ac:dyDescent="0.2">
      <c r="A91" s="2">
        <v>79</v>
      </c>
      <c r="B91" s="10">
        <f t="shared" si="15"/>
        <v>5.1184252578199141E-3</v>
      </c>
      <c r="C91" s="10">
        <f t="shared" si="15"/>
        <v>2.6067030847332147E-2</v>
      </c>
      <c r="D91" s="10">
        <f t="shared" si="15"/>
        <v>8.5659220542247505E-2</v>
      </c>
      <c r="E91" s="10">
        <f t="shared" si="15"/>
        <v>0.19768988659440917</v>
      </c>
      <c r="F91" s="10">
        <f t="shared" si="15"/>
        <v>0.34624771359680512</v>
      </c>
      <c r="H91" s="2">
        <v>79</v>
      </c>
      <c r="I91" s="10">
        <f t="shared" si="14"/>
        <v>0.10460658273203793</v>
      </c>
      <c r="J91" s="10">
        <f t="shared" si="14"/>
        <v>0.12346032776259894</v>
      </c>
      <c r="K91" s="10">
        <f t="shared" si="14"/>
        <v>0.17709329848802274</v>
      </c>
      <c r="L91" s="10">
        <f t="shared" si="14"/>
        <v>0.27792089793496827</v>
      </c>
      <c r="M91" s="10">
        <f t="shared" si="14"/>
        <v>0.41162294223712459</v>
      </c>
    </row>
    <row r="92" spans="1:26" ht="15" customHeight="1" x14ac:dyDescent="0.2">
      <c r="A92" s="8">
        <v>80</v>
      </c>
      <c r="B92" s="9">
        <f t="shared" ref="B92:F101" si="16">$Z$85/(1+($Z$86*($Z$46^($Z$42*$Z$46^(($Z$43*$D$5)+($Z$44*B$10)+($Z$45*$D$5*B$10))*$Z$87*($A92/100)))))</f>
        <v>4.7081121175782756E-3</v>
      </c>
      <c r="C92" s="9">
        <f t="shared" si="16"/>
        <v>2.4502935420475862E-2</v>
      </c>
      <c r="D92" s="9">
        <f t="shared" si="16"/>
        <v>8.193339628393842E-2</v>
      </c>
      <c r="E92" s="9">
        <f t="shared" si="16"/>
        <v>0.19175050907039531</v>
      </c>
      <c r="F92" s="9">
        <f t="shared" si="16"/>
        <v>0.33939441548501348</v>
      </c>
      <c r="H92" s="8">
        <v>80</v>
      </c>
      <c r="I92" s="9">
        <f t="shared" si="14"/>
        <v>0.10423730090582045</v>
      </c>
      <c r="J92" s="9">
        <f t="shared" si="14"/>
        <v>0.12205264187842828</v>
      </c>
      <c r="K92" s="9">
        <f t="shared" si="14"/>
        <v>0.17374005665554459</v>
      </c>
      <c r="L92" s="9">
        <f t="shared" si="14"/>
        <v>0.27257545816335582</v>
      </c>
      <c r="M92" s="9">
        <f t="shared" si="14"/>
        <v>0.4054549739365122</v>
      </c>
    </row>
    <row r="93" spans="1:26" ht="15" customHeight="1" x14ac:dyDescent="0.2">
      <c r="A93" s="2">
        <v>81</v>
      </c>
      <c r="B93" s="10">
        <f t="shared" si="16"/>
        <v>4.3305852200092865E-3</v>
      </c>
      <c r="C93" s="10">
        <f t="shared" si="16"/>
        <v>2.3031055005092903E-2</v>
      </c>
      <c r="D93" s="10">
        <f t="shared" si="16"/>
        <v>7.8359570046558066E-2</v>
      </c>
      <c r="E93" s="10">
        <f t="shared" si="16"/>
        <v>0.18596072551128123</v>
      </c>
      <c r="F93" s="10">
        <f t="shared" si="16"/>
        <v>0.33263172151597975</v>
      </c>
      <c r="H93" s="2">
        <v>81</v>
      </c>
      <c r="I93" s="10">
        <f t="shared" si="14"/>
        <v>0.10389752669800836</v>
      </c>
      <c r="J93" s="10">
        <f t="shared" si="14"/>
        <v>0.12072794950458363</v>
      </c>
      <c r="K93" s="10">
        <f t="shared" si="14"/>
        <v>0.17052361304190228</v>
      </c>
      <c r="L93" s="10">
        <f t="shared" si="14"/>
        <v>0.2673646529601531</v>
      </c>
      <c r="M93" s="10">
        <f t="shared" si="14"/>
        <v>0.39936854936438182</v>
      </c>
    </row>
    <row r="94" spans="1:26" ht="15" customHeight="1" x14ac:dyDescent="0.2">
      <c r="A94" s="8">
        <v>82</v>
      </c>
      <c r="B94" s="9">
        <f t="shared" si="16"/>
        <v>3.9832411029412903E-3</v>
      </c>
      <c r="C94" s="9">
        <f t="shared" si="16"/>
        <v>2.1646143694503021E-2</v>
      </c>
      <c r="D94" s="9">
        <f t="shared" si="16"/>
        <v>7.4932402977364226E-2</v>
      </c>
      <c r="E94" s="9">
        <f t="shared" si="16"/>
        <v>0.18031849663989169</v>
      </c>
      <c r="F94" s="9">
        <f t="shared" si="16"/>
        <v>0.32596022876082353</v>
      </c>
      <c r="H94" s="8">
        <v>82</v>
      </c>
      <c r="I94" s="9">
        <f t="shared" si="14"/>
        <v>0.10358491699264717</v>
      </c>
      <c r="J94" s="9">
        <f t="shared" si="14"/>
        <v>0.11948152932505272</v>
      </c>
      <c r="K94" s="9">
        <f t="shared" si="14"/>
        <v>0.16743916267962783</v>
      </c>
      <c r="L94" s="9">
        <f t="shared" si="14"/>
        <v>0.26228664697590254</v>
      </c>
      <c r="M94" s="9">
        <f t="shared" si="14"/>
        <v>0.39336420588474119</v>
      </c>
    </row>
    <row r="95" spans="1:26" ht="15" customHeight="1" x14ac:dyDescent="0.2">
      <c r="A95" s="2">
        <v>83</v>
      </c>
      <c r="B95" s="10">
        <f t="shared" si="16"/>
        <v>3.6636805205728755E-3</v>
      </c>
      <c r="C95" s="10">
        <f t="shared" si="16"/>
        <v>2.0343231680954685E-2</v>
      </c>
      <c r="D95" s="10">
        <f t="shared" si="16"/>
        <v>7.1646669161577026E-2</v>
      </c>
      <c r="E95" s="10">
        <f t="shared" si="16"/>
        <v>0.17482170301904856</v>
      </c>
      <c r="F95" s="10">
        <f t="shared" si="16"/>
        <v>0.31938045364213541</v>
      </c>
      <c r="H95" s="2">
        <v>83</v>
      </c>
      <c r="I95" s="10">
        <f t="shared" si="14"/>
        <v>0.10329731246851559</v>
      </c>
      <c r="J95" s="10">
        <f t="shared" si="14"/>
        <v>0.11830890851285922</v>
      </c>
      <c r="K95" s="10">
        <f t="shared" si="14"/>
        <v>0.16448200224541931</v>
      </c>
      <c r="L95" s="10">
        <f t="shared" si="14"/>
        <v>0.25733953271714372</v>
      </c>
      <c r="M95" s="10">
        <f t="shared" si="14"/>
        <v>0.38744240827792187</v>
      </c>
    </row>
    <row r="96" spans="1:26" ht="15" customHeight="1" x14ac:dyDescent="0.2">
      <c r="A96" s="8">
        <v>84</v>
      </c>
      <c r="B96" s="9">
        <f t="shared" si="16"/>
        <v>3.3696928134405919E-3</v>
      </c>
      <c r="C96" s="9">
        <f t="shared" si="16"/>
        <v>1.9117613373411668E-2</v>
      </c>
      <c r="D96" s="9">
        <f t="shared" si="16"/>
        <v>6.849726020143615E-2</v>
      </c>
      <c r="E96" s="9">
        <f t="shared" si="16"/>
        <v>0.16946815296378992</v>
      </c>
      <c r="F96" s="9">
        <f t="shared" si="16"/>
        <v>0.31289283347850416</v>
      </c>
      <c r="H96" s="8">
        <v>84</v>
      </c>
      <c r="I96" s="9">
        <f t="shared" si="14"/>
        <v>0.10303272353209654</v>
      </c>
      <c r="J96" s="9">
        <f t="shared" si="14"/>
        <v>0.11720585203607051</v>
      </c>
      <c r="K96" s="9">
        <f t="shared" si="14"/>
        <v>0.16164753418129255</v>
      </c>
      <c r="L96" s="9">
        <f t="shared" si="14"/>
        <v>0.25252133766741092</v>
      </c>
      <c r="M96" s="9">
        <f t="shared" si="14"/>
        <v>0.38160355013065372</v>
      </c>
    </row>
    <row r="97" spans="1:13" ht="15" customHeight="1" x14ac:dyDescent="0.2">
      <c r="A97" s="2">
        <v>85</v>
      </c>
      <c r="B97" s="10">
        <f t="shared" si="16"/>
        <v>3.0992414142120639E-3</v>
      </c>
      <c r="C97" s="10">
        <f t="shared" si="16"/>
        <v>1.7964835696897139E-2</v>
      </c>
      <c r="D97" s="10">
        <f t="shared" si="16"/>
        <v>6.5479188967035709E-2</v>
      </c>
      <c r="E97" s="10">
        <f t="shared" si="16"/>
        <v>0.16425559019123753</v>
      </c>
      <c r="F97" s="10">
        <f t="shared" si="16"/>
        <v>0.30649772812858461</v>
      </c>
      <c r="H97" s="2">
        <v>85</v>
      </c>
      <c r="I97" s="10">
        <f t="shared" si="14"/>
        <v>0.10278931727279086</v>
      </c>
      <c r="J97" s="10">
        <f t="shared" si="14"/>
        <v>0.11616835212720743</v>
      </c>
      <c r="K97" s="10">
        <f t="shared" si="14"/>
        <v>0.15893127007033214</v>
      </c>
      <c r="L97" s="10">
        <f t="shared" si="14"/>
        <v>0.2478300311721138</v>
      </c>
      <c r="M97" s="10">
        <f t="shared" si="14"/>
        <v>0.37584795531572612</v>
      </c>
    </row>
    <row r="98" spans="1:13" ht="15" customHeight="1" x14ac:dyDescent="0.2">
      <c r="A98" s="8">
        <v>86</v>
      </c>
      <c r="B98" s="9">
        <f t="shared" si="16"/>
        <v>2.85045041632129E-3</v>
      </c>
      <c r="C98" s="9">
        <f t="shared" si="16"/>
        <v>1.688068661913171E-2</v>
      </c>
      <c r="D98" s="9">
        <f t="shared" si="16"/>
        <v>6.2587592583173896E-2</v>
      </c>
      <c r="E98" s="9">
        <f t="shared" si="16"/>
        <v>0.15918170119650704</v>
      </c>
      <c r="F98" s="9">
        <f t="shared" si="16"/>
        <v>0.30019542172657843</v>
      </c>
      <c r="H98" s="8">
        <v>86</v>
      </c>
      <c r="I98" s="9">
        <f t="shared" si="14"/>
        <v>0.10256540537468917</v>
      </c>
      <c r="J98" s="9">
        <f t="shared" si="14"/>
        <v>0.11519261795721855</v>
      </c>
      <c r="K98" s="9">
        <f t="shared" si="14"/>
        <v>0.1563288333248565</v>
      </c>
      <c r="L98" s="9">
        <f t="shared" si="14"/>
        <v>0.24326353107685636</v>
      </c>
      <c r="M98" s="9">
        <f t="shared" si="14"/>
        <v>0.37017587955392062</v>
      </c>
    </row>
    <row r="99" spans="1:13" ht="15" customHeight="1" x14ac:dyDescent="0.2">
      <c r="A99" s="2">
        <v>87</v>
      </c>
      <c r="B99" s="10">
        <f t="shared" si="16"/>
        <v>2.621592135577739E-3</v>
      </c>
      <c r="C99" s="10">
        <f t="shared" si="16"/>
        <v>1.5861183941919769E-2</v>
      </c>
      <c r="D99" s="10">
        <f t="shared" si="16"/>
        <v>5.9817734714170651E-2</v>
      </c>
      <c r="E99" s="10">
        <f t="shared" si="16"/>
        <v>0.15424412234533447</v>
      </c>
      <c r="F99" s="10">
        <f t="shared" si="16"/>
        <v>0.29398612450103256</v>
      </c>
      <c r="H99" s="2">
        <v>87</v>
      </c>
      <c r="I99" s="10">
        <f t="shared" si="14"/>
        <v>0.10235943292201997</v>
      </c>
      <c r="J99" s="10">
        <f t="shared" si="14"/>
        <v>0.1142750655477278</v>
      </c>
      <c r="K99" s="10">
        <f t="shared" si="14"/>
        <v>0.15383596124275359</v>
      </c>
      <c r="L99" s="10">
        <f t="shared" si="14"/>
        <v>0.23881971011080103</v>
      </c>
      <c r="M99" s="10">
        <f t="shared" si="14"/>
        <v>0.36458751205092932</v>
      </c>
    </row>
    <row r="100" spans="1:13" ht="15" customHeight="1" x14ac:dyDescent="0.2">
      <c r="A100" s="8">
        <v>88</v>
      </c>
      <c r="B100" s="9">
        <f t="shared" si="16"/>
        <v>2.4110755981526844E-3</v>
      </c>
      <c r="C100" s="9">
        <f t="shared" si="16"/>
        <v>1.4902564387415352E-2</v>
      </c>
      <c r="D100" s="9">
        <f t="shared" si="16"/>
        <v>5.7165007206101008E-2</v>
      </c>
      <c r="E100" s="9">
        <f t="shared" si="16"/>
        <v>0.14944044667624504</v>
      </c>
      <c r="F100" s="9">
        <f t="shared" si="16"/>
        <v>0.28786997466893399</v>
      </c>
      <c r="H100" s="8">
        <v>88</v>
      </c>
      <c r="I100" s="9">
        <f t="shared" si="14"/>
        <v>0.10216996803833742</v>
      </c>
      <c r="J100" s="9">
        <f t="shared" si="14"/>
        <v>0.11341230794867382</v>
      </c>
      <c r="K100" s="9">
        <f t="shared" si="14"/>
        <v>0.15144850648549091</v>
      </c>
      <c r="L100" s="9">
        <f t="shared" si="14"/>
        <v>0.23449640200862054</v>
      </c>
      <c r="M100" s="9">
        <f t="shared" si="14"/>
        <v>0.35908297720204063</v>
      </c>
    </row>
    <row r="101" spans="1:13" ht="15" customHeight="1" x14ac:dyDescent="0.2">
      <c r="A101" s="2">
        <v>89</v>
      </c>
      <c r="B101" s="10">
        <f t="shared" si="16"/>
        <v>2.2174358917032302E-3</v>
      </c>
      <c r="C101" s="10">
        <f t="shared" si="16"/>
        <v>1.4001273002952272E-2</v>
      </c>
      <c r="D101" s="10">
        <f t="shared" si="16"/>
        <v>5.4624931143217655E-2</v>
      </c>
      <c r="E101" s="10">
        <f t="shared" si="16"/>
        <v>0.14476823040709691</v>
      </c>
      <c r="F101" s="10">
        <f t="shared" si="16"/>
        <v>0.28184704039717551</v>
      </c>
      <c r="H101" s="2">
        <v>89</v>
      </c>
      <c r="I101" s="10">
        <f t="shared" si="14"/>
        <v>0.10199569230253291</v>
      </c>
      <c r="J101" s="10">
        <f t="shared" si="14"/>
        <v>0.11260114570265706</v>
      </c>
      <c r="K101" s="10">
        <f t="shared" si="14"/>
        <v>0.14916243802889589</v>
      </c>
      <c r="L101" s="10">
        <f t="shared" si="14"/>
        <v>0.23029140736638723</v>
      </c>
      <c r="M101" s="10">
        <f t="shared" si="14"/>
        <v>0.35366233635745792</v>
      </c>
    </row>
    <row r="102" spans="1:13" ht="15" customHeight="1" x14ac:dyDescent="0.2">
      <c r="A102" s="8">
        <v>90</v>
      </c>
      <c r="B102" s="9">
        <f t="shared" ref="B102:F111" si="17">$Z$85/(1+($Z$86*($Z$46^($Z$42*$Z$46^(($Z$43*$D$5)+($Z$44*B$10)+($Z$45*$D$5*B$10))*$Z$87*($A102/100)))))</f>
        <v>2.0393243197789918E-3</v>
      </c>
      <c r="C102" s="9">
        <f t="shared" si="17"/>
        <v>1.3153952902474047E-2</v>
      </c>
      <c r="D102" s="9">
        <f t="shared" si="17"/>
        <v>5.2193157372546539E-2</v>
      </c>
      <c r="E102" s="9">
        <f t="shared" si="17"/>
        <v>0.14022499914268943</v>
      </c>
      <c r="F102" s="9">
        <f t="shared" si="17"/>
        <v>0.27591732182360279</v>
      </c>
      <c r="H102" s="8">
        <v>90</v>
      </c>
      <c r="I102" s="9">
        <f t="shared" si="14"/>
        <v>0.10183539188780109</v>
      </c>
      <c r="J102" s="9">
        <f t="shared" si="14"/>
        <v>0.11183855761222665</v>
      </c>
      <c r="K102" s="9">
        <f t="shared" si="14"/>
        <v>0.1469738416352919</v>
      </c>
      <c r="L102" s="9">
        <f t="shared" si="14"/>
        <v>0.22620249922842051</v>
      </c>
      <c r="M102" s="9">
        <f t="shared" si="14"/>
        <v>0.34832558964124249</v>
      </c>
    </row>
    <row r="103" spans="1:13" ht="15" customHeight="1" x14ac:dyDescent="0.2">
      <c r="A103" s="2">
        <v>91</v>
      </c>
      <c r="B103" s="10">
        <f t="shared" si="17"/>
        <v>1.8754993030230952E-3</v>
      </c>
      <c r="C103" s="10">
        <f t="shared" si="17"/>
        <v>1.2357435357675086E-2</v>
      </c>
      <c r="D103" s="10">
        <f t="shared" si="17"/>
        <v>4.9865466547776252E-2</v>
      </c>
      <c r="E103" s="10">
        <f t="shared" si="17"/>
        <v>0.13580825378184883</v>
      </c>
      <c r="F103" s="10">
        <f t="shared" si="17"/>
        <v>0.27008075313001134</v>
      </c>
      <c r="H103" s="2">
        <v>91</v>
      </c>
      <c r="I103" s="10">
        <f t="shared" si="14"/>
        <v>0.10168794937272078</v>
      </c>
      <c r="J103" s="10">
        <f t="shared" si="14"/>
        <v>0.11112169182190758</v>
      </c>
      <c r="K103" s="10">
        <f t="shared" si="14"/>
        <v>0.14487891989299864</v>
      </c>
      <c r="L103" s="10">
        <f t="shared" si="14"/>
        <v>0.22222742840366394</v>
      </c>
      <c r="M103" s="10">
        <f t="shared" si="14"/>
        <v>0.34307267781701023</v>
      </c>
    </row>
    <row r="104" spans="1:13" ht="15" customHeight="1" x14ac:dyDescent="0.2">
      <c r="A104" s="8">
        <v>92</v>
      </c>
      <c r="B104" s="9">
        <f t="shared" si="17"/>
        <v>1.7248179739916805E-3</v>
      </c>
      <c r="C104" s="9">
        <f t="shared" si="17"/>
        <v>1.1608730247692179E-2</v>
      </c>
      <c r="D104" s="9">
        <f t="shared" si="17"/>
        <v>4.7637768740662612E-2</v>
      </c>
      <c r="E104" s="9">
        <f t="shared" si="17"/>
        <v>0.13151547612397135</v>
      </c>
      <c r="F104" s="9">
        <f t="shared" si="17"/>
        <v>0.2643372046596425</v>
      </c>
      <c r="H104" s="8">
        <v>92</v>
      </c>
      <c r="I104" s="9">
        <f t="shared" si="14"/>
        <v>0.10155233617659251</v>
      </c>
      <c r="J104" s="9">
        <f t="shared" si="14"/>
        <v>0.11044785722292297</v>
      </c>
      <c r="K104" s="9">
        <f t="shared" si="14"/>
        <v>0.14287399186659636</v>
      </c>
      <c r="L104" s="9">
        <f t="shared" si="14"/>
        <v>0.21836392851157421</v>
      </c>
      <c r="M104" s="9">
        <f t="shared" si="14"/>
        <v>0.33790348419367827</v>
      </c>
    </row>
    <row r="105" spans="1:13" ht="15" customHeight="1" x14ac:dyDescent="0.2">
      <c r="A105" s="2">
        <v>93</v>
      </c>
      <c r="B105" s="10">
        <f t="shared" si="17"/>
        <v>1.5862284156471134E-3</v>
      </c>
      <c r="C105" s="10">
        <f t="shared" si="17"/>
        <v>1.0905016872501869E-2</v>
      </c>
      <c r="D105" s="10">
        <f t="shared" si="17"/>
        <v>4.5506102665271372E-2</v>
      </c>
      <c r="E105" s="10">
        <f t="shared" si="17"/>
        <v>0.12734413417644044</v>
      </c>
      <c r="F105" s="10">
        <f t="shared" si="17"/>
        <v>0.2586864850719392</v>
      </c>
      <c r="H105" s="2">
        <v>93</v>
      </c>
      <c r="I105" s="10">
        <f t="shared" si="14"/>
        <v>0.10142760557408241</v>
      </c>
      <c r="J105" s="10">
        <f t="shared" si="14"/>
        <v>0.10981451518525169</v>
      </c>
      <c r="K105" s="10">
        <f t="shared" si="14"/>
        <v>0.14095549239874425</v>
      </c>
      <c r="L105" s="10">
        <f t="shared" si="14"/>
        <v>0.21460972075879642</v>
      </c>
      <c r="M105" s="10">
        <f t="shared" si="14"/>
        <v>0.33281783656474528</v>
      </c>
    </row>
    <row r="106" spans="1:13" ht="15" customHeight="1" x14ac:dyDescent="0.2">
      <c r="A106" s="8">
        <v>94</v>
      </c>
      <c r="B106" s="9">
        <f t="shared" si="17"/>
        <v>1.4587624967087043E-3</v>
      </c>
      <c r="C106" s="9">
        <f t="shared" si="17"/>
        <v>1.0243635132021931E-2</v>
      </c>
      <c r="D106" s="9">
        <f t="shared" si="17"/>
        <v>4.3466634557504762E-2</v>
      </c>
      <c r="E106" s="9">
        <f t="shared" si="17"/>
        <v>0.1232916871656253</v>
      </c>
      <c r="F106" s="9">
        <f t="shared" si="17"/>
        <v>0.25312834352754421</v>
      </c>
      <c r="H106" s="8">
        <v>94</v>
      </c>
      <c r="I106" s="9">
        <f t="shared" si="14"/>
        <v>0.10131288624703784</v>
      </c>
      <c r="J106" s="9">
        <f t="shared" si="14"/>
        <v>0.10921927161881974</v>
      </c>
      <c r="K106" s="9">
        <f t="shared" si="14"/>
        <v>0.13911997110175428</v>
      </c>
      <c r="L106" s="9">
        <f t="shared" si="14"/>
        <v>0.21096251844906277</v>
      </c>
      <c r="M106" s="9">
        <f t="shared" si="14"/>
        <v>0.3278155091747898</v>
      </c>
    </row>
    <row r="107" spans="1:13" ht="15" customHeight="1" x14ac:dyDescent="0.2">
      <c r="A107" s="2">
        <v>95</v>
      </c>
      <c r="B107" s="10">
        <f t="shared" si="17"/>
        <v>1.3415292600556833E-3</v>
      </c>
      <c r="C107" s="10">
        <f t="shared" si="17"/>
        <v>9.622077070227341E-3</v>
      </c>
      <c r="D107" s="10">
        <f t="shared" si="17"/>
        <v>4.1515656749533447E-2</v>
      </c>
      <c r="E107" s="10">
        <f t="shared" si="17"/>
        <v>0.11935559025532831</v>
      </c>
      <c r="F107" s="10">
        <f t="shared" si="17"/>
        <v>0.24766247189677001</v>
      </c>
      <c r="H107" s="2">
        <v>95</v>
      </c>
      <c r="I107" s="10">
        <f t="shared" si="14"/>
        <v>0.10120737633405012</v>
      </c>
      <c r="J107" s="10">
        <f t="shared" si="14"/>
        <v>0.10865986936320461</v>
      </c>
      <c r="K107" s="10">
        <f t="shared" si="14"/>
        <v>0.13736409107458011</v>
      </c>
      <c r="L107" s="10">
        <f t="shared" si="14"/>
        <v>0.20742003122979549</v>
      </c>
      <c r="M107" s="10">
        <f t="shared" si="14"/>
        <v>0.322896224707093</v>
      </c>
    </row>
    <row r="108" spans="1:13" ht="15" customHeight="1" x14ac:dyDescent="0.2">
      <c r="A108" s="8">
        <v>96</v>
      </c>
      <c r="B108" s="9">
        <f t="shared" si="17"/>
        <v>1.2337088232600713E-3</v>
      </c>
      <c r="C108" s="9">
        <f t="shared" si="17"/>
        <v>9.0379787813222243E-3</v>
      </c>
      <c r="D108" s="9">
        <f t="shared" si="17"/>
        <v>3.964958597599505E-2</v>
      </c>
      <c r="E108" s="9">
        <f t="shared" si="17"/>
        <v>0.11553329897758134</v>
      </c>
      <c r="F108" s="9">
        <f t="shared" si="17"/>
        <v>0.24228850698502727</v>
      </c>
      <c r="H108" s="8">
        <v>96</v>
      </c>
      <c r="I108" s="9">
        <f t="shared" si="14"/>
        <v>0.10111033794093408</v>
      </c>
      <c r="J108" s="9">
        <f t="shared" si="14"/>
        <v>0.10813418090319001</v>
      </c>
      <c r="K108" s="9">
        <f t="shared" si="14"/>
        <v>0.13568462737839554</v>
      </c>
      <c r="L108" s="9">
        <f t="shared" si="14"/>
        <v>0.20397996907982321</v>
      </c>
      <c r="M108" s="9">
        <f t="shared" si="14"/>
        <v>0.31805965628652455</v>
      </c>
    </row>
    <row r="109" spans="1:13" ht="15" customHeight="1" x14ac:dyDescent="0.2">
      <c r="A109" s="2">
        <v>97</v>
      </c>
      <c r="B109" s="10">
        <f t="shared" si="17"/>
        <v>1.1345467530749945E-3</v>
      </c>
      <c r="C109" s="10">
        <f t="shared" si="17"/>
        <v>8.4891126731101545E-3</v>
      </c>
      <c r="D109" s="10">
        <f t="shared" si="17"/>
        <v>3.786496144614622E-2</v>
      </c>
      <c r="E109" s="10">
        <f t="shared" si="17"/>
        <v>0.11182227338159351</v>
      </c>
      <c r="F109" s="10">
        <f t="shared" si="17"/>
        <v>0.23700603276897295</v>
      </c>
      <c r="H109" s="2">
        <v>97</v>
      </c>
      <c r="I109" s="10">
        <f t="shared" si="14"/>
        <v>0.10102109207776749</v>
      </c>
      <c r="J109" s="10">
        <f t="shared" si="14"/>
        <v>0.10764020140579915</v>
      </c>
      <c r="K109" s="10">
        <f t="shared" si="14"/>
        <v>0.13407846530153161</v>
      </c>
      <c r="L109" s="10">
        <f t="shared" si="14"/>
        <v>0.20064004604343416</v>
      </c>
      <c r="M109" s="10">
        <f t="shared" si="14"/>
        <v>0.31330542949207563</v>
      </c>
    </row>
    <row r="110" spans="1:13" ht="15" customHeight="1" x14ac:dyDescent="0.2">
      <c r="A110" s="8">
        <v>98</v>
      </c>
      <c r="B110" s="9">
        <f t="shared" si="17"/>
        <v>1.0433488783134536E-3</v>
      </c>
      <c r="C110" s="9">
        <f t="shared" si="17"/>
        <v>7.9733800811337078E-3</v>
      </c>
      <c r="D110" s="9">
        <f t="shared" si="17"/>
        <v>3.615844271357422E-2</v>
      </c>
      <c r="E110" s="9">
        <f t="shared" si="17"/>
        <v>0.10821998190744818</v>
      </c>
      <c r="F110" s="9">
        <f t="shared" si="17"/>
        <v>0.2318145826374208</v>
      </c>
      <c r="H110" s="8">
        <v>98</v>
      </c>
      <c r="I110" s="9">
        <f t="shared" si="14"/>
        <v>0.10093901399048211</v>
      </c>
      <c r="J110" s="9">
        <f t="shared" si="14"/>
        <v>0.10717604207302034</v>
      </c>
      <c r="K110" s="9">
        <f t="shared" si="14"/>
        <v>0.1325425984422168</v>
      </c>
      <c r="L110" s="9">
        <f t="shared" si="14"/>
        <v>0.19739798371670336</v>
      </c>
      <c r="M110" s="9">
        <f t="shared" si="14"/>
        <v>0.30863312437367874</v>
      </c>
    </row>
    <row r="111" spans="1:13" ht="15" customHeight="1" x14ac:dyDescent="0.2">
      <c r="A111" s="2">
        <v>99</v>
      </c>
      <c r="B111" s="10">
        <f t="shared" si="17"/>
        <v>9.5947650802204513E-4</v>
      </c>
      <c r="C111" s="10">
        <f t="shared" si="17"/>
        <v>7.4888042258708064E-3</v>
      </c>
      <c r="D111" s="10">
        <f t="shared" si="17"/>
        <v>3.4526807372599312E-2</v>
      </c>
      <c r="E111" s="10">
        <f t="shared" si="17"/>
        <v>0.10472390499181983</v>
      </c>
      <c r="F111" s="10">
        <f t="shared" si="17"/>
        <v>0.22671364163134736</v>
      </c>
      <c r="H111" s="2">
        <v>99</v>
      </c>
      <c r="I111" s="10">
        <f t="shared" si="14"/>
        <v>0.10086352885721984</v>
      </c>
      <c r="J111" s="10">
        <f t="shared" si="14"/>
        <v>0.10673992380328373</v>
      </c>
      <c r="K111" s="10">
        <f t="shared" si="14"/>
        <v>0.13107412663533938</v>
      </c>
      <c r="L111" s="10">
        <f t="shared" si="14"/>
        <v>0.19425151449263783</v>
      </c>
      <c r="M111" s="10">
        <f t="shared" si="14"/>
        <v>0.30404227746821266</v>
      </c>
    </row>
    <row r="112" spans="1:13" ht="15" customHeight="1" x14ac:dyDescent="0.2">
      <c r="A112" s="8">
        <v>100</v>
      </c>
      <c r="B112" s="9">
        <f t="shared" ref="B112:F121" si="18">$Z$85/(1+($Z$86*($Z$46^($Z$42*$Z$46^(($Z$43*$D$5)+($Z$44*B$10)+($Z$45*$D$5*B$10))*$Z$87*($A112/100)))))</f>
        <v>8.8234202418460543E-4</v>
      </c>
      <c r="C112" s="9">
        <f t="shared" si="18"/>
        <v>7.0335235042440075E-3</v>
      </c>
      <c r="D112" s="9">
        <f t="shared" si="18"/>
        <v>3.2966948608133928E-2</v>
      </c>
      <c r="E112" s="9">
        <f t="shared" si="18"/>
        <v>0.1013315384135607</v>
      </c>
      <c r="F112" s="9">
        <f t="shared" si="18"/>
        <v>0.22170264867762871</v>
      </c>
      <c r="H112" s="8">
        <v>100</v>
      </c>
      <c r="I112" s="9">
        <f t="shared" si="14"/>
        <v>0.10079410782176615</v>
      </c>
      <c r="J112" s="9">
        <f t="shared" si="14"/>
        <v>0.10633017115381961</v>
      </c>
      <c r="K112" s="9">
        <f t="shared" si="14"/>
        <v>0.12967025374732055</v>
      </c>
      <c r="L112" s="9">
        <f t="shared" si="14"/>
        <v>0.19119838457220462</v>
      </c>
      <c r="M112" s="9">
        <f t="shared" si="14"/>
        <v>0.29953238380986585</v>
      </c>
    </row>
    <row r="113" spans="1:13" ht="15" customHeight="1" x14ac:dyDescent="0.2">
      <c r="A113" s="2">
        <v>101</v>
      </c>
      <c r="B113" s="10">
        <f t="shared" si="18"/>
        <v>8.1140482038417796E-4</v>
      </c>
      <c r="C113" s="10">
        <f t="shared" si="18"/>
        <v>6.6057851058882421E-3</v>
      </c>
      <c r="D113" s="10">
        <f t="shared" si="18"/>
        <v>3.1475872623518149E-2</v>
      </c>
      <c r="E113" s="10">
        <f t="shared" si="18"/>
        <v>9.8040396387477871E-2</v>
      </c>
      <c r="F113" s="10">
        <f t="shared" si="18"/>
        <v>0.21678099881144036</v>
      </c>
      <c r="H113" s="2">
        <v>101</v>
      </c>
      <c r="I113" s="10">
        <f t="shared" si="14"/>
        <v>0.10073026433834577</v>
      </c>
      <c r="J113" s="10">
        <f t="shared" si="14"/>
        <v>0.10594520659529942</v>
      </c>
      <c r="K113" s="10">
        <f t="shared" si="14"/>
        <v>0.12832828536116633</v>
      </c>
      <c r="L113" s="10">
        <f t="shared" si="14"/>
        <v>0.18823635674873007</v>
      </c>
      <c r="M113" s="10">
        <f t="shared" si="14"/>
        <v>0.29510289893029634</v>
      </c>
    </row>
    <row r="114" spans="1:13" ht="15" customHeight="1" x14ac:dyDescent="0.2">
      <c r="A114" s="8">
        <v>102</v>
      </c>
      <c r="B114" s="9">
        <f t="shared" si="18"/>
        <v>7.461675599116735E-4</v>
      </c>
      <c r="C114" s="9">
        <f t="shared" si="18"/>
        <v>6.2039389440038135E-3</v>
      </c>
      <c r="D114" s="9">
        <f t="shared" si="18"/>
        <v>3.0050695968719936E-2</v>
      </c>
      <c r="E114" s="9">
        <f t="shared" si="18"/>
        <v>9.484801441501195E-2</v>
      </c>
      <c r="F114" s="9">
        <f t="shared" si="18"/>
        <v>0.21194804538256323</v>
      </c>
      <c r="H114" s="8">
        <v>102</v>
      </c>
      <c r="I114" s="9">
        <f t="shared" si="14"/>
        <v>0.10067155080392051</v>
      </c>
      <c r="J114" s="9">
        <f t="shared" si="14"/>
        <v>0.10558354504960343</v>
      </c>
      <c r="K114" s="9">
        <f t="shared" si="14"/>
        <v>0.12704562637184796</v>
      </c>
      <c r="L114" s="9">
        <f t="shared" si="14"/>
        <v>0.18536321297351077</v>
      </c>
      <c r="M114" s="9">
        <f t="shared" si="14"/>
        <v>0.29075324084430693</v>
      </c>
    </row>
    <row r="115" spans="1:13" ht="15" customHeight="1" x14ac:dyDescent="0.2">
      <c r="A115" s="2">
        <v>103</v>
      </c>
      <c r="B115" s="10">
        <f t="shared" si="18"/>
        <v>6.8617272874013841E-4</v>
      </c>
      <c r="C115" s="10">
        <f t="shared" si="18"/>
        <v>5.8264318901681293E-3</v>
      </c>
      <c r="D115" s="10">
        <f t="shared" si="18"/>
        <v>2.8688642789280055E-2</v>
      </c>
      <c r="E115" s="10">
        <f t="shared" si="18"/>
        <v>9.175195190082594E-2</v>
      </c>
      <c r="F115" s="10">
        <f t="shared" si="18"/>
        <v>0.20720310224114155</v>
      </c>
      <c r="H115" s="2">
        <v>103</v>
      </c>
      <c r="I115" s="10">
        <f t="shared" si="14"/>
        <v>0.10061755545586613</v>
      </c>
      <c r="J115" s="10">
        <f t="shared" si="14"/>
        <v>0.10524378870115132</v>
      </c>
      <c r="K115" s="10">
        <f t="shared" si="14"/>
        <v>0.12581977851035206</v>
      </c>
      <c r="L115" s="10">
        <f t="shared" si="14"/>
        <v>0.18257675671074336</v>
      </c>
      <c r="M115" s="10">
        <f t="shared" si="14"/>
        <v>0.28648279201702742</v>
      </c>
    </row>
    <row r="116" spans="1:13" ht="15" customHeight="1" x14ac:dyDescent="0.2">
      <c r="A116" s="8">
        <v>104</v>
      </c>
      <c r="B116" s="9">
        <f t="shared" si="18"/>
        <v>6.3099946058975084E-4</v>
      </c>
      <c r="C116" s="9">
        <f t="shared" si="18"/>
        <v>5.4718023021698928E-3</v>
      </c>
      <c r="D116" s="9">
        <f t="shared" si="18"/>
        <v>2.7387042014491124E-2</v>
      </c>
      <c r="E116" s="9">
        <f t="shared" si="18"/>
        <v>8.8749794544538588E-2</v>
      </c>
      <c r="F116" s="9">
        <f t="shared" si="18"/>
        <v>0.20254544589874457</v>
      </c>
      <c r="H116" s="8">
        <v>104</v>
      </c>
      <c r="I116" s="9">
        <f t="shared" si="14"/>
        <v>0.10056789951453078</v>
      </c>
      <c r="J116" s="9">
        <f t="shared" si="14"/>
        <v>0.10492462207195291</v>
      </c>
      <c r="K116" s="9">
        <f t="shared" si="14"/>
        <v>0.12464833781304202</v>
      </c>
      <c r="L116" s="9">
        <f t="shared" si="14"/>
        <v>0.17987481509008474</v>
      </c>
      <c r="M116" s="9">
        <f t="shared" si="14"/>
        <v>0.28229090130887013</v>
      </c>
    </row>
    <row r="117" spans="1:13" ht="15" customHeight="1" x14ac:dyDescent="0.2">
      <c r="A117" s="2">
        <v>105</v>
      </c>
      <c r="B117" s="10">
        <f t="shared" si="18"/>
        <v>5.8026061299571471E-4</v>
      </c>
      <c r="C117" s="10">
        <f t="shared" si="18"/>
        <v>5.1386748337422239E-3</v>
      </c>
      <c r="D117" s="10">
        <f t="shared" si="18"/>
        <v>2.6143324501528124E-2</v>
      </c>
      <c r="E117" s="10">
        <f t="shared" si="18"/>
        <v>8.5839156516990325E-2</v>
      </c>
      <c r="F117" s="10">
        <f t="shared" si="18"/>
        <v>0.19797431766089074</v>
      </c>
      <c r="H117" s="2">
        <v>105</v>
      </c>
      <c r="I117" s="10">
        <f t="shared" si="14"/>
        <v>0.10052223455169615</v>
      </c>
      <c r="J117" s="10">
        <f t="shared" si="14"/>
        <v>0.10462480735036801</v>
      </c>
      <c r="K117" s="10">
        <f t="shared" si="14"/>
        <v>0.12352899205137532</v>
      </c>
      <c r="L117" s="10">
        <f t="shared" si="14"/>
        <v>0.17725524086529132</v>
      </c>
      <c r="M117" s="10">
        <f t="shared" si="14"/>
        <v>0.27817688589480172</v>
      </c>
    </row>
    <row r="118" spans="1:13" ht="15" customHeight="1" x14ac:dyDescent="0.2">
      <c r="A118" s="8">
        <v>106</v>
      </c>
      <c r="B118" s="9">
        <f t="shared" si="18"/>
        <v>5.3360007486470923E-4</v>
      </c>
      <c r="C118" s="9">
        <f t="shared" si="18"/>
        <v>4.825755514988251E-3</v>
      </c>
      <c r="D118" s="9">
        <f t="shared" si="18"/>
        <v>2.4955020150592155E-2</v>
      </c>
      <c r="E118" s="9">
        <f t="shared" si="18"/>
        <v>8.3017682430516326E-2</v>
      </c>
      <c r="F118" s="9">
        <f t="shared" si="18"/>
        <v>0.19348892572748796</v>
      </c>
      <c r="H118" s="8">
        <v>106</v>
      </c>
      <c r="I118" s="9">
        <f t="shared" si="14"/>
        <v>0.10048024006737824</v>
      </c>
      <c r="J118" s="9">
        <f t="shared" si="14"/>
        <v>0.10434317996348944</v>
      </c>
      <c r="K118" s="9">
        <f t="shared" si="14"/>
        <v>0.12245951813553295</v>
      </c>
      <c r="L118" s="9">
        <f t="shared" si="14"/>
        <v>0.17471591418746468</v>
      </c>
      <c r="M118" s="9">
        <f t="shared" si="14"/>
        <v>0.27414003315473917</v>
      </c>
    </row>
    <row r="119" spans="1:13" ht="15" customHeight="1" x14ac:dyDescent="0.2">
      <c r="A119" s="2">
        <v>107</v>
      </c>
      <c r="B119" s="10">
        <f t="shared" si="18"/>
        <v>4.906902874713538E-4</v>
      </c>
      <c r="C119" s="10">
        <f t="shared" si="18"/>
        <v>4.5318270922983335E-3</v>
      </c>
      <c r="D119" s="10">
        <f t="shared" si="18"/>
        <v>2.3819755004585344E-2</v>
      </c>
      <c r="E119" s="10">
        <f t="shared" si="18"/>
        <v>8.028304911273508E-2</v>
      </c>
      <c r="F119" s="10">
        <f t="shared" si="18"/>
        <v>0.18908844725794446</v>
      </c>
      <c r="H119" s="2">
        <v>107</v>
      </c>
      <c r="I119" s="10">
        <f t="shared" si="14"/>
        <v>0.10044162125872422</v>
      </c>
      <c r="J119" s="10">
        <f t="shared" si="14"/>
        <v>0.10407864438306851</v>
      </c>
      <c r="K119" s="10">
        <f t="shared" si="14"/>
        <v>0.12143777950412682</v>
      </c>
      <c r="L119" s="10">
        <f t="shared" si="14"/>
        <v>0.17225474420146158</v>
      </c>
      <c r="M119" s="10">
        <f t="shared" si="14"/>
        <v>0.27017960253215001</v>
      </c>
    </row>
    <row r="120" spans="1:13" ht="15" customHeight="1" x14ac:dyDescent="0.2">
      <c r="A120" s="8">
        <v>108</v>
      </c>
      <c r="B120" s="9">
        <f t="shared" si="18"/>
        <v>4.512299622099288E-4</v>
      </c>
      <c r="C120" s="9">
        <f t="shared" si="18"/>
        <v>4.2557446166383711E-3</v>
      </c>
      <c r="D120" s="9">
        <f t="shared" si="18"/>
        <v>2.2735248345400718E-2</v>
      </c>
      <c r="E120" s="9">
        <f t="shared" si="18"/>
        <v>7.7632967193336386E-2</v>
      </c>
      <c r="F120" s="9">
        <f t="shared" si="18"/>
        <v>0.18477203039799031</v>
      </c>
      <c r="H120" s="8">
        <v>108</v>
      </c>
      <c r="I120" s="9">
        <f t="shared" si="14"/>
        <v>0.10040610696598894</v>
      </c>
      <c r="J120" s="9">
        <f t="shared" si="14"/>
        <v>0.10383017015497453</v>
      </c>
      <c r="K120" s="9">
        <f t="shared" si="14"/>
        <v>0.12046172351086065</v>
      </c>
      <c r="L120" s="9">
        <f t="shared" si="14"/>
        <v>0.16986967047400275</v>
      </c>
      <c r="M120" s="9">
        <f t="shared" si="14"/>
        <v>0.26629482735819132</v>
      </c>
    </row>
    <row r="121" spans="1:13" ht="15" customHeight="1" x14ac:dyDescent="0.2">
      <c r="A121" s="2">
        <v>109</v>
      </c>
      <c r="B121" s="10">
        <f t="shared" si="18"/>
        <v>4.1494197968416522E-4</v>
      </c>
      <c r="C121" s="10">
        <f t="shared" si="18"/>
        <v>3.9964312692302474E-3</v>
      </c>
      <c r="D121" s="10">
        <f t="shared" si="18"/>
        <v>2.169930979758191E-2</v>
      </c>
      <c r="E121" s="10">
        <f t="shared" si="18"/>
        <v>7.506518251328774E-2</v>
      </c>
      <c r="F121" s="10">
        <f t="shared" si="18"/>
        <v>0.18053879626553437</v>
      </c>
      <c r="H121" s="2">
        <v>109</v>
      </c>
      <c r="I121" s="10">
        <f t="shared" si="14"/>
        <v>0.10037344778171575</v>
      </c>
      <c r="J121" s="10">
        <f t="shared" si="14"/>
        <v>0.10359678814230723</v>
      </c>
      <c r="K121" s="10">
        <f t="shared" si="14"/>
        <v>0.11952937881782372</v>
      </c>
      <c r="L121" s="10">
        <f t="shared" si="14"/>
        <v>0.16755866426195898</v>
      </c>
      <c r="M121" s="10">
        <f t="shared" si="14"/>
        <v>0.26248491663898094</v>
      </c>
    </row>
    <row r="122" spans="1:13" ht="15" customHeight="1" x14ac:dyDescent="0.2">
      <c r="A122" s="8">
        <v>110</v>
      </c>
      <c r="B122" s="9">
        <f t="shared" ref="B122:F131" si="19">$Z$85/(1+($Z$86*($Z$46^($Z$42*$Z$46^(($Z$43*$D$5)+($Z$44*B$10)+($Z$45*$D$5*B$10))*$Z$87*($A122/100)))))</f>
        <v>3.8157145589500917E-4</v>
      </c>
      <c r="C122" s="9">
        <f t="shared" si="19"/>
        <v>3.7528744138386463E-3</v>
      </c>
      <c r="D122" s="9">
        <f t="shared" si="19"/>
        <v>2.0709836448878069E-2</v>
      </c>
      <c r="E122" s="9">
        <f t="shared" si="19"/>
        <v>7.2577477365765905E-2</v>
      </c>
      <c r="F122" s="9">
        <f t="shared" si="19"/>
        <v>0.17638784089315754</v>
      </c>
      <c r="H122" s="8">
        <v>110</v>
      </c>
      <c r="I122" s="9">
        <f t="shared" si="14"/>
        <v>0.10034341431030551</v>
      </c>
      <c r="J122" s="9">
        <f t="shared" si="14"/>
        <v>0.10337758697245479</v>
      </c>
      <c r="K122" s="9">
        <f t="shared" si="14"/>
        <v>0.11863885280399027</v>
      </c>
      <c r="L122" s="9">
        <f t="shared" si="14"/>
        <v>0.16531972962918934</v>
      </c>
      <c r="M122" s="9">
        <f t="shared" si="14"/>
        <v>0.2587490568038418</v>
      </c>
    </row>
    <row r="123" spans="1:13" ht="15" customHeight="1" x14ac:dyDescent="0.2">
      <c r="A123" s="2">
        <v>111</v>
      </c>
      <c r="B123" s="10">
        <f t="shared" si="19"/>
        <v>3.5088396237831904E-4</v>
      </c>
      <c r="C123" s="10">
        <f t="shared" si="19"/>
        <v>3.524121865112969E-3</v>
      </c>
      <c r="D123" s="10">
        <f t="shared" si="19"/>
        <v>1.9764809996087342E-2</v>
      </c>
      <c r="E123" s="10">
        <f t="shared" si="19"/>
        <v>7.016767157797732E-2</v>
      </c>
      <c r="F123" s="10">
        <f t="shared" si="19"/>
        <v>0.17231823712510638</v>
      </c>
      <c r="H123" s="2">
        <v>111</v>
      </c>
      <c r="I123" s="10">
        <f t="shared" si="14"/>
        <v>0.10031579556614049</v>
      </c>
      <c r="J123" s="10">
        <f t="shared" si="14"/>
        <v>0.10317170967860168</v>
      </c>
      <c r="K123" s="10">
        <f t="shared" si="14"/>
        <v>0.11778832899647862</v>
      </c>
      <c r="L123" s="10">
        <f t="shared" si="14"/>
        <v>0.1631509044201796</v>
      </c>
      <c r="M123" s="10">
        <f t="shared" si="14"/>
        <v>0.25508641341259575</v>
      </c>
    </row>
    <row r="124" spans="1:13" ht="15" customHeight="1" x14ac:dyDescent="0.2">
      <c r="A124" s="8">
        <v>112</v>
      </c>
      <c r="B124" s="9">
        <f t="shared" si="19"/>
        <v>3.2266388815690517E-4</v>
      </c>
      <c r="C124" s="9">
        <f t="shared" si="19"/>
        <v>3.3092783627006075E-3</v>
      </c>
      <c r="D124" s="9">
        <f t="shared" si="19"/>
        <v>1.8862293923539549E-2</v>
      </c>
      <c r="E124" s="9">
        <f t="shared" si="19"/>
        <v>6.7833623442853749E-2</v>
      </c>
      <c r="F124" s="9">
        <f t="shared" si="19"/>
        <v>0.16832903646691338</v>
      </c>
      <c r="H124" s="8">
        <v>112</v>
      </c>
      <c r="I124" s="9">
        <f t="shared" si="14"/>
        <v>0.10029039749934122</v>
      </c>
      <c r="J124" s="9">
        <f t="shared" si="14"/>
        <v>0.10297835052643055</v>
      </c>
      <c r="K124" s="9">
        <f t="shared" si="14"/>
        <v>0.1169760645311856</v>
      </c>
      <c r="L124" s="9">
        <f t="shared" si="14"/>
        <v>0.16105026109856838</v>
      </c>
      <c r="M124" s="9">
        <f t="shared" si="14"/>
        <v>0.2514961328202221</v>
      </c>
    </row>
    <row r="125" spans="1:13" ht="15" customHeight="1" x14ac:dyDescent="0.2">
      <c r="A125" s="2">
        <v>113</v>
      </c>
      <c r="B125" s="10">
        <f t="shared" si="19"/>
        <v>2.9671293230923543E-4</v>
      </c>
      <c r="C125" s="10">
        <f t="shared" si="19"/>
        <v>3.1075022411418017E-3</v>
      </c>
      <c r="D125" s="10">
        <f t="shared" si="19"/>
        <v>1.800043072061306E-2</v>
      </c>
      <c r="E125" s="10">
        <f t="shared" si="19"/>
        <v>6.5573230509405112E-2</v>
      </c>
      <c r="F125" s="10">
        <f t="shared" si="19"/>
        <v>0.16441927088601499</v>
      </c>
      <c r="H125" s="2">
        <v>113</v>
      </c>
      <c r="I125" s="10">
        <f t="shared" si="14"/>
        <v>0.10026704163907832</v>
      </c>
      <c r="J125" s="10">
        <f t="shared" si="14"/>
        <v>0.10279675201702762</v>
      </c>
      <c r="K125" s="10">
        <f t="shared" si="14"/>
        <v>0.11620038764855176</v>
      </c>
      <c r="L125" s="10">
        <f t="shared" si="14"/>
        <v>0.15901590745846461</v>
      </c>
      <c r="M125" s="10">
        <f t="shared" si="14"/>
        <v>0.24797734379741351</v>
      </c>
    </row>
    <row r="126" spans="1:13" ht="15" customHeight="1" x14ac:dyDescent="0.2">
      <c r="A126" s="8">
        <v>114</v>
      </c>
      <c r="B126" s="9">
        <f t="shared" si="19"/>
        <v>2.7284871682552435E-4</v>
      </c>
      <c r="C126" s="9">
        <f t="shared" si="19"/>
        <v>2.9180022858695648E-3</v>
      </c>
      <c r="D126" s="9">
        <f t="shared" si="19"/>
        <v>1.717743914380607E-2</v>
      </c>
      <c r="E126" s="9">
        <f t="shared" si="19"/>
        <v>6.3384430240286213E-2</v>
      </c>
      <c r="F126" s="9">
        <f t="shared" si="19"/>
        <v>0.16058795456197505</v>
      </c>
      <c r="H126" s="8">
        <v>114</v>
      </c>
      <c r="I126" s="9">
        <f t="shared" si="14"/>
        <v>0.10024556384514298</v>
      </c>
      <c r="J126" s="9">
        <f t="shared" si="14"/>
        <v>0.10262620205728261</v>
      </c>
      <c r="K126" s="9">
        <f t="shared" si="14"/>
        <v>0.11545969522942547</v>
      </c>
      <c r="L126" s="9">
        <f t="shared" si="14"/>
        <v>0.15704598721625759</v>
      </c>
      <c r="M126" s="9">
        <f t="shared" si="14"/>
        <v>0.24452915910577755</v>
      </c>
    </row>
    <row r="127" spans="1:13" ht="15" customHeight="1" x14ac:dyDescent="0.2">
      <c r="A127" s="2">
        <v>115</v>
      </c>
      <c r="B127" s="10">
        <f t="shared" si="19"/>
        <v>2.5090351022543457E-4</v>
      </c>
      <c r="C127" s="10">
        <f t="shared" si="19"/>
        <v>2.7400347659663582E-3</v>
      </c>
      <c r="D127" s="10">
        <f t="shared" si="19"/>
        <v>1.6391611528084091E-2</v>
      </c>
      <c r="E127" s="10">
        <f t="shared" si="19"/>
        <v>6.1265200544888147E-2</v>
      </c>
      <c r="F127" s="10">
        <f t="shared" si="19"/>
        <v>0.1568340855851543</v>
      </c>
      <c r="H127" s="2">
        <v>115</v>
      </c>
      <c r="I127" s="10">
        <f t="shared" ref="I127:M177" si="20">$I$6+((1-$I$6)*B127)</f>
        <v>0.1002258131592029</v>
      </c>
      <c r="J127" s="10">
        <f t="shared" si="20"/>
        <v>0.10246603128936972</v>
      </c>
      <c r="K127" s="10">
        <f t="shared" si="20"/>
        <v>0.11475245037527569</v>
      </c>
      <c r="L127" s="10">
        <f t="shared" si="20"/>
        <v>0.15513868049039933</v>
      </c>
      <c r="M127" s="10">
        <f t="shared" si="20"/>
        <v>0.24115067702663887</v>
      </c>
    </row>
    <row r="128" spans="1:13" ht="15" customHeight="1" x14ac:dyDescent="0.2">
      <c r="A128" s="8">
        <v>116</v>
      </c>
      <c r="B128" s="9">
        <f t="shared" si="19"/>
        <v>2.3072305315466972E-4</v>
      </c>
      <c r="C128" s="9">
        <f t="shared" si="19"/>
        <v>2.572900634666829E-3</v>
      </c>
      <c r="D128" s="9">
        <f t="shared" si="19"/>
        <v>1.5641311151497684E-2</v>
      </c>
      <c r="E128" s="9">
        <f t="shared" si="19"/>
        <v>5.921356019600281E-2</v>
      </c>
      <c r="F128" s="9">
        <f t="shared" si="19"/>
        <v>0.15315664760287559</v>
      </c>
      <c r="H128" s="8">
        <v>116</v>
      </c>
      <c r="I128" s="9">
        <f t="shared" si="20"/>
        <v>0.1002076507478392</v>
      </c>
      <c r="J128" s="9">
        <f t="shared" si="20"/>
        <v>0.10231561057120016</v>
      </c>
      <c r="K128" s="9">
        <f t="shared" si="20"/>
        <v>0.11407718003634792</v>
      </c>
      <c r="L128" s="9">
        <f t="shared" si="20"/>
        <v>0.15329220417640255</v>
      </c>
      <c r="M128" s="9">
        <f t="shared" si="20"/>
        <v>0.23784098284258803</v>
      </c>
    </row>
    <row r="129" spans="1:13" ht="15" customHeight="1" x14ac:dyDescent="0.2">
      <c r="A129" s="2">
        <v>117</v>
      </c>
      <c r="B129" s="10">
        <f t="shared" si="19"/>
        <v>2.1216547786465504E-4</v>
      </c>
      <c r="C129" s="10">
        <f t="shared" si="19"/>
        <v>2.4159428889397416E-3</v>
      </c>
      <c r="D129" s="10">
        <f t="shared" si="19"/>
        <v>1.4924969656405105E-2</v>
      </c>
      <c r="E129" s="10">
        <f t="shared" si="19"/>
        <v>5.722756913783765E-2</v>
      </c>
      <c r="F129" s="10">
        <f t="shared" si="19"/>
        <v>0.14955461141234541</v>
      </c>
      <c r="H129" s="2">
        <v>117</v>
      </c>
      <c r="I129" s="10">
        <f t="shared" si="20"/>
        <v>0.1001909489300782</v>
      </c>
      <c r="J129" s="10">
        <f t="shared" si="20"/>
        <v>0.10217434860004578</v>
      </c>
      <c r="K129" s="10">
        <f t="shared" si="20"/>
        <v>0.1134324726907646</v>
      </c>
      <c r="L129" s="10">
        <f t="shared" si="20"/>
        <v>0.15150481222405388</v>
      </c>
      <c r="M129" s="10">
        <f t="shared" si="20"/>
        <v>0.23459915027111089</v>
      </c>
    </row>
    <row r="130" spans="1:13" ht="15" customHeight="1" x14ac:dyDescent="0.2">
      <c r="A130" s="8">
        <v>118</v>
      </c>
      <c r="B130" s="9">
        <f t="shared" si="19"/>
        <v>1.9510031411413151E-4</v>
      </c>
      <c r="C130" s="9">
        <f t="shared" si="19"/>
        <v>2.2685440798285608E-3</v>
      </c>
      <c r="D130" s="9">
        <f t="shared" si="19"/>
        <v>1.4241084530035428E-2</v>
      </c>
      <c r="E130" s="9">
        <f t="shared" si="19"/>
        <v>5.530532869287319E-2</v>
      </c>
      <c r="F130" s="9">
        <f t="shared" si="19"/>
        <v>0.14602693649978468</v>
      </c>
      <c r="H130" s="8">
        <v>118</v>
      </c>
      <c r="I130" s="9">
        <f t="shared" si="20"/>
        <v>0.10017559028270272</v>
      </c>
      <c r="J130" s="9">
        <f t="shared" si="20"/>
        <v>0.10204168967184571</v>
      </c>
      <c r="K130" s="9">
        <f t="shared" si="20"/>
        <v>0.11281697607703189</v>
      </c>
      <c r="L130" s="9">
        <f t="shared" si="20"/>
        <v>0.14977479582358588</v>
      </c>
      <c r="M130" s="9">
        <f t="shared" si="20"/>
        <v>0.23142424284980623</v>
      </c>
    </row>
    <row r="131" spans="1:13" ht="15" customHeight="1" x14ac:dyDescent="0.2">
      <c r="A131" s="2">
        <v>119</v>
      </c>
      <c r="B131" s="10">
        <f t="shared" si="19"/>
        <v>1.7940757461763863E-4</v>
      </c>
      <c r="C131" s="10">
        <f t="shared" si="19"/>
        <v>2.1301239655762754E-3</v>
      </c>
      <c r="D131" s="10">
        <f t="shared" si="19"/>
        <v>1.3588216646587881E-2</v>
      </c>
      <c r="E131" s="10">
        <f t="shared" si="19"/>
        <v>5.3444981674766356E-2</v>
      </c>
      <c r="F131" s="10">
        <f t="shared" si="19"/>
        <v>0.14257257252540526</v>
      </c>
      <c r="H131" s="2">
        <v>119</v>
      </c>
      <c r="I131" s="10">
        <f t="shared" si="20"/>
        <v>0.10016146681715588</v>
      </c>
      <c r="J131" s="10">
        <f t="shared" si="20"/>
        <v>0.10191711156901866</v>
      </c>
      <c r="K131" s="10">
        <f t="shared" si="20"/>
        <v>0.1122293949819291</v>
      </c>
      <c r="L131" s="10">
        <f t="shared" si="20"/>
        <v>0.14810048350728972</v>
      </c>
      <c r="M131" s="10">
        <f t="shared" si="20"/>
        <v>0.22831531527286475</v>
      </c>
    </row>
    <row r="132" spans="1:13" ht="15" customHeight="1" x14ac:dyDescent="0.2">
      <c r="A132" s="8">
        <v>120</v>
      </c>
      <c r="B132" s="9">
        <f t="shared" ref="B132:F141" si="21">$Z$85/(1+($Z$86*($Z$46^($Z$42*$Z$46^(($Z$43*$D$5)+($Z$44*B$10)+($Z$45*$D$5*B$10))*$Z$87*($A132/100)))))</f>
        <v>1.6497691370702836E-4</v>
      </c>
      <c r="C132" s="9">
        <f t="shared" si="21"/>
        <v>2.0001372999035811E-3</v>
      </c>
      <c r="D132" s="9">
        <f t="shared" si="21"/>
        <v>1.2964987872576352E-2</v>
      </c>
      <c r="E132" s="9">
        <f t="shared" si="21"/>
        <v>5.1644712414209329E-2</v>
      </c>
      <c r="F132" s="9">
        <f t="shared" si="21"/>
        <v>0.13919046075403996</v>
      </c>
      <c r="H132" s="8">
        <v>120</v>
      </c>
      <c r="I132" s="9">
        <f t="shared" si="20"/>
        <v>0.10014847922233633</v>
      </c>
      <c r="J132" s="9">
        <f t="shared" si="20"/>
        <v>0.10180012356991323</v>
      </c>
      <c r="K132" s="9">
        <f t="shared" si="20"/>
        <v>0.11166848908531872</v>
      </c>
      <c r="L132" s="9">
        <f t="shared" si="20"/>
        <v>0.14648024117278841</v>
      </c>
      <c r="M132" s="9">
        <f t="shared" si="20"/>
        <v>0.22527141467863598</v>
      </c>
    </row>
    <row r="133" spans="1:13" ht="15" customHeight="1" x14ac:dyDescent="0.2">
      <c r="A133" s="2">
        <v>121</v>
      </c>
      <c r="B133" s="10">
        <f t="shared" si="21"/>
        <v>1.5170685337161877E-4</v>
      </c>
      <c r="C133" s="10">
        <f t="shared" si="21"/>
        <v>1.878071748148758E-3</v>
      </c>
      <c r="D133" s="10">
        <f t="shared" si="21"/>
        <v>1.2370078736690717E-2</v>
      </c>
      <c r="E133" s="10">
        <f t="shared" si="21"/>
        <v>4.9902746704355183E-2</v>
      </c>
      <c r="F133" s="10">
        <f t="shared" si="21"/>
        <v>0.13587953543139719</v>
      </c>
      <c r="H133" s="2">
        <v>121</v>
      </c>
      <c r="I133" s="10">
        <f t="shared" si="20"/>
        <v>0.10013653616803446</v>
      </c>
      <c r="J133" s="10">
        <f t="shared" si="20"/>
        <v>0.10169026457333388</v>
      </c>
      <c r="K133" s="10">
        <f t="shared" si="20"/>
        <v>0.11113307086302165</v>
      </c>
      <c r="L133" s="10">
        <f t="shared" si="20"/>
        <v>0.14491247203391966</v>
      </c>
      <c r="M133" s="10">
        <f t="shared" si="20"/>
        <v>0.22229158188825748</v>
      </c>
    </row>
    <row r="134" spans="1:13" ht="15" customHeight="1" x14ac:dyDescent="0.2">
      <c r="A134" s="8">
        <v>122</v>
      </c>
      <c r="B134" s="9">
        <f t="shared" si="21"/>
        <v>1.3950407130342523E-4</v>
      </c>
      <c r="C134" s="9">
        <f t="shared" si="21"/>
        <v>1.7634459243105198E-3</v>
      </c>
      <c r="D134" s="9">
        <f t="shared" si="21"/>
        <v>1.1802226165055751E-2</v>
      </c>
      <c r="E134" s="9">
        <f t="shared" si="21"/>
        <v>4.821735167212679E-2</v>
      </c>
      <c r="F134" s="9">
        <f t="shared" si="21"/>
        <v>0.13263872510605851</v>
      </c>
      <c r="H134" s="8">
        <v>122</v>
      </c>
      <c r="I134" s="9">
        <f t="shared" si="20"/>
        <v>0.10012555366417308</v>
      </c>
      <c r="J134" s="9">
        <f t="shared" si="20"/>
        <v>0.10158710133187947</v>
      </c>
      <c r="K134" s="9">
        <f t="shared" si="20"/>
        <v>0.11062200354855017</v>
      </c>
      <c r="L134" s="9">
        <f t="shared" si="20"/>
        <v>0.14339561650491411</v>
      </c>
      <c r="M134" s="9">
        <f t="shared" si="20"/>
        <v>0.21937485259545267</v>
      </c>
    </row>
    <row r="135" spans="1:13" ht="15" customHeight="1" x14ac:dyDescent="0.2">
      <c r="A135" s="2">
        <v>123</v>
      </c>
      <c r="B135" s="10">
        <f t="shared" si="21"/>
        <v>1.2828274599897585E-4</v>
      </c>
      <c r="C135" s="10">
        <f t="shared" si="21"/>
        <v>1.6558075423607681E-3</v>
      </c>
      <c r="D135" s="10">
        <f t="shared" si="21"/>
        <v>1.1260221282419025E-2</v>
      </c>
      <c r="E135" s="10">
        <f t="shared" si="21"/>
        <v>4.658683558142724E-2</v>
      </c>
      <c r="F135" s="10">
        <f t="shared" si="21"/>
        <v>0.12946695389747959</v>
      </c>
      <c r="H135" s="2">
        <v>123</v>
      </c>
      <c r="I135" s="10">
        <f t="shared" si="20"/>
        <v>0.10011545447139908</v>
      </c>
      <c r="J135" s="10">
        <f t="shared" si="20"/>
        <v>0.10149022678812469</v>
      </c>
      <c r="K135" s="10">
        <f t="shared" si="20"/>
        <v>0.11013419915417713</v>
      </c>
      <c r="L135" s="10">
        <f t="shared" si="20"/>
        <v>0.14192815202328452</v>
      </c>
      <c r="M135" s="10">
        <f t="shared" si="20"/>
        <v>0.21652025850773166</v>
      </c>
    </row>
    <row r="136" spans="1:13" ht="15" customHeight="1" x14ac:dyDescent="0.2">
      <c r="A136" s="8">
        <v>124</v>
      </c>
      <c r="B136" s="9">
        <f t="shared" si="21"/>
        <v>1.1796395436121547E-4</v>
      </c>
      <c r="C136" s="9">
        <f t="shared" si="21"/>
        <v>1.5547316755115115E-3</v>
      </c>
      <c r="D136" s="9">
        <f t="shared" si="21"/>
        <v>1.07429072794891E-2</v>
      </c>
      <c r="E136" s="9">
        <f t="shared" si="21"/>
        <v>4.5009547573979222E-2</v>
      </c>
      <c r="F136" s="9">
        <f t="shared" si="21"/>
        <v>0.12636314271038238</v>
      </c>
      <c r="H136" s="8">
        <v>124</v>
      </c>
      <c r="I136" s="9">
        <f t="shared" si="20"/>
        <v>0.1001061675589251</v>
      </c>
      <c r="J136" s="9">
        <f t="shared" si="20"/>
        <v>0.10139925850796036</v>
      </c>
      <c r="K136" s="9">
        <f t="shared" si="20"/>
        <v>0.1096686165515402</v>
      </c>
      <c r="L136" s="9">
        <f t="shared" si="20"/>
        <v>0.14050859281658129</v>
      </c>
      <c r="M136" s="9">
        <f t="shared" si="20"/>
        <v>0.21372682843934415</v>
      </c>
    </row>
    <row r="137" spans="1:13" ht="15" customHeight="1" x14ac:dyDescent="0.2">
      <c r="A137" s="2">
        <v>125</v>
      </c>
      <c r="B137" s="10">
        <f t="shared" si="21"/>
        <v>1.0847511760639277E-4</v>
      </c>
      <c r="C137" s="10">
        <f t="shared" si="21"/>
        <v>1.4598191174281946E-3</v>
      </c>
      <c r="D137" s="10">
        <f t="shared" si="21"/>
        <v>1.0249177346370816E-2</v>
      </c>
      <c r="E137" s="10">
        <f t="shared" si="21"/>
        <v>4.3483877353229415E-2</v>
      </c>
      <c r="F137" s="10">
        <f t="shared" si="21"/>
        <v>0.12332621039604465</v>
      </c>
      <c r="H137" s="2">
        <v>125</v>
      </c>
      <c r="I137" s="10">
        <f t="shared" si="20"/>
        <v>0.10009762760584576</v>
      </c>
      <c r="J137" s="10">
        <f t="shared" si="20"/>
        <v>0.10131383720568538</v>
      </c>
      <c r="K137" s="10">
        <f t="shared" si="20"/>
        <v>0.10922425961173374</v>
      </c>
      <c r="L137" s="10">
        <f t="shared" si="20"/>
        <v>0.13913548961790648</v>
      </c>
      <c r="M137" s="10">
        <f t="shared" si="20"/>
        <v>0.21099358935644019</v>
      </c>
    </row>
    <row r="138" spans="1:13" ht="15" customHeight="1" x14ac:dyDescent="0.2">
      <c r="A138" s="8">
        <v>126</v>
      </c>
      <c r="B138" s="9">
        <f t="shared" si="21"/>
        <v>9.9749491613936202E-5</v>
      </c>
      <c r="C138" s="9">
        <f t="shared" si="21"/>
        <v>1.3706948396799957E-3</v>
      </c>
      <c r="D138" s="9">
        <f t="shared" si="21"/>
        <v>9.7779726718021705E-3</v>
      </c>
      <c r="E138" s="9">
        <f t="shared" si="21"/>
        <v>4.200825481647126E-2</v>
      </c>
      <c r="F138" s="9">
        <f t="shared" si="21"/>
        <v>0.1203550748611039</v>
      </c>
      <c r="H138" s="8">
        <v>126</v>
      </c>
      <c r="I138" s="9">
        <f t="shared" si="20"/>
        <v>0.10008977454245255</v>
      </c>
      <c r="J138" s="9">
        <f t="shared" si="20"/>
        <v>0.101233625355712</v>
      </c>
      <c r="K138" s="9">
        <f t="shared" si="20"/>
        <v>0.10880017540462196</v>
      </c>
      <c r="L138" s="9">
        <f t="shared" si="20"/>
        <v>0.13780742933482415</v>
      </c>
      <c r="M138" s="9">
        <f t="shared" si="20"/>
        <v>0.20831956737499352</v>
      </c>
    </row>
    <row r="139" spans="1:13" ht="15" customHeight="1" x14ac:dyDescent="0.2">
      <c r="A139" s="2">
        <v>127</v>
      </c>
      <c r="B139" s="10">
        <f t="shared" si="21"/>
        <v>9.1725698164323155E-5</v>
      </c>
      <c r="C139" s="10">
        <f t="shared" si="21"/>
        <v>1.2870065400056691E-3</v>
      </c>
      <c r="D139" s="10">
        <f t="shared" si="21"/>
        <v>9.3282805076855182E-3</v>
      </c>
      <c r="E139" s="10">
        <f t="shared" si="21"/>
        <v>4.0581149640061008E-2</v>
      </c>
      <c r="F139" s="10">
        <f t="shared" si="21"/>
        <v>0.11744865412458853</v>
      </c>
      <c r="H139" s="2">
        <v>127</v>
      </c>
      <c r="I139" s="10">
        <f t="shared" si="20"/>
        <v>0.10008255312834789</v>
      </c>
      <c r="J139" s="10">
        <f t="shared" si="20"/>
        <v>0.10115830588600511</v>
      </c>
      <c r="K139" s="10">
        <f t="shared" si="20"/>
        <v>0.10839545245691698</v>
      </c>
      <c r="L139" s="10">
        <f t="shared" si="20"/>
        <v>0.13652303467605492</v>
      </c>
      <c r="M139" s="10">
        <f t="shared" si="20"/>
        <v>0.20570378871212969</v>
      </c>
    </row>
    <row r="140" spans="1:13" ht="15" customHeight="1" x14ac:dyDescent="0.2">
      <c r="A140" s="8">
        <v>128</v>
      </c>
      <c r="B140" s="9">
        <f t="shared" si="21"/>
        <v>8.4347293792803423E-5</v>
      </c>
      <c r="C140" s="9">
        <f t="shared" si="21"/>
        <v>1.2084232762509853E-3</v>
      </c>
      <c r="D140" s="9">
        <f t="shared" si="21"/>
        <v>8.8991322982203743E-3</v>
      </c>
      <c r="E140" s="9">
        <f t="shared" si="21"/>
        <v>3.9201070822329862E-2</v>
      </c>
      <c r="F140" s="9">
        <f t="shared" si="21"/>
        <v>0.11460586732398165</v>
      </c>
      <c r="H140" s="8">
        <v>128</v>
      </c>
      <c r="I140" s="9">
        <f t="shared" si="20"/>
        <v>0.10007591256441353</v>
      </c>
      <c r="J140" s="9">
        <f t="shared" si="20"/>
        <v>0.1010875809486259</v>
      </c>
      <c r="K140" s="9">
        <f t="shared" si="20"/>
        <v>0.10800921906839835</v>
      </c>
      <c r="L140" s="9">
        <f t="shared" si="20"/>
        <v>0.13528096374009688</v>
      </c>
      <c r="M140" s="9">
        <f t="shared" si="20"/>
        <v>0.20314528059158349</v>
      </c>
    </row>
    <row r="141" spans="1:13" ht="15" customHeight="1" x14ac:dyDescent="0.2">
      <c r="A141" s="2">
        <v>129</v>
      </c>
      <c r="B141" s="10">
        <f t="shared" si="21"/>
        <v>7.7562373247432663E-5</v>
      </c>
      <c r="C141" s="10">
        <f t="shared" si="21"/>
        <v>1.1346341811006983E-3</v>
      </c>
      <c r="D141" s="10">
        <f t="shared" si="21"/>
        <v>8.4896018727850849E-3</v>
      </c>
      <c r="E141" s="10">
        <f t="shared" si="21"/>
        <v>3.7866566188532506E-2</v>
      </c>
      <c r="F141" s="10">
        <f t="shared" si="21"/>
        <v>0.11182563567120207</v>
      </c>
      <c r="H141" s="2">
        <v>129</v>
      </c>
      <c r="I141" s="10">
        <f t="shared" si="20"/>
        <v>0.1000698061359227</v>
      </c>
      <c r="J141" s="10">
        <f t="shared" si="20"/>
        <v>0.10102117076299064</v>
      </c>
      <c r="K141" s="10">
        <f t="shared" si="20"/>
        <v>0.10764064168550658</v>
      </c>
      <c r="L141" s="10">
        <f t="shared" si="20"/>
        <v>0.13407990956967925</v>
      </c>
      <c r="M141" s="10">
        <f t="shared" si="20"/>
        <v>0.20064307210408189</v>
      </c>
    </row>
    <row r="142" spans="1:13" ht="15" customHeight="1" x14ac:dyDescent="0.2">
      <c r="A142" s="8">
        <v>130</v>
      </c>
      <c r="B142" s="9">
        <f t="shared" ref="B142:F151" si="22">$Z$85/(1+($Z$86*($Z$46^($Z$42*$Z$46^(($Z$43*$D$5)+($Z$44*B$10)+($Z$45*$D$5*B$10))*$Z$87*($A142/100)))))</f>
        <v>7.132320477989887E-5</v>
      </c>
      <c r="C142" s="9">
        <f t="shared" si="22"/>
        <v>1.0653472529838733E-3</v>
      </c>
      <c r="D142" s="9">
        <f t="shared" si="22"/>
        <v>8.0988037015767688E-3</v>
      </c>
      <c r="E142" s="9">
        <f t="shared" si="22"/>
        <v>3.6576221861914761E-2</v>
      </c>
      <c r="F142" s="9">
        <f t="shared" si="22"/>
        <v>0.10910688335945889</v>
      </c>
      <c r="H142" s="8">
        <v>130</v>
      </c>
      <c r="I142" s="9">
        <f t="shared" si="20"/>
        <v>0.10006419088430192</v>
      </c>
      <c r="J142" s="9">
        <f t="shared" si="20"/>
        <v>0.10095881252768549</v>
      </c>
      <c r="K142" s="9">
        <f t="shared" si="20"/>
        <v>0.10728892333141909</v>
      </c>
      <c r="L142" s="9">
        <f t="shared" si="20"/>
        <v>0.13291859967572328</v>
      </c>
      <c r="M142" s="9">
        <f t="shared" si="20"/>
        <v>0.19819619502351302</v>
      </c>
    </row>
    <row r="143" spans="1:13" ht="15" customHeight="1" x14ac:dyDescent="0.2">
      <c r="A143" s="2">
        <v>131</v>
      </c>
      <c r="B143" s="10">
        <f t="shared" si="22"/>
        <v>6.5585894718696229E-5</v>
      </c>
      <c r="C143" s="10">
        <f t="shared" si="22"/>
        <v>1.0002882187768851E-3</v>
      </c>
      <c r="D143" s="10">
        <f t="shared" si="22"/>
        <v>7.7258912129011962E-3</v>
      </c>
      <c r="E143" s="10">
        <f t="shared" si="22"/>
        <v>3.5328661704737259E-2</v>
      </c>
      <c r="F143" s="10">
        <f t="shared" si="22"/>
        <v>0.10644853842200132</v>
      </c>
      <c r="H143" s="2">
        <v>131</v>
      </c>
      <c r="I143" s="10">
        <f t="shared" si="20"/>
        <v>0.10005902730524684</v>
      </c>
      <c r="J143" s="10">
        <f t="shared" si="20"/>
        <v>0.1009002593968992</v>
      </c>
      <c r="K143" s="10">
        <f t="shared" si="20"/>
        <v>0.10695330209161108</v>
      </c>
      <c r="L143" s="10">
        <f t="shared" si="20"/>
        <v>0.13179579553426354</v>
      </c>
      <c r="M143" s="10">
        <f t="shared" si="20"/>
        <v>0.19580368457980118</v>
      </c>
    </row>
    <row r="144" spans="1:13" ht="15" customHeight="1" x14ac:dyDescent="0.2">
      <c r="A144" s="8">
        <v>132</v>
      </c>
      <c r="B144" s="9">
        <f t="shared" si="22"/>
        <v>6.0310078977776593E-5</v>
      </c>
      <c r="C144" s="9">
        <f t="shared" si="22"/>
        <v>9.3919946416281522E-4</v>
      </c>
      <c r="D144" s="9">
        <f t="shared" si="22"/>
        <v>7.3700551709057404E-3</v>
      </c>
      <c r="E144" s="9">
        <f t="shared" si="22"/>
        <v>3.4122546732851637E-2</v>
      </c>
      <c r="F144" s="9">
        <f t="shared" si="22"/>
        <v>0.10384953354384036</v>
      </c>
      <c r="H144" s="8">
        <v>132</v>
      </c>
      <c r="I144" s="9">
        <f t="shared" si="20"/>
        <v>0.10005427907108</v>
      </c>
      <c r="J144" s="9">
        <f t="shared" si="20"/>
        <v>0.10084527951774654</v>
      </c>
      <c r="K144" s="9">
        <f t="shared" si="20"/>
        <v>0.10663304965381518</v>
      </c>
      <c r="L144" s="9">
        <f t="shared" si="20"/>
        <v>0.13071029205956647</v>
      </c>
      <c r="M144" s="9">
        <f t="shared" si="20"/>
        <v>0.19346458018945634</v>
      </c>
    </row>
    <row r="145" spans="1:13" ht="15" customHeight="1" x14ac:dyDescent="0.2">
      <c r="A145" s="2">
        <v>133</v>
      </c>
      <c r="B145" s="10">
        <f t="shared" si="22"/>
        <v>5.5458639341248125E-5</v>
      </c>
      <c r="C145" s="10">
        <f t="shared" si="22"/>
        <v>8.8183902773027103E-4</v>
      </c>
      <c r="D145" s="10">
        <f t="shared" si="22"/>
        <v>7.0305221124655707E-3</v>
      </c>
      <c r="E145" s="10">
        <f t="shared" si="22"/>
        <v>3.2956574507197703E-2</v>
      </c>
      <c r="F145" s="10">
        <f t="shared" si="22"/>
        <v>0.1013088068275667</v>
      </c>
      <c r="H145" s="2">
        <v>133</v>
      </c>
      <c r="I145" s="10">
        <f t="shared" si="20"/>
        <v>0.10004991277540713</v>
      </c>
      <c r="J145" s="10">
        <f t="shared" si="20"/>
        <v>0.10079365512495725</v>
      </c>
      <c r="K145" s="10">
        <f t="shared" si="20"/>
        <v>0.10632746990121902</v>
      </c>
      <c r="L145" s="10">
        <f t="shared" si="20"/>
        <v>0.12966091705647795</v>
      </c>
      <c r="M145" s="10">
        <f t="shared" si="20"/>
        <v>0.19117792614481005</v>
      </c>
    </row>
    <row r="146" spans="1:13" ht="15" customHeight="1" x14ac:dyDescent="0.2">
      <c r="A146" s="8">
        <v>134</v>
      </c>
      <c r="B146" s="9">
        <f t="shared" si="22"/>
        <v>5.0997442537269348E-5</v>
      </c>
      <c r="C146" s="9">
        <f t="shared" si="22"/>
        <v>8.2797965510839099E-4</v>
      </c>
      <c r="D146" s="9">
        <f t="shared" si="22"/>
        <v>6.7065528418660588E-3</v>
      </c>
      <c r="E146" s="9">
        <f t="shared" si="22"/>
        <v>3.1829478505367603E-2</v>
      </c>
      <c r="F146" s="9">
        <f t="shared" si="22"/>
        <v>9.882530251443411E-2</v>
      </c>
      <c r="H146" s="8">
        <v>134</v>
      </c>
      <c r="I146" s="9">
        <f t="shared" si="20"/>
        <v>0.10004589769828355</v>
      </c>
      <c r="J146" s="9">
        <f t="shared" si="20"/>
        <v>0.10074518168959756</v>
      </c>
      <c r="K146" s="9">
        <f t="shared" si="20"/>
        <v>0.10603589755767946</v>
      </c>
      <c r="L146" s="9">
        <f t="shared" si="20"/>
        <v>0.12864653065483084</v>
      </c>
      <c r="M146" s="9">
        <f t="shared" si="20"/>
        <v>0.18894277226299072</v>
      </c>
    </row>
    <row r="147" spans="1:13" ht="15" customHeight="1" x14ac:dyDescent="0.2">
      <c r="A147" s="2">
        <v>135</v>
      </c>
      <c r="B147" s="10">
        <f t="shared" si="22"/>
        <v>4.6895100273152727E-5</v>
      </c>
      <c r="C147" s="10">
        <f t="shared" si="22"/>
        <v>7.7740790963848935E-4</v>
      </c>
      <c r="D147" s="10">
        <f t="shared" si="22"/>
        <v>6.3974409818702924E-3</v>
      </c>
      <c r="E147" s="10">
        <f t="shared" si="22"/>
        <v>3.0740027476172858E-2</v>
      </c>
      <c r="F147" s="10">
        <f t="shared" si="22"/>
        <v>9.6397971661907264E-2</v>
      </c>
      <c r="H147" s="2">
        <v>135</v>
      </c>
      <c r="I147" s="10">
        <f t="shared" si="20"/>
        <v>0.10004220559024585</v>
      </c>
      <c r="J147" s="10">
        <f t="shared" si="20"/>
        <v>0.10069966711867465</v>
      </c>
      <c r="K147" s="10">
        <f t="shared" si="20"/>
        <v>0.10575769688368326</v>
      </c>
      <c r="L147" s="10">
        <f t="shared" si="20"/>
        <v>0.12766602472855557</v>
      </c>
      <c r="M147" s="10">
        <f t="shared" si="20"/>
        <v>0.18675817449571655</v>
      </c>
    </row>
    <row r="148" spans="1:13" ht="15" customHeight="1" x14ac:dyDescent="0.2">
      <c r="A148" s="8">
        <v>136</v>
      </c>
      <c r="B148" s="9">
        <f t="shared" si="22"/>
        <v>4.3122748549925249E-5</v>
      </c>
      <c r="C148" s="9">
        <f t="shared" si="22"/>
        <v>7.2992333627682881E-4</v>
      </c>
      <c r="D148" s="9">
        <f t="shared" si="22"/>
        <v>6.102511579718424E-3</v>
      </c>
      <c r="E148" s="9">
        <f t="shared" si="22"/>
        <v>2.9687024779947346E-2</v>
      </c>
      <c r="F148" s="9">
        <f t="shared" si="22"/>
        <v>9.4025772778906766E-2</v>
      </c>
      <c r="H148" s="8">
        <v>136</v>
      </c>
      <c r="I148" s="9">
        <f t="shared" si="20"/>
        <v>0.10003881047369494</v>
      </c>
      <c r="J148" s="9">
        <f t="shared" si="20"/>
        <v>0.10065693100264915</v>
      </c>
      <c r="K148" s="9">
        <f t="shared" si="20"/>
        <v>0.10549226042174659</v>
      </c>
      <c r="L148" s="9">
        <f t="shared" si="20"/>
        <v>0.12671832230195262</v>
      </c>
      <c r="M148" s="9">
        <f t="shared" si="20"/>
        <v>0.18462319550101608</v>
      </c>
    </row>
    <row r="149" spans="1:13" ht="15" customHeight="1" x14ac:dyDescent="0.2">
      <c r="A149" s="2">
        <v>137</v>
      </c>
      <c r="B149" s="10">
        <f t="shared" si="22"/>
        <v>3.9653844709195313E-5</v>
      </c>
      <c r="C149" s="10">
        <f t="shared" si="22"/>
        <v>6.8533767560733619E-4</v>
      </c>
      <c r="D149" s="10">
        <f t="shared" si="22"/>
        <v>5.8211197665745248E-3</v>
      </c>
      <c r="E149" s="10">
        <f t="shared" si="22"/>
        <v>2.8669307717126172E-2</v>
      </c>
      <c r="F149" s="10">
        <f t="shared" si="22"/>
        <v>9.1707672420003328E-2</v>
      </c>
      <c r="H149" s="2">
        <v>137</v>
      </c>
      <c r="I149" s="10">
        <f t="shared" si="20"/>
        <v>0.10003568846023828</v>
      </c>
      <c r="J149" s="10">
        <f t="shared" si="20"/>
        <v>0.10061680390804661</v>
      </c>
      <c r="K149" s="10">
        <f t="shared" si="20"/>
        <v>0.10523900778991707</v>
      </c>
      <c r="L149" s="10">
        <f t="shared" si="20"/>
        <v>0.12580237694541357</v>
      </c>
      <c r="M149" s="10">
        <f t="shared" si="20"/>
        <v>0.182536905178003</v>
      </c>
    </row>
    <row r="150" spans="1:13" ht="15" customHeight="1" x14ac:dyDescent="0.2">
      <c r="A150" s="8">
        <v>138</v>
      </c>
      <c r="B150" s="9">
        <f t="shared" si="22"/>
        <v>3.6463980789049036E-5</v>
      </c>
      <c r="C150" s="9">
        <f t="shared" si="22"/>
        <v>6.4347412501832544E-4</v>
      </c>
      <c r="D150" s="9">
        <f t="shared" si="22"/>
        <v>5.5526494689147055E-3</v>
      </c>
      <c r="E150" s="9">
        <f t="shared" si="22"/>
        <v>2.7685746847456991E-2</v>
      </c>
      <c r="F150" s="9">
        <f t="shared" si="22"/>
        <v>8.9442645739831531E-2</v>
      </c>
      <c r="H150" s="8">
        <v>138</v>
      </c>
      <c r="I150" s="9">
        <f t="shared" si="20"/>
        <v>0.10003281758271015</v>
      </c>
      <c r="J150" s="9">
        <f t="shared" si="20"/>
        <v>0.1005791267125165</v>
      </c>
      <c r="K150" s="9">
        <f t="shared" si="20"/>
        <v>0.10499738452202324</v>
      </c>
      <c r="L150" s="9">
        <f t="shared" si="20"/>
        <v>0.1249171721627113</v>
      </c>
      <c r="M150" s="9">
        <f t="shared" si="20"/>
        <v>0.18049838116584838</v>
      </c>
    </row>
    <row r="151" spans="1:13" ht="15" customHeight="1" x14ac:dyDescent="0.2">
      <c r="A151" s="2">
        <v>139</v>
      </c>
      <c r="B151" s="10">
        <f t="shared" si="22"/>
        <v>3.3530711879702761E-5</v>
      </c>
      <c r="C151" s="10">
        <f t="shared" si="22"/>
        <v>6.0416664426360639E-4</v>
      </c>
      <c r="D151" s="10">
        <f t="shared" si="22"/>
        <v>5.2965121703370975E-3</v>
      </c>
      <c r="E151" s="10">
        <f t="shared" si="22"/>
        <v>2.673524530202431E-2</v>
      </c>
      <c r="F151" s="10">
        <f t="shared" si="22"/>
        <v>8.7229677009006232E-2</v>
      </c>
      <c r="H151" s="2">
        <v>139</v>
      </c>
      <c r="I151" s="10">
        <f t="shared" si="20"/>
        <v>0.10003017764069173</v>
      </c>
      <c r="J151" s="10">
        <f t="shared" si="20"/>
        <v>0.10054374997983725</v>
      </c>
      <c r="K151" s="10">
        <f t="shared" si="20"/>
        <v>0.1047668609533034</v>
      </c>
      <c r="L151" s="10">
        <f t="shared" si="20"/>
        <v>0.12406172077182188</v>
      </c>
      <c r="M151" s="10">
        <f t="shared" si="20"/>
        <v>0.17850670930810561</v>
      </c>
    </row>
    <row r="152" spans="1:13" ht="15" customHeight="1" x14ac:dyDescent="0.2">
      <c r="A152" s="8">
        <v>140</v>
      </c>
      <c r="B152" s="9">
        <f t="shared" ref="B152:F161" si="23">$Z$85/(1+($Z$86*($Z$46^($Z$42*$Z$46^(($Z$43*$D$5)+($Z$44*B$10)+($Z$45*$D$5*B$10))*$Z$87*($A152/100)))))</f>
        <v>3.0833398274544286E-5</v>
      </c>
      <c r="C152" s="9">
        <f t="shared" si="23"/>
        <v>5.6725930278612015E-4</v>
      </c>
      <c r="D152" s="9">
        <f t="shared" si="23"/>
        <v>5.0521457222687241E-3</v>
      </c>
      <c r="E152" s="9">
        <f t="shared" si="23"/>
        <v>2.5816738090102619E-2</v>
      </c>
      <c r="F152" s="9">
        <f t="shared" si="23"/>
        <v>8.5067760092831415E-2</v>
      </c>
      <c r="H152" s="8">
        <v>140</v>
      </c>
      <c r="I152" s="9">
        <f t="shared" si="20"/>
        <v>0.10002775005844709</v>
      </c>
      <c r="J152" s="9">
        <f t="shared" si="20"/>
        <v>0.10051053337250751</v>
      </c>
      <c r="K152" s="9">
        <f t="shared" si="20"/>
        <v>0.10454693115004186</v>
      </c>
      <c r="L152" s="9">
        <f t="shared" si="20"/>
        <v>0.12323506428109236</v>
      </c>
      <c r="M152" s="9">
        <f t="shared" si="20"/>
        <v>0.17656098408354828</v>
      </c>
    </row>
    <row r="153" spans="1:13" ht="15" customHeight="1" x14ac:dyDescent="0.2">
      <c r="A153" s="2">
        <v>141</v>
      </c>
      <c r="B153" s="10">
        <f t="shared" si="23"/>
        <v>2.8353060308727177E-5</v>
      </c>
      <c r="C153" s="10">
        <f t="shared" si="23"/>
        <v>5.3260566633182198E-4</v>
      </c>
      <c r="D153" s="10">
        <f t="shared" si="23"/>
        <v>4.8190132020449316E-3</v>
      </c>
      <c r="E153" s="10">
        <f t="shared" si="23"/>
        <v>2.4929191402695412E-2</v>
      </c>
      <c r="F153" s="10">
        <f t="shared" si="23"/>
        <v>8.2955898894093508E-2</v>
      </c>
      <c r="H153" s="2">
        <v>141</v>
      </c>
      <c r="I153" s="10">
        <f t="shared" si="20"/>
        <v>0.10002551775427786</v>
      </c>
      <c r="J153" s="10">
        <f t="shared" si="20"/>
        <v>0.10047934509969865</v>
      </c>
      <c r="K153" s="10">
        <f t="shared" si="20"/>
        <v>0.10433711188184044</v>
      </c>
      <c r="L153" s="10">
        <f t="shared" si="20"/>
        <v>0.12243627226242587</v>
      </c>
      <c r="M153" s="10">
        <f t="shared" si="20"/>
        <v>0.17466030900468416</v>
      </c>
    </row>
    <row r="154" spans="1:13" ht="15" customHeight="1" x14ac:dyDescent="0.2">
      <c r="A154" s="8">
        <v>142</v>
      </c>
      <c r="B154" s="9">
        <f t="shared" si="23"/>
        <v>2.6072244866305852E-5</v>
      </c>
      <c r="C154" s="9">
        <f t="shared" si="23"/>
        <v>5.000682205231361E-4</v>
      </c>
      <c r="D154" s="9">
        <f t="shared" si="23"/>
        <v>4.596601816843981E-3</v>
      </c>
      <c r="E154" s="9">
        <f t="shared" si="23"/>
        <v>2.4071601914468534E-2</v>
      </c>
      <c r="F154" s="9">
        <f t="shared" si="23"/>
        <v>8.0893107761232055E-2</v>
      </c>
      <c r="H154" s="8">
        <v>142</v>
      </c>
      <c r="I154" s="9">
        <f t="shared" si="20"/>
        <v>0.10002346502037968</v>
      </c>
      <c r="J154" s="9">
        <f t="shared" si="20"/>
        <v>0.10045006139847083</v>
      </c>
      <c r="K154" s="9">
        <f t="shared" si="20"/>
        <v>0.10413694163515959</v>
      </c>
      <c r="L154" s="9">
        <f t="shared" si="20"/>
        <v>0.12166444172302168</v>
      </c>
      <c r="M154" s="9">
        <f t="shared" si="20"/>
        <v>0.17280379698510884</v>
      </c>
    </row>
    <row r="155" spans="1:13" ht="15" customHeight="1" x14ac:dyDescent="0.2">
      <c r="A155" s="2">
        <v>143</v>
      </c>
      <c r="B155" s="10">
        <f t="shared" si="23"/>
        <v>2.3974902618618199E-5</v>
      </c>
      <c r="C155" s="10">
        <f t="shared" si="23"/>
        <v>4.6951782919550184E-4</v>
      </c>
      <c r="D155" s="10">
        <f t="shared" si="23"/>
        <v>4.3844218519711277E-3</v>
      </c>
      <c r="E155" s="10">
        <f t="shared" si="23"/>
        <v>2.3242996085646023E-2</v>
      </c>
      <c r="F155" s="10">
        <f t="shared" si="23"/>
        <v>7.88784118631745E-2</v>
      </c>
      <c r="H155" s="2">
        <v>143</v>
      </c>
      <c r="I155" s="10">
        <f t="shared" si="20"/>
        <v>0.10002157741235676</v>
      </c>
      <c r="J155" s="10">
        <f t="shared" si="20"/>
        <v>0.10042256604627596</v>
      </c>
      <c r="K155" s="10">
        <f t="shared" si="20"/>
        <v>0.10394597966677402</v>
      </c>
      <c r="L155" s="10">
        <f t="shared" si="20"/>
        <v>0.12091869647708142</v>
      </c>
      <c r="M155" s="10">
        <f t="shared" si="20"/>
        <v>0.17099057067685705</v>
      </c>
    </row>
    <row r="156" spans="1:13" ht="15" customHeight="1" x14ac:dyDescent="0.2">
      <c r="A156" s="8">
        <v>144</v>
      </c>
      <c r="B156" s="9">
        <f t="shared" si="23"/>
        <v>2.204627513181144E-5</v>
      </c>
      <c r="C156" s="9">
        <f t="shared" si="23"/>
        <v>4.4083322542736185E-4</v>
      </c>
      <c r="D156" s="9">
        <f t="shared" si="23"/>
        <v>4.1820056620026245E-3</v>
      </c>
      <c r="E156" s="9">
        <f t="shared" si="23"/>
        <v>2.2442429465302356E-2</v>
      </c>
      <c r="F156" s="9">
        <f t="shared" si="23"/>
        <v>7.6910847532112761E-2</v>
      </c>
      <c r="H156" s="8">
        <v>144</v>
      </c>
      <c r="I156" s="9">
        <f t="shared" si="20"/>
        <v>0.10001984164761864</v>
      </c>
      <c r="J156" s="9">
        <f t="shared" si="20"/>
        <v>0.10039674990288464</v>
      </c>
      <c r="K156" s="9">
        <f t="shared" si="20"/>
        <v>0.10376380509580237</v>
      </c>
      <c r="L156" s="9">
        <f t="shared" si="20"/>
        <v>0.12019818651877212</v>
      </c>
      <c r="M156" s="9">
        <f t="shared" si="20"/>
        <v>0.16921976277890149</v>
      </c>
    </row>
    <row r="157" spans="1:13" ht="15" customHeight="1" x14ac:dyDescent="0.2">
      <c r="A157" s="2">
        <v>145</v>
      </c>
      <c r="B157" s="10">
        <f t="shared" si="23"/>
        <v>2.0272791050578047E-5</v>
      </c>
      <c r="C157" s="10">
        <f t="shared" si="23"/>
        <v>4.1390053331399239E-4</v>
      </c>
      <c r="D157" s="10">
        <f t="shared" si="23"/>
        <v>3.9889067033201074E-3</v>
      </c>
      <c r="E157" s="10">
        <f t="shared" si="23"/>
        <v>2.1668985997361081E-2</v>
      </c>
      <c r="F157" s="10">
        <f t="shared" si="23"/>
        <v>7.4989462575490828E-2</v>
      </c>
      <c r="H157" s="2">
        <v>145</v>
      </c>
      <c r="I157" s="10">
        <f t="shared" si="20"/>
        <v>0.10001824551194552</v>
      </c>
      <c r="J157" s="10">
        <f t="shared" si="20"/>
        <v>0.10037251047998259</v>
      </c>
      <c r="K157" s="10">
        <f t="shared" si="20"/>
        <v>0.10359001603298811</v>
      </c>
      <c r="L157" s="10">
        <f t="shared" si="20"/>
        <v>0.11950208739762498</v>
      </c>
      <c r="M157" s="10">
        <f t="shared" si="20"/>
        <v>0.16749051631794176</v>
      </c>
    </row>
    <row r="158" spans="1:13" ht="15" customHeight="1" x14ac:dyDescent="0.2">
      <c r="A158" s="8">
        <v>146</v>
      </c>
      <c r="B158" s="9">
        <f t="shared" si="23"/>
        <v>1.8641970628802169E-5</v>
      </c>
      <c r="C158" s="9">
        <f t="shared" si="23"/>
        <v>3.8861281864898848E-4</v>
      </c>
      <c r="D158" s="9">
        <f t="shared" si="23"/>
        <v>3.8046986065890425E-3</v>
      </c>
      <c r="E158" s="9">
        <f t="shared" si="23"/>
        <v>2.0921777330490839E-2</v>
      </c>
      <c r="F158" s="9">
        <f t="shared" si="23"/>
        <v>7.3113316558455044E-2</v>
      </c>
      <c r="H158" s="8">
        <v>146</v>
      </c>
      <c r="I158" s="9">
        <f t="shared" si="20"/>
        <v>0.10001677777356592</v>
      </c>
      <c r="J158" s="9">
        <f t="shared" si="20"/>
        <v>0.10034975153678409</v>
      </c>
      <c r="K158" s="9">
        <f t="shared" si="20"/>
        <v>0.10342422874593014</v>
      </c>
      <c r="L158" s="9">
        <f t="shared" si="20"/>
        <v>0.11882959959744176</v>
      </c>
      <c r="M158" s="9">
        <f t="shared" si="20"/>
        <v>0.16580198490260956</v>
      </c>
    </row>
    <row r="159" spans="1:13" ht="15" customHeight="1" x14ac:dyDescent="0.2">
      <c r="A159" s="2">
        <v>147</v>
      </c>
      <c r="B159" s="10">
        <f t="shared" si="23"/>
        <v>1.7142337936357848E-5</v>
      </c>
      <c r="C159" s="10">
        <f t="shared" si="23"/>
        <v>3.6486966678440518E-4</v>
      </c>
      <c r="D159" s="10">
        <f t="shared" si="23"/>
        <v>3.6289742877607931E-3</v>
      </c>
      <c r="E159" s="10">
        <f t="shared" si="23"/>
        <v>2.0199942132980056E-2</v>
      </c>
      <c r="F159" s="10">
        <f t="shared" si="23"/>
        <v>7.1281481058004678E-2</v>
      </c>
      <c r="H159" s="2">
        <v>147</v>
      </c>
      <c r="I159" s="10">
        <f t="shared" si="20"/>
        <v>0.10001542810414273</v>
      </c>
      <c r="J159" s="10">
        <f t="shared" si="20"/>
        <v>0.10032838270010597</v>
      </c>
      <c r="K159" s="10">
        <f t="shared" si="20"/>
        <v>0.10326607685898472</v>
      </c>
      <c r="L159" s="10">
        <f t="shared" si="20"/>
        <v>0.11817994791968206</v>
      </c>
      <c r="M159" s="10">
        <f t="shared" si="20"/>
        <v>0.16415333295220422</v>
      </c>
    </row>
    <row r="160" spans="1:13" ht="15" customHeight="1" x14ac:dyDescent="0.2">
      <c r="A160" s="8">
        <v>148</v>
      </c>
      <c r="B160" s="9">
        <f t="shared" si="23"/>
        <v>1.5763340125149075E-5</v>
      </c>
      <c r="C160" s="9">
        <f t="shared" si="23"/>
        <v>3.4257678604177467E-4</v>
      </c>
      <c r="D160" s="9">
        <f t="shared" si="23"/>
        <v>3.4613450962062637E-3</v>
      </c>
      <c r="E160" s="9">
        <f t="shared" si="23"/>
        <v>1.950264541356652E-2</v>
      </c>
      <c r="F160" s="9">
        <f t="shared" si="23"/>
        <v>6.949303989006049E-2</v>
      </c>
      <c r="H160" s="8">
        <v>148</v>
      </c>
      <c r="I160" s="9">
        <f t="shared" si="20"/>
        <v>0.10001418700611264</v>
      </c>
      <c r="J160" s="9">
        <f t="shared" si="20"/>
        <v>0.10030831910743761</v>
      </c>
      <c r="K160" s="9">
        <f t="shared" si="20"/>
        <v>0.10311521058658564</v>
      </c>
      <c r="L160" s="9">
        <f t="shared" si="20"/>
        <v>0.11755238087220987</v>
      </c>
      <c r="M160" s="9">
        <f t="shared" si="20"/>
        <v>0.16254373590105445</v>
      </c>
    </row>
    <row r="161" spans="1:13" ht="15" customHeight="1" x14ac:dyDescent="0.2">
      <c r="A161" s="2">
        <v>149</v>
      </c>
      <c r="B161" s="10">
        <f t="shared" si="23"/>
        <v>1.4495273187017783E-5</v>
      </c>
      <c r="C161" s="10">
        <f t="shared" si="23"/>
        <v>3.2164563514176136E-4</v>
      </c>
      <c r="D161" s="10">
        <f t="shared" si="23"/>
        <v>3.301439998619119E-3</v>
      </c>
      <c r="E161" s="10">
        <f t="shared" si="23"/>
        <v>1.8829077849101782E-2</v>
      </c>
      <c r="F161" s="10">
        <f t="shared" si="23"/>
        <v>6.7747089310647129E-2</v>
      </c>
      <c r="H161" s="2">
        <v>149</v>
      </c>
      <c r="I161" s="10">
        <f t="shared" si="20"/>
        <v>0.10001304574586832</v>
      </c>
      <c r="J161" s="10">
        <f t="shared" si="20"/>
        <v>0.10028948107162759</v>
      </c>
      <c r="K161" s="10">
        <f t="shared" si="20"/>
        <v>0.10297129599875721</v>
      </c>
      <c r="L161" s="10">
        <f t="shared" si="20"/>
        <v>0.11694617006419161</v>
      </c>
      <c r="M161" s="10">
        <f t="shared" si="20"/>
        <v>0.16097238037958242</v>
      </c>
    </row>
    <row r="162" spans="1:13" ht="15" customHeight="1" x14ac:dyDescent="0.2">
      <c r="A162" s="8">
        <v>150</v>
      </c>
      <c r="B162" s="9">
        <f t="shared" ref="B162:F171" si="24">$Z$85/(1+($Z$86*($Z$46^($Z$42*$Z$46^(($Z$43*$D$5)+($Z$44*B$10)+($Z$45*$D$5*B$10))*$Z$87*($A162/100)))))</f>
        <v>1.3329213681708874E-5</v>
      </c>
      <c r="C162" s="9">
        <f t="shared" si="24"/>
        <v>3.0199307321043253E-4</v>
      </c>
      <c r="D162" s="9">
        <f t="shared" si="24"/>
        <v>3.1489047973584125E-3</v>
      </c>
      <c r="E162" s="9">
        <f t="shared" si="24"/>
        <v>1.8178455119838587E-2</v>
      </c>
      <c r="F162" s="9">
        <f t="shared" si="24"/>
        <v>6.6042738192364975E-2</v>
      </c>
      <c r="H162" s="8">
        <v>150</v>
      </c>
      <c r="I162" s="9">
        <f t="shared" si="20"/>
        <v>0.10001199629231354</v>
      </c>
      <c r="J162" s="9">
        <f t="shared" si="20"/>
        <v>0.10027179376588939</v>
      </c>
      <c r="K162" s="9">
        <f t="shared" si="20"/>
        <v>0.10283401431762258</v>
      </c>
      <c r="L162" s="9">
        <f t="shared" si="20"/>
        <v>0.11636060960785474</v>
      </c>
      <c r="M162" s="9">
        <f t="shared" si="20"/>
        <v>0.15943846437312847</v>
      </c>
    </row>
    <row r="163" spans="1:13" ht="15" customHeight="1" x14ac:dyDescent="0.2">
      <c r="A163" s="2">
        <v>151</v>
      </c>
      <c r="B163" s="10">
        <f t="shared" si="24"/>
        <v>1.2256955954993468E-5</v>
      </c>
      <c r="C163" s="10">
        <f t="shared" si="24"/>
        <v>2.8354103100516073E-4</v>
      </c>
      <c r="D163" s="10">
        <f t="shared" si="24"/>
        <v>3.003401381933341E-3</v>
      </c>
      <c r="E163" s="10">
        <f t="shared" si="24"/>
        <v>1.7550017253044455E-2</v>
      </c>
      <c r="F163" s="10">
        <f t="shared" si="24"/>
        <v>6.4379108177299318E-2</v>
      </c>
      <c r="H163" s="2">
        <v>151</v>
      </c>
      <c r="I163" s="10">
        <f t="shared" si="20"/>
        <v>0.1000110312603595</v>
      </c>
      <c r="J163" s="10">
        <f t="shared" si="20"/>
        <v>0.10025518692790465</v>
      </c>
      <c r="K163" s="10">
        <f t="shared" si="20"/>
        <v>0.10270306124374001</v>
      </c>
      <c r="L163" s="10">
        <f t="shared" si="20"/>
        <v>0.11579501552774002</v>
      </c>
      <c r="M163" s="10">
        <f t="shared" si="20"/>
        <v>0.15794119735956941</v>
      </c>
    </row>
    <row r="164" spans="1:13" ht="15" customHeight="1" x14ac:dyDescent="0.2">
      <c r="A164" s="8">
        <v>152</v>
      </c>
      <c r="B164" s="9">
        <f t="shared" si="24"/>
        <v>1.1270954405600988E-5</v>
      </c>
      <c r="C164" s="9">
        <f t="shared" si="24"/>
        <v>2.6621620208342958E-4</v>
      </c>
      <c r="D164" s="9">
        <f t="shared" si="24"/>
        <v>2.8646070123668392E-3</v>
      </c>
      <c r="E164" s="9">
        <f t="shared" si="24"/>
        <v>1.6943027975565635E-2</v>
      </c>
      <c r="F164" s="9">
        <f t="shared" si="24"/>
        <v>6.2755333807493013E-2</v>
      </c>
      <c r="H164" s="8">
        <v>152</v>
      </c>
      <c r="I164" s="9">
        <f t="shared" si="20"/>
        <v>0.10001014385896505</v>
      </c>
      <c r="J164" s="9">
        <f t="shared" si="20"/>
        <v>0.10023959458187509</v>
      </c>
      <c r="K164" s="9">
        <f t="shared" si="20"/>
        <v>0.10257814631113016</v>
      </c>
      <c r="L164" s="9">
        <f t="shared" si="20"/>
        <v>0.11524872517800908</v>
      </c>
      <c r="M164" s="9">
        <f t="shared" si="20"/>
        <v>0.15647980042674373</v>
      </c>
    </row>
    <row r="165" spans="1:13" ht="15" customHeight="1" x14ac:dyDescent="0.2">
      <c r="A165" s="2">
        <v>153</v>
      </c>
      <c r="B165" s="10">
        <f t="shared" si="24"/>
        <v>1.0364270395066915E-5</v>
      </c>
      <c r="C165" s="10">
        <f t="shared" si="24"/>
        <v>2.4994975271348558E-4</v>
      </c>
      <c r="D165" s="10">
        <f t="shared" si="24"/>
        <v>2.7322136332092292E-3</v>
      </c>
      <c r="E165" s="10">
        <f t="shared" si="24"/>
        <v>1.6356774075890933E-2</v>
      </c>
      <c r="F165" s="10">
        <f t="shared" si="24"/>
        <v>6.1170562634078149E-2</v>
      </c>
      <c r="H165" s="2">
        <v>153</v>
      </c>
      <c r="I165" s="10">
        <f t="shared" si="20"/>
        <v>0.10000932784335556</v>
      </c>
      <c r="J165" s="10">
        <f t="shared" si="20"/>
        <v>0.10022495477744214</v>
      </c>
      <c r="K165" s="10">
        <f t="shared" si="20"/>
        <v>0.1024589922698883</v>
      </c>
      <c r="L165" s="10">
        <f t="shared" si="20"/>
        <v>0.11472109666830185</v>
      </c>
      <c r="M165" s="10">
        <f t="shared" si="20"/>
        <v>0.15505350637067034</v>
      </c>
    </row>
    <row r="166" spans="1:13" ht="15" customHeight="1" x14ac:dyDescent="0.2">
      <c r="A166" s="8">
        <v>154</v>
      </c>
      <c r="B166" s="9">
        <f t="shared" si="24"/>
        <v>9.530523427216494E-6</v>
      </c>
      <c r="C166" s="9">
        <f t="shared" si="24"/>
        <v>2.3467704939704239E-4</v>
      </c>
      <c r="D166" s="9">
        <f t="shared" si="24"/>
        <v>2.6059272170083393E-3</v>
      </c>
      <c r="E166" s="9">
        <f t="shared" si="24"/>
        <v>1.5790564776196742E-2</v>
      </c>
      <c r="F166" s="9">
        <f t="shared" si="24"/>
        <v>5.9623955306137483E-2</v>
      </c>
      <c r="H166" s="8">
        <v>154</v>
      </c>
      <c r="I166" s="9">
        <f t="shared" si="20"/>
        <v>0.10000857747108451</v>
      </c>
      <c r="J166" s="9">
        <f t="shared" si="20"/>
        <v>0.10021120934445735</v>
      </c>
      <c r="K166" s="9">
        <f t="shared" si="20"/>
        <v>0.10234533449530751</v>
      </c>
      <c r="L166" s="9">
        <f t="shared" si="20"/>
        <v>0.11421150829857707</v>
      </c>
      <c r="M166" s="9">
        <f t="shared" si="20"/>
        <v>0.15366155977552373</v>
      </c>
    </row>
    <row r="167" spans="1:13" ht="15" customHeight="1" x14ac:dyDescent="0.2">
      <c r="A167" s="2">
        <v>155</v>
      </c>
      <c r="B167" s="10">
        <f t="shared" si="24"/>
        <v>8.76384625399855E-6</v>
      </c>
      <c r="C167" s="10">
        <f t="shared" si="24"/>
        <v>2.203374029414869E-4</v>
      </c>
      <c r="D167" s="10">
        <f t="shared" si="24"/>
        <v>2.4854671360777661E-3</v>
      </c>
      <c r="E167" s="10">
        <f t="shared" si="24"/>
        <v>1.5243731114790326E-2</v>
      </c>
      <c r="F167" s="10">
        <f t="shared" si="24"/>
        <v>5.8114685640335909E-2</v>
      </c>
      <c r="H167" s="2">
        <v>155</v>
      </c>
      <c r="I167" s="10">
        <f t="shared" si="20"/>
        <v>0.1000078874616286</v>
      </c>
      <c r="J167" s="10">
        <f t="shared" si="20"/>
        <v>0.10019830366264734</v>
      </c>
      <c r="K167" s="10">
        <f t="shared" si="20"/>
        <v>0.10223692042247</v>
      </c>
      <c r="L167" s="10">
        <f t="shared" si="20"/>
        <v>0.1137193580033113</v>
      </c>
      <c r="M167" s="10">
        <f t="shared" si="20"/>
        <v>0.15230321707630232</v>
      </c>
    </row>
    <row r="168" spans="1:13" ht="15" customHeight="1" x14ac:dyDescent="0.2">
      <c r="A168" s="8">
        <v>156</v>
      </c>
      <c r="B168" s="9">
        <f t="shared" si="24"/>
        <v>8.0588435919705973E-6</v>
      </c>
      <c r="C168" s="9">
        <f t="shared" si="24"/>
        <v>2.0687382808232525E-4</v>
      </c>
      <c r="D168" s="9">
        <f t="shared" si="24"/>
        <v>2.3705655614404586E-3</v>
      </c>
      <c r="E168" s="9">
        <f t="shared" si="24"/>
        <v>1.4715625339309346E-2</v>
      </c>
      <c r="F168" s="9">
        <f t="shared" si="24"/>
        <v>5.6641940672334912E-2</v>
      </c>
      <c r="H168" s="8">
        <v>156</v>
      </c>
      <c r="I168" s="9">
        <f t="shared" si="20"/>
        <v>0.10000725295923278</v>
      </c>
      <c r="J168" s="9">
        <f t="shared" si="20"/>
        <v>0.10018618644527409</v>
      </c>
      <c r="K168" s="9">
        <f t="shared" si="20"/>
        <v>0.10213350900529641</v>
      </c>
      <c r="L168" s="9">
        <f t="shared" si="20"/>
        <v>0.11324406280537841</v>
      </c>
      <c r="M168" s="9">
        <f t="shared" si="20"/>
        <v>0.15097774660510144</v>
      </c>
    </row>
    <row r="169" spans="1:13" ht="15" customHeight="1" x14ac:dyDescent="0.2">
      <c r="A169" s="2">
        <v>157</v>
      </c>
      <c r="B169" s="10">
        <f t="shared" si="24"/>
        <v>7.4105541591091555E-6</v>
      </c>
      <c r="C169" s="10">
        <f t="shared" si="24"/>
        <v>1.942328177162296E-4</v>
      </c>
      <c r="D169" s="10">
        <f t="shared" si="24"/>
        <v>2.2609668878601926E-3</v>
      </c>
      <c r="E169" s="10">
        <f t="shared" si="24"/>
        <v>1.4205620310980436E-2</v>
      </c>
      <c r="F169" s="10">
        <f t="shared" si="24"/>
        <v>5.5204920690970799E-2</v>
      </c>
      <c r="H169" s="2">
        <v>157</v>
      </c>
      <c r="I169" s="10">
        <f t="shared" si="20"/>
        <v>0.10000666949874321</v>
      </c>
      <c r="J169" s="10">
        <f t="shared" si="20"/>
        <v>0.10017480953594461</v>
      </c>
      <c r="K169" s="10">
        <f t="shared" si="20"/>
        <v>0.10203487019907417</v>
      </c>
      <c r="L169" s="10">
        <f t="shared" si="20"/>
        <v>0.1127850582798824</v>
      </c>
      <c r="M169" s="10">
        <f t="shared" si="20"/>
        <v>0.14968442862187373</v>
      </c>
    </row>
    <row r="170" spans="1:13" ht="15" customHeight="1" x14ac:dyDescent="0.2">
      <c r="A170" s="8">
        <v>158</v>
      </c>
      <c r="B170" s="9">
        <f t="shared" si="24"/>
        <v>6.8144157649535248E-6</v>
      </c>
      <c r="C170" s="9">
        <f t="shared" si="24"/>
        <v>1.8236413086123156E-4</v>
      </c>
      <c r="D170" s="9">
        <f t="shared" si="24"/>
        <v>2.1564271839086819E-3</v>
      </c>
      <c r="E170" s="9">
        <f t="shared" si="24"/>
        <v>1.3713108920189123E-2</v>
      </c>
      <c r="F170" s="9">
        <f t="shared" si="24"/>
        <v>5.3802839256149711E-2</v>
      </c>
      <c r="H170" s="8">
        <v>158</v>
      </c>
      <c r="I170" s="9">
        <f t="shared" si="20"/>
        <v>0.10000613297418846</v>
      </c>
      <c r="J170" s="9">
        <f t="shared" si="20"/>
        <v>0.10016412771777511</v>
      </c>
      <c r="K170" s="9">
        <f t="shared" si="20"/>
        <v>0.10194078446551783</v>
      </c>
      <c r="L170" s="9">
        <f t="shared" si="20"/>
        <v>0.11234179802817021</v>
      </c>
      <c r="M170" s="9">
        <f t="shared" si="20"/>
        <v>0.14842255533053475</v>
      </c>
    </row>
    <row r="171" spans="1:13" ht="15" customHeight="1" x14ac:dyDescent="0.2">
      <c r="A171" s="2">
        <v>159</v>
      </c>
      <c r="B171" s="10">
        <f t="shared" si="24"/>
        <v>6.2662332085526437E-6</v>
      </c>
      <c r="C171" s="10">
        <f t="shared" si="24"/>
        <v>1.712205935134589E-4</v>
      </c>
      <c r="D171" s="10">
        <f t="shared" si="24"/>
        <v>2.0567136660510632E-3</v>
      </c>
      <c r="E171" s="10">
        <f t="shared" si="24"/>
        <v>1.323750351356659E-2</v>
      </c>
      <c r="F171" s="10">
        <f t="shared" si="24"/>
        <v>5.243492320138142E-2</v>
      </c>
      <c r="H171" s="2">
        <v>159</v>
      </c>
      <c r="I171" s="10">
        <f t="shared" si="20"/>
        <v>0.1000056396098877</v>
      </c>
      <c r="J171" s="10">
        <f t="shared" si="20"/>
        <v>0.10015409853416211</v>
      </c>
      <c r="K171" s="10">
        <f t="shared" si="20"/>
        <v>0.10185104229944596</v>
      </c>
      <c r="L171" s="10">
        <f t="shared" si="20"/>
        <v>0.11191375316220993</v>
      </c>
      <c r="M171" s="10">
        <f t="shared" si="20"/>
        <v>0.14719143088124328</v>
      </c>
    </row>
    <row r="172" spans="1:13" ht="15" customHeight="1" x14ac:dyDescent="0.2">
      <c r="A172" s="8">
        <v>160</v>
      </c>
      <c r="B172" s="9">
        <f t="shared" ref="B172:F181" si="25">$Z$85/(1+($Z$86*($Z$46^($Z$42*$Z$46^(($Z$43*$D$5)+($Z$44*B$10)+($Z$45*$D$5*B$10))*$Z$87*($A172/100)))))</f>
        <v>5.762148758421168E-6</v>
      </c>
      <c r="C172" s="9">
        <f t="shared" si="25"/>
        <v>1.607579116196027E-4</v>
      </c>
      <c r="D172" s="9">
        <f t="shared" si="25"/>
        <v>1.9616041957669001E-3</v>
      </c>
      <c r="E172" s="9">
        <f t="shared" si="25"/>
        <v>1.2778235332755209E-2</v>
      </c>
      <c r="F172" s="9">
        <f t="shared" si="25"/>
        <v>5.1100412621842929E-2</v>
      </c>
      <c r="H172" s="8">
        <v>160</v>
      </c>
      <c r="I172" s="9">
        <f t="shared" si="20"/>
        <v>0.10000518593388258</v>
      </c>
      <c r="J172" s="9">
        <f t="shared" si="20"/>
        <v>0.10014468212045764</v>
      </c>
      <c r="K172" s="9">
        <f t="shared" si="20"/>
        <v>0.10176544377619022</v>
      </c>
      <c r="L172" s="9">
        <f t="shared" si="20"/>
        <v>0.1115004117994797</v>
      </c>
      <c r="M172" s="9">
        <f t="shared" si="20"/>
        <v>0.14599037135965864</v>
      </c>
    </row>
    <row r="173" spans="1:13" ht="15" customHeight="1" x14ac:dyDescent="0.2">
      <c r="A173" s="2">
        <v>161</v>
      </c>
      <c r="B173" s="10">
        <f t="shared" si="25"/>
        <v>5.2986150068629605E-6</v>
      </c>
      <c r="C173" s="10">
        <f t="shared" si="25"/>
        <v>1.5093449543114373E-4</v>
      </c>
      <c r="D173" s="10">
        <f t="shared" si="25"/>
        <v>1.8708867987579309E-3</v>
      </c>
      <c r="E173" s="10">
        <f t="shared" si="25"/>
        <v>1.2334753964975681E-2</v>
      </c>
      <c r="F173" s="10">
        <f t="shared" si="25"/>
        <v>4.9798560848832989E-2</v>
      </c>
      <c r="H173" s="2">
        <v>161</v>
      </c>
      <c r="I173" s="10">
        <f t="shared" si="20"/>
        <v>0.10000476875350618</v>
      </c>
      <c r="J173" s="10">
        <f t="shared" si="20"/>
        <v>0.10013584104588803</v>
      </c>
      <c r="K173" s="10">
        <f t="shared" si="20"/>
        <v>0.10168379811888215</v>
      </c>
      <c r="L173" s="10">
        <f t="shared" si="20"/>
        <v>0.11110127856847812</v>
      </c>
      <c r="M173" s="10">
        <f t="shared" si="20"/>
        <v>0.1448187047639497</v>
      </c>
    </row>
    <row r="174" spans="1:13" ht="15" customHeight="1" x14ac:dyDescent="0.2">
      <c r="A174" s="8">
        <v>162</v>
      </c>
      <c r="B174" s="9">
        <f t="shared" si="25"/>
        <v>4.8723699077134587E-6</v>
      </c>
      <c r="C174" s="9">
        <f t="shared" si="25"/>
        <v>1.41711294550464E-4</v>
      </c>
      <c r="D174" s="9">
        <f t="shared" si="25"/>
        <v>1.7843592053272224E-3</v>
      </c>
      <c r="E174" s="9">
        <f t="shared" si="25"/>
        <v>1.1906526805481626E-2</v>
      </c>
      <c r="F174" s="9">
        <f t="shared" si="25"/>
        <v>4.8528634411449174E-2</v>
      </c>
      <c r="H174" s="8">
        <v>162</v>
      </c>
      <c r="I174" s="9">
        <f t="shared" si="20"/>
        <v>0.10000438513291694</v>
      </c>
      <c r="J174" s="9">
        <f t="shared" si="20"/>
        <v>0.10012754016509542</v>
      </c>
      <c r="K174" s="9">
        <f t="shared" si="20"/>
        <v>0.10160592328479451</v>
      </c>
      <c r="L174" s="9">
        <f t="shared" si="20"/>
        <v>0.11071587412493347</v>
      </c>
      <c r="M174" s="9">
        <f t="shared" si="20"/>
        <v>0.14367577097030426</v>
      </c>
    </row>
    <row r="175" spans="1:13" ht="15" customHeight="1" x14ac:dyDescent="0.2">
      <c r="A175" s="2">
        <v>163</v>
      </c>
      <c r="B175" s="10">
        <f t="shared" si="25"/>
        <v>4.4804138219040649E-6</v>
      </c>
      <c r="C175" s="10">
        <f t="shared" si="25"/>
        <v>1.3305164302045459E-4</v>
      </c>
      <c r="D175" s="10">
        <f t="shared" si="25"/>
        <v>1.7018284110471894E-3</v>
      </c>
      <c r="E175" s="10">
        <f t="shared" si="25"/>
        <v>1.1493038531954495E-2</v>
      </c>
      <c r="F175" s="10">
        <f t="shared" si="25"/>
        <v>4.7289912986287298E-2</v>
      </c>
      <c r="H175" s="2">
        <v>163</v>
      </c>
      <c r="I175" s="10">
        <f t="shared" si="20"/>
        <v>0.10000403237243972</v>
      </c>
      <c r="J175" s="10">
        <f t="shared" si="20"/>
        <v>0.10011974647871842</v>
      </c>
      <c r="K175" s="10">
        <f t="shared" si="20"/>
        <v>0.10153164556994247</v>
      </c>
      <c r="L175" s="10">
        <f t="shared" si="20"/>
        <v>0.11034373467875905</v>
      </c>
      <c r="M175" s="10">
        <f t="shared" si="20"/>
        <v>0.14256092168765858</v>
      </c>
    </row>
    <row r="176" spans="1:13" ht="15" customHeight="1" x14ac:dyDescent="0.2">
      <c r="A176" s="8">
        <v>164</v>
      </c>
      <c r="B176" s="9">
        <f t="shared" si="25"/>
        <v>4.1199884093704407E-6</v>
      </c>
      <c r="C176" s="9">
        <f t="shared" si="25"/>
        <v>1.2492111384824911E-4</v>
      </c>
      <c r="D176" s="9">
        <f t="shared" si="25"/>
        <v>1.6231102568661383E-3</v>
      </c>
      <c r="E176" s="9">
        <f t="shared" si="25"/>
        <v>1.1093790590860887E-2</v>
      </c>
      <c r="F176" s="9">
        <f t="shared" si="25"/>
        <v>4.6081689335934345E-2</v>
      </c>
      <c r="H176" s="8">
        <v>164</v>
      </c>
      <c r="I176" s="9">
        <f t="shared" si="20"/>
        <v>0.10000370798956844</v>
      </c>
      <c r="J176" s="9">
        <f t="shared" si="20"/>
        <v>0.10011242900246344</v>
      </c>
      <c r="K176" s="9">
        <f t="shared" si="20"/>
        <v>0.10146079923117952</v>
      </c>
      <c r="L176" s="9">
        <f t="shared" si="20"/>
        <v>0.10998441153177481</v>
      </c>
      <c r="M176" s="9">
        <f t="shared" si="20"/>
        <v>0.1414735204023409</v>
      </c>
    </row>
    <row r="177" spans="1:13" ht="15" customHeight="1" x14ac:dyDescent="0.2">
      <c r="A177" s="2">
        <v>165</v>
      </c>
      <c r="B177" s="10">
        <f t="shared" si="25"/>
        <v>3.7885572188104259E-6</v>
      </c>
      <c r="C177" s="10">
        <f t="shared" si="25"/>
        <v>1.1728738239045032E-4</v>
      </c>
      <c r="D177" s="10">
        <f t="shared" si="25"/>
        <v>1.5480290278343965E-3</v>
      </c>
      <c r="E177" s="10">
        <f t="shared" si="25"/>
        <v>1.070830069576687E-2</v>
      </c>
      <c r="F177" s="10">
        <f t="shared" si="25"/>
        <v>4.4903269236996744E-2</v>
      </c>
      <c r="H177" s="2">
        <v>165</v>
      </c>
      <c r="I177" s="10">
        <f t="shared" si="20"/>
        <v>0.10000340970149693</v>
      </c>
      <c r="J177" s="10">
        <f t="shared" si="20"/>
        <v>0.10010555864415141</v>
      </c>
      <c r="K177" s="10">
        <f t="shared" si="20"/>
        <v>0.10139322612505096</v>
      </c>
      <c r="L177" s="10">
        <f t="shared" si="20"/>
        <v>0.10963747062619018</v>
      </c>
      <c r="M177" s="10">
        <f t="shared" si="20"/>
        <v>0.14041294231329707</v>
      </c>
    </row>
    <row r="178" spans="1:13" ht="15" customHeight="1" x14ac:dyDescent="0.2">
      <c r="A178" s="8">
        <v>166</v>
      </c>
      <c r="B178" s="9">
        <f t="shared" si="25"/>
        <v>3.4837878387371111E-6</v>
      </c>
      <c r="C178" s="9">
        <f t="shared" si="25"/>
        <v>1.1012009806172792E-4</v>
      </c>
      <c r="D178" s="9">
        <f t="shared" si="25"/>
        <v>1.4764170696617499E-3</v>
      </c>
      <c r="E178" s="9">
        <f t="shared" si="25"/>
        <v>1.0336102337578257E-2</v>
      </c>
      <c r="F178" s="9">
        <f t="shared" si="25"/>
        <v>4.3753971398375155E-2</v>
      </c>
      <c r="H178" s="8">
        <v>166</v>
      </c>
      <c r="I178" s="9">
        <f t="shared" ref="I178:M212" si="26">$I$6+((1-$I$6)*B178)</f>
        <v>0.10000313540905487</v>
      </c>
      <c r="J178" s="9">
        <f t="shared" si="26"/>
        <v>0.10009910808825556</v>
      </c>
      <c r="K178" s="9">
        <f t="shared" si="26"/>
        <v>0.10132877536269558</v>
      </c>
      <c r="L178" s="9">
        <f t="shared" si="26"/>
        <v>0.10930249210382044</v>
      </c>
      <c r="M178" s="9">
        <f t="shared" si="26"/>
        <v>0.13937857425853764</v>
      </c>
    </row>
    <row r="179" spans="1:13" ht="15" customHeight="1" x14ac:dyDescent="0.2">
      <c r="A179" s="2">
        <v>167</v>
      </c>
      <c r="B179" s="10">
        <f t="shared" si="25"/>
        <v>3.2035354842537858E-6</v>
      </c>
      <c r="C179" s="10">
        <f t="shared" si="25"/>
        <v>1.0339076386115937E-4</v>
      </c>
      <c r="D179" s="10">
        <f t="shared" si="25"/>
        <v>1.4081144223478609E-3</v>
      </c>
      <c r="E179" s="10">
        <f t="shared" si="25"/>
        <v>9.9767443066531205E-3</v>
      </c>
      <c r="F179" s="10">
        <f t="shared" si="25"/>
        <v>4.2633127370470272E-2</v>
      </c>
      <c r="H179" s="2">
        <v>167</v>
      </c>
      <c r="I179" s="10">
        <f t="shared" si="26"/>
        <v>0.10000288318193583</v>
      </c>
      <c r="J179" s="10">
        <f t="shared" si="26"/>
        <v>0.10009305168747505</v>
      </c>
      <c r="K179" s="10">
        <f t="shared" si="26"/>
        <v>0.10126730298011308</v>
      </c>
      <c r="L179" s="10">
        <f t="shared" si="26"/>
        <v>0.10897906987598782</v>
      </c>
      <c r="M179" s="10">
        <f t="shared" si="26"/>
        <v>0.13836981463342324</v>
      </c>
    </row>
    <row r="180" spans="1:13" ht="15" customHeight="1" x14ac:dyDescent="0.2">
      <c r="A180" s="8">
        <v>168</v>
      </c>
      <c r="B180" s="9">
        <f t="shared" si="25"/>
        <v>2.9458279040749512E-6</v>
      </c>
      <c r="C180" s="9">
        <f t="shared" si="25"/>
        <v>9.7072623241219438E-5</v>
      </c>
      <c r="D180" s="9">
        <f t="shared" si="25"/>
        <v>1.3429684701563847E-3</v>
      </c>
      <c r="E180" s="9">
        <f t="shared" si="25"/>
        <v>9.6297902267118846E-3</v>
      </c>
      <c r="F180" s="9">
        <f t="shared" si="25"/>
        <v>4.1540081445974035E-2</v>
      </c>
      <c r="H180" s="8">
        <v>168</v>
      </c>
      <c r="I180" s="9">
        <f t="shared" si="26"/>
        <v>0.10000265124511368</v>
      </c>
      <c r="J180" s="9">
        <f t="shared" si="26"/>
        <v>0.1000873653609171</v>
      </c>
      <c r="K180" s="9">
        <f t="shared" si="26"/>
        <v>0.10120867162314075</v>
      </c>
      <c r="L180" s="9">
        <f t="shared" si="26"/>
        <v>0.1086668112040407</v>
      </c>
      <c r="M180" s="9">
        <f t="shared" si="26"/>
        <v>0.13738607330137664</v>
      </c>
    </row>
    <row r="181" spans="1:13" ht="15" customHeight="1" x14ac:dyDescent="0.2">
      <c r="A181" s="2">
        <v>169</v>
      </c>
      <c r="B181" s="10">
        <f t="shared" si="25"/>
        <v>2.7088515016041117E-6</v>
      </c>
      <c r="C181" s="10">
        <f t="shared" si="25"/>
        <v>9.1140553873044595E-5</v>
      </c>
      <c r="D181" s="10">
        <f t="shared" si="25"/>
        <v>1.2808336072318318E-3</v>
      </c>
      <c r="E181" s="10">
        <f t="shared" si="25"/>
        <v>9.2948181004519365E-3</v>
      </c>
      <c r="F181" s="10">
        <f t="shared" si="25"/>
        <v>4.0474190552874052E-2</v>
      </c>
      <c r="H181" s="2">
        <v>169</v>
      </c>
      <c r="I181" s="10">
        <f t="shared" si="26"/>
        <v>0.10000243796635144</v>
      </c>
      <c r="J181" s="10">
        <f t="shared" si="26"/>
        <v>0.10008202649848574</v>
      </c>
      <c r="K181" s="10">
        <f t="shared" si="26"/>
        <v>0.10115275024650866</v>
      </c>
      <c r="L181" s="10">
        <f t="shared" si="26"/>
        <v>0.10836533629040675</v>
      </c>
      <c r="M181" s="10">
        <f t="shared" si="26"/>
        <v>0.13642677149758664</v>
      </c>
    </row>
    <row r="182" spans="1:13" ht="15" customHeight="1" x14ac:dyDescent="0.2">
      <c r="A182" s="8">
        <v>170</v>
      </c>
      <c r="B182" s="9">
        <f t="shared" ref="B182:F191" si="27">$Z$85/(1+($Z$86*($Z$46^($Z$42*$Z$46^(($Z$43*$D$5)+($Z$44*B$10)+($Z$45*$D$5*B$10))*$Z$87*($A182/100)))))</f>
        <v>2.490938572418457E-6</v>
      </c>
      <c r="C182" s="9">
        <f t="shared" si="27"/>
        <v>8.5570967888598014E-5</v>
      </c>
      <c r="D182" s="9">
        <f t="shared" si="27"/>
        <v>1.2215709181856611E-3</v>
      </c>
      <c r="E182" s="9">
        <f t="shared" si="27"/>
        <v>8.9714198667565619E-3</v>
      </c>
      <c r="F182" s="9">
        <f t="shared" si="27"/>
        <v>3.9434824140272058E-2</v>
      </c>
      <c r="H182" s="8">
        <v>170</v>
      </c>
      <c r="I182" s="9">
        <f t="shared" si="26"/>
        <v>0.10000224184471518</v>
      </c>
      <c r="J182" s="9">
        <f t="shared" si="26"/>
        <v>0.10007701387109974</v>
      </c>
      <c r="K182" s="9">
        <f t="shared" si="26"/>
        <v>0.1010994138263671</v>
      </c>
      <c r="L182" s="9">
        <f t="shared" si="26"/>
        <v>0.10807427788008091</v>
      </c>
      <c r="M182" s="9">
        <f t="shared" si="26"/>
        <v>0.13549134172624486</v>
      </c>
    </row>
    <row r="183" spans="1:13" ht="15" customHeight="1" x14ac:dyDescent="0.2">
      <c r="A183" s="2">
        <v>171</v>
      </c>
      <c r="B183" s="10">
        <f t="shared" si="27"/>
        <v>2.2905555683638734E-6</v>
      </c>
      <c r="C183" s="10">
        <f t="shared" si="27"/>
        <v>8.0341718205740331E-5</v>
      </c>
      <c r="D183" s="10">
        <f t="shared" si="27"/>
        <v>1.1650478730047536E-3</v>
      </c>
      <c r="E183" s="10">
        <f t="shared" si="27"/>
        <v>8.6592009693732055E-3</v>
      </c>
      <c r="F183" s="10">
        <f t="shared" si="27"/>
        <v>3.8421364057589592E-2</v>
      </c>
      <c r="H183" s="2">
        <v>171</v>
      </c>
      <c r="I183" s="10">
        <f t="shared" si="26"/>
        <v>0.10000206150001154</v>
      </c>
      <c r="J183" s="10">
        <f t="shared" si="26"/>
        <v>0.10007230754638517</v>
      </c>
      <c r="K183" s="10">
        <f t="shared" si="26"/>
        <v>0.10104854308570428</v>
      </c>
      <c r="L183" s="10">
        <f t="shared" si="26"/>
        <v>0.10779328087243589</v>
      </c>
      <c r="M183" s="10">
        <f t="shared" si="26"/>
        <v>0.13457922765183064</v>
      </c>
    </row>
    <row r="184" spans="1:13" ht="15" customHeight="1" x14ac:dyDescent="0.2">
      <c r="A184" s="8">
        <v>172</v>
      </c>
      <c r="B184" s="9">
        <f t="shared" si="27"/>
        <v>2.1062923056853987E-6</v>
      </c>
      <c r="C184" s="9">
        <f t="shared" si="27"/>
        <v>7.5432010566080975E-5</v>
      </c>
      <c r="D184" s="9">
        <f t="shared" si="27"/>
        <v>1.1111380356611574E-3</v>
      </c>
      <c r="E184" s="9">
        <f t="shared" si="27"/>
        <v>8.3577799369227226E-3</v>
      </c>
      <c r="F184" s="9">
        <f t="shared" si="27"/>
        <v>3.7433204427709241E-2</v>
      </c>
      <c r="H184" s="8">
        <v>172</v>
      </c>
      <c r="I184" s="9">
        <f t="shared" si="26"/>
        <v>0.10000189566307512</v>
      </c>
      <c r="J184" s="9">
        <f t="shared" si="26"/>
        <v>0.10006788880950948</v>
      </c>
      <c r="K184" s="9">
        <f t="shared" si="26"/>
        <v>0.10100002423209505</v>
      </c>
      <c r="L184" s="9">
        <f t="shared" si="26"/>
        <v>0.10752200194323046</v>
      </c>
      <c r="M184" s="9">
        <f t="shared" si="26"/>
        <v>0.13368988398493831</v>
      </c>
    </row>
    <row r="185" spans="1:13" ht="15" customHeight="1" x14ac:dyDescent="0.2">
      <c r="A185" s="2">
        <v>173</v>
      </c>
      <c r="B185" s="10">
        <f t="shared" si="27"/>
        <v>1.9368520412592404E-6</v>
      </c>
      <c r="C185" s="10">
        <f t="shared" si="27"/>
        <v>7.0822320937902834E-5</v>
      </c>
      <c r="D185" s="10">
        <f t="shared" si="27"/>
        <v>1.0597207858270936E-3</v>
      </c>
      <c r="E185" s="10">
        <f t="shared" si="27"/>
        <v>8.0667879740893497E-3</v>
      </c>
      <c r="F185" s="10">
        <f t="shared" si="27"/>
        <v>3.64697515145746E-2</v>
      </c>
      <c r="H185" s="2">
        <v>173</v>
      </c>
      <c r="I185" s="10">
        <f t="shared" si="26"/>
        <v>0.10000174316683715</v>
      </c>
      <c r="J185" s="10">
        <f t="shared" si="26"/>
        <v>0.10006374008884412</v>
      </c>
      <c r="K185" s="10">
        <f t="shared" si="26"/>
        <v>0.10095374870724438</v>
      </c>
      <c r="L185" s="10">
        <f t="shared" si="26"/>
        <v>0.10726010917668043</v>
      </c>
      <c r="M185" s="10">
        <f t="shared" si="26"/>
        <v>0.13282277636311715</v>
      </c>
    </row>
    <row r="186" spans="1:13" ht="15" customHeight="1" x14ac:dyDescent="0.2">
      <c r="A186" s="8">
        <v>174</v>
      </c>
      <c r="B186" s="9">
        <f t="shared" si="27"/>
        <v>1.7810423470996765E-6</v>
      </c>
      <c r="C186" s="9">
        <f t="shared" si="27"/>
        <v>6.6494317957539655E-5</v>
      </c>
      <c r="D186" s="9">
        <f t="shared" si="27"/>
        <v>1.0106810531232302E-3</v>
      </c>
      <c r="E186" s="9">
        <f t="shared" si="27"/>
        <v>7.7858685638307638E-3</v>
      </c>
      <c r="F186" s="9">
        <f t="shared" si="27"/>
        <v>3.5530423585746443E-2</v>
      </c>
      <c r="H186" s="8">
        <v>174</v>
      </c>
      <c r="I186" s="9">
        <f t="shared" si="26"/>
        <v>0.10000160293811239</v>
      </c>
      <c r="J186" s="9">
        <f t="shared" si="26"/>
        <v>0.10005984488616179</v>
      </c>
      <c r="K186" s="9">
        <f t="shared" si="26"/>
        <v>0.10090961294781091</v>
      </c>
      <c r="L186" s="9">
        <f t="shared" si="26"/>
        <v>0.10700728170744769</v>
      </c>
      <c r="M186" s="9">
        <f t="shared" si="26"/>
        <v>0.13197738122717181</v>
      </c>
    </row>
    <row r="187" spans="1:13" ht="15" customHeight="1" x14ac:dyDescent="0.2">
      <c r="A187" s="2">
        <v>175</v>
      </c>
      <c r="B187" s="10">
        <f t="shared" si="27"/>
        <v>1.637766718930119E-6</v>
      </c>
      <c r="C187" s="10">
        <f t="shared" si="27"/>
        <v>6.2430790102398204E-5</v>
      </c>
      <c r="D187" s="10">
        <f t="shared" si="27"/>
        <v>9.6390906335172316E-4</v>
      </c>
      <c r="E187" s="10">
        <f t="shared" si="27"/>
        <v>7.5146770804386176E-3</v>
      </c>
      <c r="F187" s="10">
        <f t="shared" si="27"/>
        <v>3.461465077039004E-2</v>
      </c>
      <c r="H187" s="2">
        <v>175</v>
      </c>
      <c r="I187" s="10">
        <f t="shared" si="26"/>
        <v>0.10000147399004704</v>
      </c>
      <c r="J187" s="10">
        <f t="shared" si="26"/>
        <v>0.10005618771109216</v>
      </c>
      <c r="K187" s="10">
        <f t="shared" si="26"/>
        <v>0.10086751815701656</v>
      </c>
      <c r="L187" s="10">
        <f t="shared" si="26"/>
        <v>0.10676320937239477</v>
      </c>
      <c r="M187" s="10">
        <f t="shared" si="26"/>
        <v>0.13115318569335105</v>
      </c>
    </row>
    <row r="188" spans="1:13" ht="15" customHeight="1" x14ac:dyDescent="0.2">
      <c r="A188" s="8">
        <v>176</v>
      </c>
      <c r="B188" s="9">
        <f t="shared" si="27"/>
        <v>1.5060168597721018E-6</v>
      </c>
      <c r="C188" s="9">
        <f t="shared" si="27"/>
        <v>5.8615577307432247E-5</v>
      </c>
      <c r="D188" s="9">
        <f t="shared" si="27"/>
        <v>9.1930009618795274E-4</v>
      </c>
      <c r="E188" s="9">
        <f t="shared" si="27"/>
        <v>7.2528804132718019E-3</v>
      </c>
      <c r="F188" s="9">
        <f t="shared" si="27"/>
        <v>3.3721874913144413E-2</v>
      </c>
      <c r="H188" s="8">
        <v>176</v>
      </c>
      <c r="I188" s="9">
        <f t="shared" si="26"/>
        <v>0.1000013554151738</v>
      </c>
      <c r="J188" s="9">
        <f t="shared" si="26"/>
        <v>0.1000527540195767</v>
      </c>
      <c r="K188" s="9">
        <f t="shared" si="26"/>
        <v>0.10082737008656917</v>
      </c>
      <c r="L188" s="9">
        <f t="shared" si="26"/>
        <v>0.10652759237194463</v>
      </c>
      <c r="M188" s="9">
        <f t="shared" si="26"/>
        <v>0.13034968742182998</v>
      </c>
    </row>
    <row r="189" spans="1:13" ht="15" customHeight="1" x14ac:dyDescent="0.2">
      <c r="A189" s="2">
        <v>177</v>
      </c>
      <c r="B189" s="10">
        <f t="shared" si="27"/>
        <v>1.3848655842550013E-6</v>
      </c>
      <c r="C189" s="10">
        <f t="shared" si="27"/>
        <v>5.5033506754375577E-5</v>
      </c>
      <c r="D189" s="10">
        <f t="shared" si="27"/>
        <v>8.7675425382671658E-4</v>
      </c>
      <c r="E189" s="10">
        <f t="shared" si="27"/>
        <v>7.000156600978232E-3</v>
      </c>
      <c r="F189" s="10">
        <f t="shared" si="27"/>
        <v>3.2851549424302691E-2</v>
      </c>
      <c r="H189" s="2">
        <v>177</v>
      </c>
      <c r="I189" s="10">
        <f t="shared" si="26"/>
        <v>0.10000124637902584</v>
      </c>
      <c r="J189" s="10">
        <f t="shared" si="26"/>
        <v>0.10004953015607894</v>
      </c>
      <c r="K189" s="10">
        <f t="shared" si="26"/>
        <v>0.10078907882844405</v>
      </c>
      <c r="L189" s="10">
        <f t="shared" si="26"/>
        <v>0.10630014094088042</v>
      </c>
      <c r="M189" s="10">
        <f t="shared" si="26"/>
        <v>0.12956639448187243</v>
      </c>
    </row>
    <row r="190" spans="1:13" ht="15" customHeight="1" x14ac:dyDescent="0.2">
      <c r="A190" s="8">
        <v>178</v>
      </c>
      <c r="B190" s="9">
        <f t="shared" si="27"/>
        <v>1.2734602937165924E-6</v>
      </c>
      <c r="C190" s="9">
        <f t="shared" si="27"/>
        <v>5.1670332579479308E-5</v>
      </c>
      <c r="D190" s="9">
        <f t="shared" si="27"/>
        <v>8.361762400996138E-4</v>
      </c>
      <c r="E190" s="9">
        <f t="shared" si="27"/>
        <v>6.7561944760149749E-3</v>
      </c>
      <c r="F190" s="9">
        <f t="shared" si="27"/>
        <v>3.2003139126709955E-2</v>
      </c>
      <c r="H190" s="8">
        <v>178</v>
      </c>
      <c r="I190" s="9">
        <f t="shared" si="26"/>
        <v>0.10000114611426435</v>
      </c>
      <c r="J190" s="9">
        <f t="shared" si="26"/>
        <v>0.10004650329932153</v>
      </c>
      <c r="K190" s="9">
        <f t="shared" si="26"/>
        <v>0.10075255861608966</v>
      </c>
      <c r="L190" s="9">
        <f t="shared" si="26"/>
        <v>0.10608057502841348</v>
      </c>
      <c r="M190" s="9">
        <f t="shared" si="26"/>
        <v>0.12880282521403896</v>
      </c>
    </row>
    <row r="191" spans="1:13" ht="15" customHeight="1" x14ac:dyDescent="0.2">
      <c r="A191" s="2">
        <v>179</v>
      </c>
      <c r="B191" s="10">
        <f t="shared" si="27"/>
        <v>1.1710169761805396E-6</v>
      </c>
      <c r="C191" s="10">
        <f t="shared" si="27"/>
        <v>4.8512679260951379E-5</v>
      </c>
      <c r="D191" s="10">
        <f t="shared" si="27"/>
        <v>7.9747514960052854E-4</v>
      </c>
      <c r="E191" s="10">
        <f t="shared" si="27"/>
        <v>6.5206933192720907E-3</v>
      </c>
      <c r="F191" s="10">
        <f t="shared" si="27"/>
        <v>3.1176120099764726E-2</v>
      </c>
      <c r="H191" s="2">
        <v>179</v>
      </c>
      <c r="I191" s="10">
        <f t="shared" si="26"/>
        <v>0.10000105391527857</v>
      </c>
      <c r="J191" s="10">
        <f t="shared" si="26"/>
        <v>0.10004366141133486</v>
      </c>
      <c r="K191" s="10">
        <f t="shared" si="26"/>
        <v>0.10071772763464049</v>
      </c>
      <c r="L191" s="10">
        <f t="shared" si="26"/>
        <v>0.10586862398734488</v>
      </c>
      <c r="M191" s="10">
        <f t="shared" si="26"/>
        <v>0.12805850808978825</v>
      </c>
    </row>
    <row r="192" spans="1:13" ht="15" customHeight="1" x14ac:dyDescent="0.2">
      <c r="A192" s="8">
        <v>180</v>
      </c>
      <c r="B192" s="9">
        <f t="shared" ref="B192:F201" si="28">$Z$85/(1+($Z$86*($Z$46^($Z$42*$Z$46^(($Z$43*$D$5)+($Z$44*B$10)+($Z$45*$D$5*B$10))*$Z$87*($A192/100)))))</f>
        <v>1.0768146889898884E-6</v>
      </c>
      <c r="C192" s="9">
        <f t="shared" si="28"/>
        <v>4.5547988461806265E-5</v>
      </c>
      <c r="D192" s="9">
        <f t="shared" si="28"/>
        <v>7.605642663756851E-4</v>
      </c>
      <c r="E192" s="9">
        <f t="shared" si="28"/>
        <v>6.2933625246012048E-3</v>
      </c>
      <c r="F192" s="9">
        <f t="shared" si="28"/>
        <v>3.036997952088985E-2</v>
      </c>
      <c r="H192" s="8">
        <v>180</v>
      </c>
      <c r="I192" s="9">
        <f t="shared" si="26"/>
        <v>0.1000009691332201</v>
      </c>
      <c r="J192" s="9">
        <f t="shared" si="26"/>
        <v>0.10004099318961564</v>
      </c>
      <c r="K192" s="9">
        <f t="shared" si="26"/>
        <v>0.10068450783973812</v>
      </c>
      <c r="L192" s="9">
        <f t="shared" si="26"/>
        <v>0.1056640262721411</v>
      </c>
      <c r="M192" s="9">
        <f t="shared" si="26"/>
        <v>0.12733298156880088</v>
      </c>
    </row>
    <row r="193" spans="1:13" ht="15" customHeight="1" x14ac:dyDescent="0.2">
      <c r="A193" s="2">
        <v>181</v>
      </c>
      <c r="B193" s="10">
        <f t="shared" si="28"/>
        <v>9.9019048527172326E-7</v>
      </c>
      <c r="C193" s="10">
        <f t="shared" si="28"/>
        <v>4.2764469117472135E-5</v>
      </c>
      <c r="D193" s="10">
        <f t="shared" si="28"/>
        <v>7.2536087175341596E-4</v>
      </c>
      <c r="E193" s="10">
        <f t="shared" si="28"/>
        <v>6.0739212730472432E-3</v>
      </c>
      <c r="F193" s="10">
        <f t="shared" si="28"/>
        <v>2.9584215504818167E-2</v>
      </c>
      <c r="H193" s="2">
        <v>181</v>
      </c>
      <c r="I193" s="10">
        <f t="shared" si="26"/>
        <v>0.10000089117143675</v>
      </c>
      <c r="J193" s="10">
        <f t="shared" si="26"/>
        <v>0.10003848802220573</v>
      </c>
      <c r="K193" s="10">
        <f t="shared" si="26"/>
        <v>0.10065282478457808</v>
      </c>
      <c r="L193" s="10">
        <f t="shared" si="26"/>
        <v>0.10546652914574252</v>
      </c>
      <c r="M193" s="10">
        <f t="shared" si="26"/>
        <v>0.12662579395433635</v>
      </c>
    </row>
    <row r="194" spans="1:13" ht="15" customHeight="1" x14ac:dyDescent="0.2">
      <c r="A194" s="8">
        <v>182</v>
      </c>
      <c r="B194" s="9">
        <f t="shared" si="28"/>
        <v>9.1053474853103752E-7</v>
      </c>
      <c r="C194" s="9">
        <f t="shared" si="28"/>
        <v>4.0151050570317989E-5</v>
      </c>
      <c r="D194" s="9">
        <f t="shared" si="28"/>
        <v>6.9178606090688371E-4</v>
      </c>
      <c r="E194" s="9">
        <f t="shared" si="28"/>
        <v>5.8620982165790668E-3</v>
      </c>
      <c r="F194" s="9">
        <f t="shared" si="28"/>
        <v>2.8818336941020296E-2</v>
      </c>
      <c r="H194" s="8">
        <v>182</v>
      </c>
      <c r="I194" s="9">
        <f t="shared" si="26"/>
        <v>0.10000081948127368</v>
      </c>
      <c r="J194" s="9">
        <f t="shared" si="26"/>
        <v>0.10003613594551329</v>
      </c>
      <c r="K194" s="9">
        <f t="shared" si="26"/>
        <v>0.1006226074548162</v>
      </c>
      <c r="L194" s="9">
        <f t="shared" si="26"/>
        <v>0.10527588839492116</v>
      </c>
      <c r="M194" s="9">
        <f t="shared" si="26"/>
        <v>0.12593650324691827</v>
      </c>
    </row>
    <row r="195" spans="1:13" ht="15" customHeight="1" x14ac:dyDescent="0.2">
      <c r="A195" s="2">
        <v>183</v>
      </c>
      <c r="B195" s="10">
        <f t="shared" si="28"/>
        <v>8.3728690254354701E-7</v>
      </c>
      <c r="C195" s="10">
        <f t="shared" si="28"/>
        <v>3.7697338565292645E-5</v>
      </c>
      <c r="D195" s="10">
        <f t="shared" si="28"/>
        <v>6.5976456776034966E-4</v>
      </c>
      <c r="E195" s="10">
        <f t="shared" si="28"/>
        <v>5.6576311711131937E-3</v>
      </c>
      <c r="F195" s="10">
        <f t="shared" si="28"/>
        <v>2.8071863329583141E-2</v>
      </c>
      <c r="H195" s="2">
        <v>183</v>
      </c>
      <c r="I195" s="10">
        <f t="shared" si="26"/>
        <v>0.10000075355821229</v>
      </c>
      <c r="J195" s="10">
        <f t="shared" si="26"/>
        <v>0.10003392760470876</v>
      </c>
      <c r="K195" s="10">
        <f t="shared" si="26"/>
        <v>0.10059378811098432</v>
      </c>
      <c r="L195" s="10">
        <f t="shared" si="26"/>
        <v>0.10509186805400188</v>
      </c>
      <c r="M195" s="10">
        <f t="shared" si="26"/>
        <v>0.12526467699662483</v>
      </c>
    </row>
    <row r="196" spans="1:13" ht="15" customHeight="1" x14ac:dyDescent="0.2">
      <c r="A196" s="8">
        <v>184</v>
      </c>
      <c r="B196" s="9">
        <f t="shared" si="28"/>
        <v>7.6993146635802202E-7</v>
      </c>
      <c r="C196" s="9">
        <f t="shared" si="28"/>
        <v>3.5393573932181936E-5</v>
      </c>
      <c r="D196" s="9">
        <f t="shared" si="28"/>
        <v>6.2922459786622122E-4</v>
      </c>
      <c r="E196" s="9">
        <f t="shared" si="28"/>
        <v>5.4602668186238068E-3</v>
      </c>
      <c r="F196" s="9">
        <f t="shared" si="28"/>
        <v>2.7344324615830279E-2</v>
      </c>
      <c r="H196" s="8">
        <v>184</v>
      </c>
      <c r="I196" s="9">
        <f t="shared" si="26"/>
        <v>0.10000069293831973</v>
      </c>
      <c r="J196" s="9">
        <f t="shared" si="26"/>
        <v>0.10003185421653897</v>
      </c>
      <c r="K196" s="9">
        <f t="shared" si="26"/>
        <v>0.1005663021380796</v>
      </c>
      <c r="L196" s="9">
        <f t="shared" si="26"/>
        <v>0.10491424013676143</v>
      </c>
      <c r="M196" s="9">
        <f t="shared" si="26"/>
        <v>0.12460989215424725</v>
      </c>
    </row>
    <row r="197" spans="1:13" ht="15" customHeight="1" x14ac:dyDescent="0.2">
      <c r="A197" s="2">
        <v>185</v>
      </c>
      <c r="B197" s="10">
        <f t="shared" si="28"/>
        <v>7.0799442664699388E-7</v>
      </c>
      <c r="C197" s="10">
        <f t="shared" si="28"/>
        <v>3.3230593790608546E-5</v>
      </c>
      <c r="D197" s="10">
        <f t="shared" si="28"/>
        <v>6.0009766889621973E-4</v>
      </c>
      <c r="E197" s="10">
        <f t="shared" si="28"/>
        <v>5.2697604181315581E-3</v>
      </c>
      <c r="F197" s="10">
        <f t="shared" si="28"/>
        <v>2.663526102395836E-2</v>
      </c>
      <c r="H197" s="2">
        <v>185</v>
      </c>
      <c r="I197" s="10">
        <f t="shared" si="26"/>
        <v>0.10000063719498399</v>
      </c>
      <c r="J197" s="10">
        <f t="shared" si="26"/>
        <v>0.10002990753441156</v>
      </c>
      <c r="K197" s="10">
        <f t="shared" si="26"/>
        <v>0.10054008790200661</v>
      </c>
      <c r="L197" s="10">
        <f t="shared" si="26"/>
        <v>0.10474278437631841</v>
      </c>
      <c r="M197" s="10">
        <f t="shared" si="26"/>
        <v>0.12397173492156253</v>
      </c>
    </row>
    <row r="198" spans="1:13" ht="15" customHeight="1" x14ac:dyDescent="0.2">
      <c r="A198" s="8">
        <v>186</v>
      </c>
      <c r="B198" s="9">
        <f t="shared" si="28"/>
        <v>6.5103990187784758E-7</v>
      </c>
      <c r="C198" s="9">
        <f t="shared" si="28"/>
        <v>3.1199795123876019E-5</v>
      </c>
      <c r="D198" s="9">
        <f t="shared" si="28"/>
        <v>5.7231845840532004E-4</v>
      </c>
      <c r="E198" s="9">
        <f t="shared" si="28"/>
        <v>5.0858755253638758E-3</v>
      </c>
      <c r="F198" s="9">
        <f t="shared" si="28"/>
        <v>2.5944222889947646E-2</v>
      </c>
      <c r="H198" s="8">
        <v>186</v>
      </c>
      <c r="I198" s="9">
        <f t="shared" si="26"/>
        <v>0.1000005859359117</v>
      </c>
      <c r="J198" s="9">
        <f t="shared" si="26"/>
        <v>0.1000280798156115</v>
      </c>
      <c r="K198" s="9">
        <f t="shared" si="26"/>
        <v>0.10051508661256479</v>
      </c>
      <c r="L198" s="9">
        <f t="shared" si="26"/>
        <v>0.10457728797282749</v>
      </c>
      <c r="M198" s="9">
        <f t="shared" si="26"/>
        <v>0.12334980060095288</v>
      </c>
    </row>
    <row r="199" spans="1:13" ht="15" customHeight="1" x14ac:dyDescent="0.2">
      <c r="A199" s="2">
        <v>187</v>
      </c>
      <c r="B199" s="10">
        <f t="shared" si="28"/>
        <v>5.9866707482964566E-7</v>
      </c>
      <c r="C199" s="10">
        <f t="shared" si="28"/>
        <v>2.9293100577134192E-5</v>
      </c>
      <c r="D199" s="10">
        <f t="shared" si="28"/>
        <v>5.4582465854198568E-4</v>
      </c>
      <c r="E199" s="10">
        <f t="shared" si="28"/>
        <v>4.9083837208798425E-3</v>
      </c>
      <c r="F199" s="10">
        <f t="shared" si="28"/>
        <v>2.5270770493989292E-2</v>
      </c>
      <c r="H199" s="2">
        <v>187</v>
      </c>
      <c r="I199" s="10">
        <f t="shared" si="26"/>
        <v>0.10000053880036736</v>
      </c>
      <c r="J199" s="10">
        <f t="shared" si="26"/>
        <v>0.10002636379051942</v>
      </c>
      <c r="K199" s="10">
        <f t="shared" si="26"/>
        <v>0.10049124219268779</v>
      </c>
      <c r="L199" s="10">
        <f t="shared" si="26"/>
        <v>0.10441754534879186</v>
      </c>
      <c r="M199" s="10">
        <f t="shared" si="26"/>
        <v>0.12274369344459037</v>
      </c>
    </row>
    <row r="200" spans="1:13" ht="15" customHeight="1" x14ac:dyDescent="0.2">
      <c r="A200" s="8">
        <v>188</v>
      </c>
      <c r="B200" s="9">
        <f t="shared" si="28"/>
        <v>5.5050737186938828E-7</v>
      </c>
      <c r="C200" s="9">
        <f t="shared" si="28"/>
        <v>2.7502926344143715E-5</v>
      </c>
      <c r="D200" s="9">
        <f t="shared" si="28"/>
        <v>5.2055683739236902E-4</v>
      </c>
      <c r="E200" s="9">
        <f t="shared" si="28"/>
        <v>4.7370643464536739E-3</v>
      </c>
      <c r="F200" s="9">
        <f t="shared" si="28"/>
        <v>2.4614473892656634E-2</v>
      </c>
      <c r="H200" s="8">
        <v>188</v>
      </c>
      <c r="I200" s="9">
        <f t="shared" si="26"/>
        <v>0.10000049545663468</v>
      </c>
      <c r="J200" s="9">
        <f t="shared" si="26"/>
        <v>0.10002475263370973</v>
      </c>
      <c r="K200" s="9">
        <f t="shared" si="26"/>
        <v>0.10046850115365313</v>
      </c>
      <c r="L200" s="9">
        <f t="shared" si="26"/>
        <v>0.10426335791180831</v>
      </c>
      <c r="M200" s="9">
        <f t="shared" si="26"/>
        <v>0.12215302650339098</v>
      </c>
    </row>
    <row r="201" spans="1:13" ht="15" customHeight="1" x14ac:dyDescent="0.2">
      <c r="A201" s="2">
        <v>189</v>
      </c>
      <c r="B201" s="10">
        <f t="shared" si="28"/>
        <v>5.0622186913778668E-7</v>
      </c>
      <c r="C201" s="10">
        <f t="shared" si="28"/>
        <v>2.5822152015187497E-5</v>
      </c>
      <c r="D201" s="10">
        <f t="shared" si="28"/>
        <v>4.9645830665976363E-4</v>
      </c>
      <c r="E201" s="10">
        <f t="shared" si="28"/>
        <v>4.5717042495119972E-3</v>
      </c>
      <c r="F201" s="10">
        <f t="shared" si="28"/>
        <v>2.3974912751033799E-2</v>
      </c>
      <c r="H201" s="2">
        <v>189</v>
      </c>
      <c r="I201" s="10">
        <f t="shared" si="26"/>
        <v>0.10000045559968224</v>
      </c>
      <c r="J201" s="10">
        <f t="shared" si="26"/>
        <v>0.10002323993681367</v>
      </c>
      <c r="K201" s="10">
        <f t="shared" si="26"/>
        <v>0.1004468124759938</v>
      </c>
      <c r="L201" s="10">
        <f t="shared" si="26"/>
        <v>0.1041145338245608</v>
      </c>
      <c r="M201" s="10">
        <f t="shared" si="26"/>
        <v>0.12157742147593043</v>
      </c>
    </row>
    <row r="202" spans="1:13" ht="15" customHeight="1" x14ac:dyDescent="0.2">
      <c r="A202" s="8">
        <v>190</v>
      </c>
      <c r="B202" s="9">
        <f t="shared" ref="B202:F212" si="29">$Z$85/(1+($Z$86*($Z$46^($Z$42*$Z$46^(($Z$43*$D$5)+($Z$44*B$10)+($Z$45*$D$5*B$10))*$Z$87*($A202/100)))))</f>
        <v>4.6549890739134392E-7</v>
      </c>
      <c r="C202" s="9">
        <f t="shared" si="29"/>
        <v>2.4244092266444299E-5</v>
      </c>
      <c r="D202" s="9">
        <f t="shared" si="29"/>
        <v>4.73474995393696E-4</v>
      </c>
      <c r="E202" s="9">
        <f t="shared" si="29"/>
        <v>4.4120975354218581E-3</v>
      </c>
      <c r="F202" s="9">
        <f t="shared" si="29"/>
        <v>2.3351676175001342E-2</v>
      </c>
      <c r="H202" s="8">
        <v>190</v>
      </c>
      <c r="I202" s="9">
        <f t="shared" si="26"/>
        <v>0.10000041894901666</v>
      </c>
      <c r="J202" s="9">
        <f t="shared" si="26"/>
        <v>0.1000218196830398</v>
      </c>
      <c r="K202" s="9">
        <f t="shared" si="26"/>
        <v>0.10042612749585433</v>
      </c>
      <c r="L202" s="9">
        <f t="shared" si="26"/>
        <v>0.10397088778187968</v>
      </c>
      <c r="M202" s="9">
        <f t="shared" si="26"/>
        <v>0.12101650855750121</v>
      </c>
    </row>
    <row r="203" spans="1:13" ht="15" customHeight="1" x14ac:dyDescent="0.2">
      <c r="A203" s="2">
        <v>191</v>
      </c>
      <c r="B203" s="10">
        <f t="shared" si="29"/>
        <v>4.2805189871584589E-7</v>
      </c>
      <c r="C203" s="10">
        <f t="shared" si="29"/>
        <v>2.2762470278431601E-5</v>
      </c>
      <c r="D203" s="10">
        <f t="shared" si="29"/>
        <v>4.5155532949554253E-4</v>
      </c>
      <c r="E203" s="10">
        <f t="shared" si="29"/>
        <v>4.2580453274281395E-3</v>
      </c>
      <c r="F203" s="10">
        <f t="shared" si="29"/>
        <v>2.2744362543865151E-2</v>
      </c>
      <c r="H203" s="2">
        <v>191</v>
      </c>
      <c r="I203" s="10">
        <f t="shared" si="26"/>
        <v>0.10000038524670884</v>
      </c>
      <c r="J203" s="10">
        <f t="shared" si="26"/>
        <v>0.10002048622325059</v>
      </c>
      <c r="K203" s="10">
        <f t="shared" si="26"/>
        <v>0.10040639979654599</v>
      </c>
      <c r="L203" s="10">
        <f t="shared" si="26"/>
        <v>0.10383224079468534</v>
      </c>
      <c r="M203" s="10">
        <f t="shared" si="26"/>
        <v>0.12046992628947864</v>
      </c>
    </row>
    <row r="204" spans="1:13" ht="15" customHeight="1" x14ac:dyDescent="0.2">
      <c r="A204" s="8">
        <v>192</v>
      </c>
      <c r="B204" s="9">
        <f t="shared" si="29"/>
        <v>3.9361730967656786E-7</v>
      </c>
      <c r="C204" s="9">
        <f t="shared" si="29"/>
        <v>2.1371392777980245E-5</v>
      </c>
      <c r="D204" s="9">
        <f t="shared" si="29"/>
        <v>4.3065011673957328E-4</v>
      </c>
      <c r="E204" s="9">
        <f t="shared" si="29"/>
        <v>4.1093555340413895E-3</v>
      </c>
      <c r="F204" s="9">
        <f t="shared" si="29"/>
        <v>2.2152579343502555E-2</v>
      </c>
      <c r="H204" s="8">
        <v>192</v>
      </c>
      <c r="I204" s="9">
        <f t="shared" si="26"/>
        <v>0.10000035425557871</v>
      </c>
      <c r="J204" s="9">
        <f t="shared" si="26"/>
        <v>0.10001923425350019</v>
      </c>
      <c r="K204" s="9">
        <f t="shared" si="26"/>
        <v>0.10038758510506562</v>
      </c>
      <c r="L204" s="9">
        <f t="shared" si="26"/>
        <v>0.10369841998063725</v>
      </c>
      <c r="M204" s="9">
        <f t="shared" si="26"/>
        <v>0.11993732140915231</v>
      </c>
    </row>
    <row r="205" spans="1:13" ht="15" customHeight="1" x14ac:dyDescent="0.2">
      <c r="A205" s="2">
        <v>193</v>
      </c>
      <c r="B205" s="10">
        <f t="shared" si="29"/>
        <v>3.6195280671205671E-7</v>
      </c>
      <c r="C205" s="10">
        <f t="shared" si="29"/>
        <v>2.0065326604633145E-5</v>
      </c>
      <c r="D205" s="10">
        <f t="shared" si="29"/>
        <v>4.1071243705985053E-4</v>
      </c>
      <c r="E205" s="10">
        <f t="shared" si="29"/>
        <v>3.9658426236794152E-3</v>
      </c>
      <c r="F205" s="10">
        <f t="shared" si="29"/>
        <v>2.1575943000187531E-2</v>
      </c>
      <c r="H205" s="2">
        <v>193</v>
      </c>
      <c r="I205" s="10">
        <f t="shared" si="26"/>
        <v>0.10000032575752604</v>
      </c>
      <c r="J205" s="10">
        <f t="shared" si="26"/>
        <v>0.10001805879394418</v>
      </c>
      <c r="K205" s="10">
        <f t="shared" si="26"/>
        <v>0.10036964119335387</v>
      </c>
      <c r="L205" s="10">
        <f t="shared" si="26"/>
        <v>0.10356925836131148</v>
      </c>
      <c r="M205" s="10">
        <f t="shared" si="26"/>
        <v>0.11941834870016879</v>
      </c>
    </row>
    <row r="206" spans="1:13" ht="15" customHeight="1" x14ac:dyDescent="0.2">
      <c r="A206" s="8">
        <v>194</v>
      </c>
      <c r="B206" s="9">
        <f t="shared" si="29"/>
        <v>3.3283555072010142E-7</v>
      </c>
      <c r="C206" s="9">
        <f t="shared" si="29"/>
        <v>1.8839076708407557E-5</v>
      </c>
      <c r="D206" s="9">
        <f t="shared" si="29"/>
        <v>3.9169753786443684E-4</v>
      </c>
      <c r="E206" s="9">
        <f t="shared" si="29"/>
        <v>3.8273274063685635E-3</v>
      </c>
      <c r="F206" s="9">
        <f t="shared" si="29"/>
        <v>2.1014078715245871E-2</v>
      </c>
      <c r="H206" s="8">
        <v>194</v>
      </c>
      <c r="I206" s="9">
        <f t="shared" si="26"/>
        <v>0.10000029955199566</v>
      </c>
      <c r="J206" s="9">
        <f t="shared" si="26"/>
        <v>0.10001695516903757</v>
      </c>
      <c r="K206" s="9">
        <f t="shared" si="26"/>
        <v>0.10035252778407799</v>
      </c>
      <c r="L206" s="9">
        <f t="shared" si="26"/>
        <v>0.10344459466573171</v>
      </c>
      <c r="M206" s="9">
        <f t="shared" si="26"/>
        <v>0.11891267084372129</v>
      </c>
    </row>
    <row r="207" spans="1:13" ht="15" customHeight="1" x14ac:dyDescent="0.2">
      <c r="A207" s="2">
        <v>195</v>
      </c>
      <c r="B207" s="10">
        <f t="shared" si="29"/>
        <v>3.0606062883435956E-7</v>
      </c>
      <c r="C207" s="10">
        <f t="shared" si="29"/>
        <v>1.7687765491533122E-5</v>
      </c>
      <c r="D207" s="10">
        <f t="shared" si="29"/>
        <v>3.7356273414891589E-4</v>
      </c>
      <c r="E207" s="10">
        <f t="shared" si="29"/>
        <v>3.6936368223135312E-3</v>
      </c>
      <c r="F207" s="10">
        <f t="shared" si="29"/>
        <v>2.0466620300679514E-2</v>
      </c>
      <c r="H207" s="2">
        <v>195</v>
      </c>
      <c r="I207" s="10">
        <f t="shared" si="26"/>
        <v>0.10000027545456595</v>
      </c>
      <c r="J207" s="10">
        <f t="shared" si="26"/>
        <v>0.10001591898894238</v>
      </c>
      <c r="K207" s="10">
        <f t="shared" si="26"/>
        <v>0.10033620646073403</v>
      </c>
      <c r="L207" s="10">
        <f t="shared" si="26"/>
        <v>0.10332427314008219</v>
      </c>
      <c r="M207" s="10">
        <f t="shared" si="26"/>
        <v>0.11841995827061157</v>
      </c>
    </row>
    <row r="208" spans="1:13" ht="15" customHeight="1" x14ac:dyDescent="0.2">
      <c r="A208" s="8">
        <v>196</v>
      </c>
      <c r="B208" s="9">
        <f t="shared" si="29"/>
        <v>2.8143961235552522E-7</v>
      </c>
      <c r="C208" s="9">
        <f t="shared" si="29"/>
        <v>1.660681341210917E-5</v>
      </c>
      <c r="D208" s="9">
        <f t="shared" si="29"/>
        <v>3.5626731319138825E-4</v>
      </c>
      <c r="E208" s="9">
        <f t="shared" si="29"/>
        <v>3.5646037371474433E-3</v>
      </c>
      <c r="F208" s="9">
        <f t="shared" si="29"/>
        <v>1.9933210015889675E-2</v>
      </c>
      <c r="H208" s="8">
        <v>196</v>
      </c>
      <c r="I208" s="9">
        <f t="shared" si="26"/>
        <v>0.10000025329565113</v>
      </c>
      <c r="J208" s="9">
        <f t="shared" si="26"/>
        <v>0.1000149461320709</v>
      </c>
      <c r="K208" s="9">
        <f t="shared" si="26"/>
        <v>0.10032064058187226</v>
      </c>
      <c r="L208" s="9">
        <f t="shared" si="26"/>
        <v>0.1032081433634327</v>
      </c>
      <c r="M208" s="9">
        <f t="shared" si="26"/>
        <v>0.11793988901430072</v>
      </c>
    </row>
    <row r="209" spans="1:13" ht="15" customHeight="1" x14ac:dyDescent="0.2">
      <c r="A209" s="2">
        <v>197</v>
      </c>
      <c r="B209" s="10">
        <f t="shared" si="29"/>
        <v>2.5879923068873739E-7</v>
      </c>
      <c r="C209" s="10">
        <f t="shared" si="29"/>
        <v>1.5591920772629855E-5</v>
      </c>
      <c r="D209" s="10">
        <f t="shared" si="29"/>
        <v>3.3977244362075847E-4</v>
      </c>
      <c r="E209" s="10">
        <f t="shared" si="29"/>
        <v>3.4400667436770322E-3</v>
      </c>
      <c r="F209" s="10">
        <f t="shared" si="29"/>
        <v>1.9413498405618006E-2</v>
      </c>
      <c r="H209" s="2">
        <v>197</v>
      </c>
      <c r="I209" s="10">
        <f t="shared" si="26"/>
        <v>0.10000023291930762</v>
      </c>
      <c r="J209" s="10">
        <f t="shared" si="26"/>
        <v>0.10001403272869537</v>
      </c>
      <c r="K209" s="10">
        <f t="shared" si="26"/>
        <v>0.10030579519925868</v>
      </c>
      <c r="L209" s="10">
        <f t="shared" si="26"/>
        <v>0.10309606006930934</v>
      </c>
      <c r="M209" s="10">
        <f t="shared" si="26"/>
        <v>0.11747214856505621</v>
      </c>
    </row>
    <row r="210" spans="1:13" ht="15" customHeight="1" x14ac:dyDescent="0.2">
      <c r="A210" s="8">
        <v>198</v>
      </c>
      <c r="B210" s="9">
        <f t="shared" si="29"/>
        <v>2.3798015195521881E-7</v>
      </c>
      <c r="C210" s="9">
        <f t="shared" si="29"/>
        <v>1.4639050621026417E-5</v>
      </c>
      <c r="D210" s="9">
        <f t="shared" si="29"/>
        <v>3.2404108865943207E-4</v>
      </c>
      <c r="E210" s="9">
        <f t="shared" si="29"/>
        <v>3.3198699699411201E-3</v>
      </c>
      <c r="F210" s="9">
        <f t="shared" si="29"/>
        <v>1.8907144139216129E-2</v>
      </c>
      <c r="H210" s="8">
        <v>198</v>
      </c>
      <c r="I210" s="9">
        <f t="shared" si="26"/>
        <v>0.10000021418213677</v>
      </c>
      <c r="J210" s="9">
        <f t="shared" si="26"/>
        <v>0.10001317514555894</v>
      </c>
      <c r="K210" s="9">
        <f t="shared" si="26"/>
        <v>0.1002916369797935</v>
      </c>
      <c r="L210" s="9">
        <f t="shared" si="26"/>
        <v>0.10298788297294702</v>
      </c>
      <c r="M210" s="9">
        <f t="shared" si="26"/>
        <v>0.11701642972529452</v>
      </c>
    </row>
    <row r="211" spans="1:13" ht="15" customHeight="1" x14ac:dyDescent="0.2">
      <c r="A211" s="2">
        <v>199</v>
      </c>
      <c r="B211" s="10">
        <f t="shared" si="29"/>
        <v>2.1883586169689449E-7</v>
      </c>
      <c r="C211" s="10">
        <f t="shared" si="29"/>
        <v>1.3744412696290484E-5</v>
      </c>
      <c r="D211" s="10">
        <f t="shared" si="29"/>
        <v>3.0903792335042505E-4</v>
      </c>
      <c r="E211" s="10">
        <f t="shared" si="29"/>
        <v>3.2038628934037013E-3</v>
      </c>
      <c r="F211" s="10">
        <f t="shared" si="29"/>
        <v>1.8413813851344264E-2</v>
      </c>
      <c r="H211" s="2">
        <v>199</v>
      </c>
      <c r="I211" s="10">
        <f t="shared" si="26"/>
        <v>0.10000019695227554</v>
      </c>
      <c r="J211" s="10">
        <f t="shared" si="26"/>
        <v>0.10001236997142667</v>
      </c>
      <c r="K211" s="10">
        <f t="shared" si="26"/>
        <v>0.10027813413101538</v>
      </c>
      <c r="L211" s="10">
        <f t="shared" si="26"/>
        <v>0.10288347660406334</v>
      </c>
      <c r="M211" s="10">
        <f t="shared" si="26"/>
        <v>0.11657243246620984</v>
      </c>
    </row>
    <row r="212" spans="1:13" ht="15" customHeight="1" x14ac:dyDescent="0.2">
      <c r="A212" s="8">
        <v>200</v>
      </c>
      <c r="B212" s="9">
        <f t="shared" si="29"/>
        <v>2.0123163178297121E-7</v>
      </c>
      <c r="C212" s="9">
        <f t="shared" si="29"/>
        <v>1.2904448354887063E-5</v>
      </c>
      <c r="D212" s="9">
        <f t="shared" si="29"/>
        <v>2.9472925558736315E-4</v>
      </c>
      <c r="E212" s="9">
        <f t="shared" si="29"/>
        <v>3.0919001611065533E-3</v>
      </c>
      <c r="F212" s="9">
        <f t="shared" si="29"/>
        <v>1.7933181984191918E-2</v>
      </c>
      <c r="H212" s="8">
        <v>200</v>
      </c>
      <c r="I212" s="9">
        <f t="shared" si="26"/>
        <v>0.10000018110846862</v>
      </c>
      <c r="J212" s="9">
        <f t="shared" si="26"/>
        <v>0.10001161400351941</v>
      </c>
      <c r="K212" s="9">
        <f t="shared" si="26"/>
        <v>0.10026525633002863</v>
      </c>
      <c r="L212" s="9">
        <f t="shared" si="26"/>
        <v>0.1027827101449959</v>
      </c>
      <c r="M212" s="9">
        <f t="shared" si="26"/>
        <v>0.11613986378577273</v>
      </c>
    </row>
  </sheetData>
  <sheetProtection algorithmName="SHA-512" hashValue="R6PTxI889VhFvdSz/DJapShe0PZQnlUNToSTaM9NmjI8o3dBr3i32dJOi60IVltu7EMbihGrsx7dNB6WTdJcyA==" saltValue="XpyyDnK1aAi4hEvgJ4ZMUg==" spinCount="100000" sheet="1"/>
  <mergeCells count="20">
    <mergeCell ref="Y54:Z54"/>
    <mergeCell ref="Y63:Z63"/>
    <mergeCell ref="Z37:AA37"/>
    <mergeCell ref="Z38:AA38"/>
    <mergeCell ref="Z39:AA39"/>
    <mergeCell ref="Z35:AA35"/>
    <mergeCell ref="Z36:AA36"/>
    <mergeCell ref="B8:F8"/>
    <mergeCell ref="B9:F9"/>
    <mergeCell ref="X21:Y21"/>
    <mergeCell ref="X22:Y22"/>
    <mergeCell ref="X24:Y24"/>
    <mergeCell ref="H8:H11"/>
    <mergeCell ref="I8:M8"/>
    <mergeCell ref="I9:M9"/>
    <mergeCell ref="A1:M1"/>
    <mergeCell ref="H2:M2"/>
    <mergeCell ref="H3:M3"/>
    <mergeCell ref="A8:A11"/>
    <mergeCell ref="Z34:AA34"/>
  </mergeCells>
  <dataValidations disablePrompts="1" count="2">
    <dataValidation type="list" allowBlank="1" showInputMessage="1" showErrorMessage="1" sqref="Y13" xr:uid="{80205CD2-4DFE-430B-A56D-C4EFC04BE270}">
      <formula1>$Y$56:$Y$60</formula1>
    </dataValidation>
    <dataValidation type="list" allowBlank="1" showInputMessage="1" showErrorMessage="1" sqref="Y14" xr:uid="{0275F16B-B6BD-4D23-92BF-9AE005170D6F}">
      <formula1>$Y$65:$Y$69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TRABALHO PESADO</vt:lpstr>
      <vt:lpstr>'TRABALHO PESADO'!Area_de_impressao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Fatores de depreciação do método Caires</dc:title>
  <dc:creator>Samuel Jesus de Oliveira</dc:creator>
  <cp:lastModifiedBy>Samuel Jesus de Oliveira</cp:lastModifiedBy>
  <cp:lastPrinted>2021-02-24T03:13:15Z</cp:lastPrinted>
  <dcterms:created xsi:type="dcterms:W3CDTF">2021-02-23T23:01:50Z</dcterms:created>
  <dcterms:modified xsi:type="dcterms:W3CDTF">2022-09-19T23:02:39Z</dcterms:modified>
</cp:coreProperties>
</file>