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dor\Documents\Projetos\Projeto Alfa\Planilhas\Tabelas\Método Caires\"/>
    </mc:Choice>
  </mc:AlternateContent>
  <xr:revisionPtr revIDLastSave="0" documentId="13_ncr:1_{7C2568C5-D0AD-40B7-A96C-7D725BBB62EC}" xr6:coauthVersionLast="47" xr6:coauthVersionMax="47" xr10:uidLastSave="{00000000-0000-0000-0000-000000000000}"/>
  <bookViews>
    <workbookView xWindow="-120" yWindow="-120" windowWidth="29040" windowHeight="15840" tabRatio="763" xr2:uid="{083CAACB-9875-4C0D-9241-5F1A1B2CB5C5}"/>
  </bookViews>
  <sheets>
    <sheet name="TRABALHO LEVE" sheetId="6" r:id="rId1"/>
  </sheets>
  <definedNames>
    <definedName name="_xlnm.Print_Area" localSheetId="0">'TRABALHO LEVE'!$A:$F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46" i="6" l="1"/>
  <c r="C200" i="6" s="1"/>
  <c r="J200" i="6" s="1"/>
  <c r="Z14" i="6"/>
  <c r="Z13" i="6"/>
  <c r="C13" i="6" l="1"/>
  <c r="J13" i="6" s="1"/>
  <c r="D17" i="6"/>
  <c r="K17" i="6" s="1"/>
  <c r="B26" i="6"/>
  <c r="I26" i="6" s="1"/>
  <c r="D37" i="6"/>
  <c r="K37" i="6" s="1"/>
  <c r="D13" i="6"/>
  <c r="K13" i="6" s="1"/>
  <c r="D15" i="6"/>
  <c r="K15" i="6" s="1"/>
  <c r="E19" i="6"/>
  <c r="L19" i="6" s="1"/>
  <c r="F27" i="6"/>
  <c r="M27" i="6" s="1"/>
  <c r="F38" i="6"/>
  <c r="M38" i="6" s="1"/>
  <c r="B61" i="6"/>
  <c r="I61" i="6" s="1"/>
  <c r="C16" i="6"/>
  <c r="J16" i="6" s="1"/>
  <c r="C20" i="6"/>
  <c r="J20" i="6" s="1"/>
  <c r="B31" i="6"/>
  <c r="I31" i="6" s="1"/>
  <c r="F43" i="6"/>
  <c r="M43" i="6" s="1"/>
  <c r="C80" i="6"/>
  <c r="J80" i="6" s="1"/>
  <c r="F14" i="6"/>
  <c r="M14" i="6" s="1"/>
  <c r="Y16" i="6"/>
  <c r="Y18" i="6" s="1"/>
  <c r="Y19" i="6" s="1"/>
  <c r="Z22" i="6" s="1"/>
  <c r="Z24" i="6" s="1"/>
  <c r="F21" i="6"/>
  <c r="M21" i="6" s="1"/>
  <c r="C34" i="6"/>
  <c r="J34" i="6" s="1"/>
  <c r="C45" i="6"/>
  <c r="J45" i="6" s="1"/>
  <c r="C112" i="6"/>
  <c r="J112" i="6" s="1"/>
  <c r="E144" i="6"/>
  <c r="L144" i="6" s="1"/>
  <c r="E86" i="6"/>
  <c r="L86" i="6" s="1"/>
  <c r="E161" i="6"/>
  <c r="L161" i="6" s="1"/>
  <c r="D12" i="6"/>
  <c r="K12" i="6" s="1"/>
  <c r="E14" i="6"/>
  <c r="L14" i="6" s="1"/>
  <c r="B16" i="6"/>
  <c r="I16" i="6" s="1"/>
  <c r="F17" i="6"/>
  <c r="M17" i="6" s="1"/>
  <c r="F24" i="6"/>
  <c r="M24" i="6" s="1"/>
  <c r="D32" i="6"/>
  <c r="K32" i="6" s="1"/>
  <c r="E40" i="6"/>
  <c r="L40" i="6" s="1"/>
  <c r="E54" i="6"/>
  <c r="L54" i="6" s="1"/>
  <c r="F105" i="6"/>
  <c r="M105" i="6" s="1"/>
  <c r="B181" i="6"/>
  <c r="I181" i="6" s="1"/>
  <c r="D67" i="6"/>
  <c r="K67" i="6" s="1"/>
  <c r="B93" i="6"/>
  <c r="I93" i="6" s="1"/>
  <c r="B119" i="6"/>
  <c r="I119" i="6" s="1"/>
  <c r="E12" i="6"/>
  <c r="L12" i="6" s="1"/>
  <c r="B14" i="6"/>
  <c r="I14" i="6" s="1"/>
  <c r="C15" i="6"/>
  <c r="J15" i="6" s="1"/>
  <c r="F16" i="6"/>
  <c r="M16" i="6" s="1"/>
  <c r="E18" i="6"/>
  <c r="L18" i="6" s="1"/>
  <c r="B23" i="6"/>
  <c r="I23" i="6" s="1"/>
  <c r="C29" i="6"/>
  <c r="J29" i="6" s="1"/>
  <c r="E35" i="6"/>
  <c r="L35" i="6" s="1"/>
  <c r="B42" i="6"/>
  <c r="I42" i="6" s="1"/>
  <c r="C48" i="6"/>
  <c r="J48" i="6" s="1"/>
  <c r="F73" i="6"/>
  <c r="M73" i="6" s="1"/>
  <c r="D99" i="6"/>
  <c r="K99" i="6" s="1"/>
  <c r="F131" i="6"/>
  <c r="M131" i="6" s="1"/>
  <c r="E206" i="6"/>
  <c r="L206" i="6" s="1"/>
  <c r="F18" i="6"/>
  <c r="M18" i="6" s="1"/>
  <c r="E20" i="6"/>
  <c r="L20" i="6" s="1"/>
  <c r="C23" i="6"/>
  <c r="J23" i="6" s="1"/>
  <c r="C26" i="6"/>
  <c r="J26" i="6" s="1"/>
  <c r="D29" i="6"/>
  <c r="K29" i="6" s="1"/>
  <c r="E32" i="6"/>
  <c r="L32" i="6" s="1"/>
  <c r="F35" i="6"/>
  <c r="M35" i="6" s="1"/>
  <c r="B39" i="6"/>
  <c r="I39" i="6" s="1"/>
  <c r="C42" i="6"/>
  <c r="J42" i="6" s="1"/>
  <c r="D45" i="6"/>
  <c r="K45" i="6" s="1"/>
  <c r="F49" i="6"/>
  <c r="M49" i="6" s="1"/>
  <c r="C56" i="6"/>
  <c r="J56" i="6" s="1"/>
  <c r="E62" i="6"/>
  <c r="L62" i="6" s="1"/>
  <c r="B69" i="6"/>
  <c r="I69" i="6" s="1"/>
  <c r="D75" i="6"/>
  <c r="K75" i="6" s="1"/>
  <c r="F81" i="6"/>
  <c r="M81" i="6" s="1"/>
  <c r="C88" i="6"/>
  <c r="J88" i="6" s="1"/>
  <c r="E94" i="6"/>
  <c r="L94" i="6" s="1"/>
  <c r="B101" i="6"/>
  <c r="I101" i="6" s="1"/>
  <c r="D107" i="6"/>
  <c r="K107" i="6" s="1"/>
  <c r="F113" i="6"/>
  <c r="M113" i="6" s="1"/>
  <c r="C122" i="6"/>
  <c r="J122" i="6" s="1"/>
  <c r="B135" i="6"/>
  <c r="I135" i="6" s="1"/>
  <c r="F148" i="6"/>
  <c r="M148" i="6" s="1"/>
  <c r="F165" i="6"/>
  <c r="M165" i="6" s="1"/>
  <c r="D187" i="6"/>
  <c r="K187" i="6" s="1"/>
  <c r="D19" i="6"/>
  <c r="K19" i="6" s="1"/>
  <c r="E21" i="6"/>
  <c r="L21" i="6" s="1"/>
  <c r="E24" i="6"/>
  <c r="L24" i="6" s="1"/>
  <c r="E27" i="6"/>
  <c r="L27" i="6" s="1"/>
  <c r="F30" i="6"/>
  <c r="M30" i="6" s="1"/>
  <c r="B34" i="6"/>
  <c r="I34" i="6" s="1"/>
  <c r="C37" i="6"/>
  <c r="J37" i="6" s="1"/>
  <c r="D40" i="6"/>
  <c r="K40" i="6" s="1"/>
  <c r="E43" i="6"/>
  <c r="L43" i="6" s="1"/>
  <c r="F46" i="6"/>
  <c r="M46" i="6" s="1"/>
  <c r="D51" i="6"/>
  <c r="K51" i="6" s="1"/>
  <c r="F57" i="6"/>
  <c r="M57" i="6" s="1"/>
  <c r="C64" i="6"/>
  <c r="J64" i="6" s="1"/>
  <c r="E70" i="6"/>
  <c r="L70" i="6" s="1"/>
  <c r="B77" i="6"/>
  <c r="I77" i="6" s="1"/>
  <c r="D83" i="6"/>
  <c r="K83" i="6" s="1"/>
  <c r="F89" i="6"/>
  <c r="M89" i="6" s="1"/>
  <c r="C96" i="6"/>
  <c r="J96" i="6" s="1"/>
  <c r="E102" i="6"/>
  <c r="L102" i="6" s="1"/>
  <c r="B109" i="6"/>
  <c r="I109" i="6" s="1"/>
  <c r="D115" i="6"/>
  <c r="K115" i="6" s="1"/>
  <c r="D125" i="6"/>
  <c r="K125" i="6" s="1"/>
  <c r="C138" i="6"/>
  <c r="J138" i="6" s="1"/>
  <c r="B153" i="6"/>
  <c r="I153" i="6" s="1"/>
  <c r="B170" i="6"/>
  <c r="I170" i="6" s="1"/>
  <c r="F193" i="6"/>
  <c r="M193" i="6" s="1"/>
  <c r="B53" i="6"/>
  <c r="I53" i="6" s="1"/>
  <c r="D59" i="6"/>
  <c r="K59" i="6" s="1"/>
  <c r="F65" i="6"/>
  <c r="M65" i="6" s="1"/>
  <c r="C72" i="6"/>
  <c r="J72" i="6" s="1"/>
  <c r="E78" i="6"/>
  <c r="L78" i="6" s="1"/>
  <c r="B85" i="6"/>
  <c r="I85" i="6" s="1"/>
  <c r="D91" i="6"/>
  <c r="K91" i="6" s="1"/>
  <c r="F97" i="6"/>
  <c r="M97" i="6" s="1"/>
  <c r="C104" i="6"/>
  <c r="J104" i="6" s="1"/>
  <c r="E110" i="6"/>
  <c r="L110" i="6" s="1"/>
  <c r="B117" i="6"/>
  <c r="I117" i="6" s="1"/>
  <c r="E128" i="6"/>
  <c r="L128" i="6" s="1"/>
  <c r="D141" i="6"/>
  <c r="K141" i="6" s="1"/>
  <c r="C157" i="6"/>
  <c r="J157" i="6" s="1"/>
  <c r="E174" i="6"/>
  <c r="L174" i="6" s="1"/>
  <c r="E212" i="6"/>
  <c r="L212" i="6" s="1"/>
  <c r="F211" i="6"/>
  <c r="M211" i="6" s="1"/>
  <c r="B211" i="6"/>
  <c r="I211" i="6" s="1"/>
  <c r="C210" i="6"/>
  <c r="J210" i="6" s="1"/>
  <c r="D209" i="6"/>
  <c r="K209" i="6" s="1"/>
  <c r="E208" i="6"/>
  <c r="L208" i="6" s="1"/>
  <c r="F207" i="6"/>
  <c r="M207" i="6" s="1"/>
  <c r="B207" i="6"/>
  <c r="I207" i="6" s="1"/>
  <c r="C206" i="6"/>
  <c r="J206" i="6" s="1"/>
  <c r="D205" i="6"/>
  <c r="K205" i="6" s="1"/>
  <c r="E204" i="6"/>
  <c r="L204" i="6" s="1"/>
  <c r="F203" i="6"/>
  <c r="M203" i="6" s="1"/>
  <c r="B203" i="6"/>
  <c r="I203" i="6" s="1"/>
  <c r="C202" i="6"/>
  <c r="J202" i="6" s="1"/>
  <c r="D201" i="6"/>
  <c r="K201" i="6" s="1"/>
  <c r="E200" i="6"/>
  <c r="L200" i="6" s="1"/>
  <c r="F199" i="6"/>
  <c r="M199" i="6" s="1"/>
  <c r="B199" i="6"/>
  <c r="I199" i="6" s="1"/>
  <c r="C198" i="6"/>
  <c r="J198" i="6" s="1"/>
  <c r="D197" i="6"/>
  <c r="K197" i="6" s="1"/>
  <c r="E196" i="6"/>
  <c r="L196" i="6" s="1"/>
  <c r="F195" i="6"/>
  <c r="M195" i="6" s="1"/>
  <c r="B195" i="6"/>
  <c r="I195" i="6" s="1"/>
  <c r="C194" i="6"/>
  <c r="J194" i="6" s="1"/>
  <c r="D193" i="6"/>
  <c r="K193" i="6" s="1"/>
  <c r="E192" i="6"/>
  <c r="L192" i="6" s="1"/>
  <c r="F191" i="6"/>
  <c r="M191" i="6" s="1"/>
  <c r="B191" i="6"/>
  <c r="I191" i="6" s="1"/>
  <c r="C190" i="6"/>
  <c r="J190" i="6" s="1"/>
  <c r="D189" i="6"/>
  <c r="K189" i="6" s="1"/>
  <c r="E188" i="6"/>
  <c r="L188" i="6" s="1"/>
  <c r="F187" i="6"/>
  <c r="M187" i="6" s="1"/>
  <c r="B187" i="6"/>
  <c r="I187" i="6" s="1"/>
  <c r="C186" i="6"/>
  <c r="J186" i="6" s="1"/>
  <c r="D185" i="6"/>
  <c r="K185" i="6" s="1"/>
  <c r="E184" i="6"/>
  <c r="L184" i="6" s="1"/>
  <c r="F183" i="6"/>
  <c r="M183" i="6" s="1"/>
  <c r="B183" i="6"/>
  <c r="I183" i="6" s="1"/>
  <c r="C182" i="6"/>
  <c r="J182" i="6" s="1"/>
  <c r="D181" i="6"/>
  <c r="K181" i="6" s="1"/>
  <c r="E180" i="6"/>
  <c r="L180" i="6" s="1"/>
  <c r="F179" i="6"/>
  <c r="M179" i="6" s="1"/>
  <c r="B179" i="6"/>
  <c r="I179" i="6" s="1"/>
  <c r="C178" i="6"/>
  <c r="J178" i="6" s="1"/>
  <c r="D177" i="6"/>
  <c r="K177" i="6" s="1"/>
  <c r="E176" i="6"/>
  <c r="L176" i="6" s="1"/>
  <c r="F175" i="6"/>
  <c r="M175" i="6" s="1"/>
  <c r="B175" i="6"/>
  <c r="I175" i="6" s="1"/>
  <c r="C174" i="6"/>
  <c r="J174" i="6" s="1"/>
  <c r="D173" i="6"/>
  <c r="K173" i="6" s="1"/>
  <c r="E172" i="6"/>
  <c r="L172" i="6" s="1"/>
  <c r="F171" i="6"/>
  <c r="M171" i="6" s="1"/>
  <c r="B171" i="6"/>
  <c r="I171" i="6" s="1"/>
  <c r="C170" i="6"/>
  <c r="J170" i="6" s="1"/>
  <c r="D169" i="6"/>
  <c r="K169" i="6" s="1"/>
  <c r="E168" i="6"/>
  <c r="L168" i="6" s="1"/>
  <c r="F167" i="6"/>
  <c r="M167" i="6" s="1"/>
  <c r="B167" i="6"/>
  <c r="I167" i="6" s="1"/>
  <c r="C166" i="6"/>
  <c r="J166" i="6" s="1"/>
  <c r="D165" i="6"/>
  <c r="K165" i="6" s="1"/>
  <c r="E164" i="6"/>
  <c r="L164" i="6" s="1"/>
  <c r="F163" i="6"/>
  <c r="M163" i="6" s="1"/>
  <c r="B163" i="6"/>
  <c r="I163" i="6" s="1"/>
  <c r="C162" i="6"/>
  <c r="J162" i="6" s="1"/>
  <c r="D161" i="6"/>
  <c r="K161" i="6" s="1"/>
  <c r="E160" i="6"/>
  <c r="L160" i="6" s="1"/>
  <c r="F159" i="6"/>
  <c r="M159" i="6" s="1"/>
  <c r="B159" i="6"/>
  <c r="I159" i="6" s="1"/>
  <c r="C158" i="6"/>
  <c r="J158" i="6" s="1"/>
  <c r="D157" i="6"/>
  <c r="K157" i="6" s="1"/>
  <c r="E156" i="6"/>
  <c r="L156" i="6" s="1"/>
  <c r="F155" i="6"/>
  <c r="M155" i="6" s="1"/>
  <c r="B155" i="6"/>
  <c r="I155" i="6" s="1"/>
  <c r="C154" i="6"/>
  <c r="J154" i="6" s="1"/>
  <c r="D153" i="6"/>
  <c r="K153" i="6" s="1"/>
  <c r="E152" i="6"/>
  <c r="L152" i="6" s="1"/>
  <c r="F151" i="6"/>
  <c r="M151" i="6" s="1"/>
  <c r="B151" i="6"/>
  <c r="I151" i="6" s="1"/>
  <c r="C150" i="6"/>
  <c r="J150" i="6" s="1"/>
  <c r="D149" i="6"/>
  <c r="K149" i="6" s="1"/>
  <c r="E148" i="6"/>
  <c r="L148" i="6" s="1"/>
  <c r="F147" i="6"/>
  <c r="M147" i="6" s="1"/>
  <c r="B147" i="6"/>
  <c r="I147" i="6" s="1"/>
  <c r="C146" i="6"/>
  <c r="J146" i="6" s="1"/>
  <c r="D145" i="6"/>
  <c r="K145" i="6" s="1"/>
  <c r="D212" i="6"/>
  <c r="K212" i="6" s="1"/>
  <c r="E211" i="6"/>
  <c r="L211" i="6" s="1"/>
  <c r="F210" i="6"/>
  <c r="M210" i="6" s="1"/>
  <c r="B210" i="6"/>
  <c r="I210" i="6" s="1"/>
  <c r="C209" i="6"/>
  <c r="J209" i="6" s="1"/>
  <c r="D208" i="6"/>
  <c r="K208" i="6" s="1"/>
  <c r="E207" i="6"/>
  <c r="L207" i="6" s="1"/>
  <c r="F206" i="6"/>
  <c r="M206" i="6" s="1"/>
  <c r="B206" i="6"/>
  <c r="I206" i="6" s="1"/>
  <c r="C205" i="6"/>
  <c r="J205" i="6" s="1"/>
  <c r="D204" i="6"/>
  <c r="K204" i="6" s="1"/>
  <c r="E203" i="6"/>
  <c r="L203" i="6" s="1"/>
  <c r="F202" i="6"/>
  <c r="M202" i="6" s="1"/>
  <c r="B202" i="6"/>
  <c r="I202" i="6" s="1"/>
  <c r="C201" i="6"/>
  <c r="J201" i="6" s="1"/>
  <c r="D200" i="6"/>
  <c r="K200" i="6" s="1"/>
  <c r="E199" i="6"/>
  <c r="L199" i="6" s="1"/>
  <c r="F198" i="6"/>
  <c r="M198" i="6" s="1"/>
  <c r="B198" i="6"/>
  <c r="I198" i="6" s="1"/>
  <c r="C197" i="6"/>
  <c r="J197" i="6" s="1"/>
  <c r="D196" i="6"/>
  <c r="K196" i="6" s="1"/>
  <c r="E195" i="6"/>
  <c r="L195" i="6" s="1"/>
  <c r="F194" i="6"/>
  <c r="M194" i="6" s="1"/>
  <c r="B194" i="6"/>
  <c r="I194" i="6" s="1"/>
  <c r="C193" i="6"/>
  <c r="J193" i="6" s="1"/>
  <c r="D192" i="6"/>
  <c r="K192" i="6" s="1"/>
  <c r="E191" i="6"/>
  <c r="L191" i="6" s="1"/>
  <c r="F190" i="6"/>
  <c r="M190" i="6" s="1"/>
  <c r="B190" i="6"/>
  <c r="I190" i="6" s="1"/>
  <c r="C189" i="6"/>
  <c r="J189" i="6" s="1"/>
  <c r="D188" i="6"/>
  <c r="K188" i="6" s="1"/>
  <c r="E187" i="6"/>
  <c r="L187" i="6" s="1"/>
  <c r="F186" i="6"/>
  <c r="M186" i="6" s="1"/>
  <c r="B186" i="6"/>
  <c r="I186" i="6" s="1"/>
  <c r="C185" i="6"/>
  <c r="J185" i="6" s="1"/>
  <c r="D184" i="6"/>
  <c r="K184" i="6" s="1"/>
  <c r="E183" i="6"/>
  <c r="L183" i="6" s="1"/>
  <c r="F182" i="6"/>
  <c r="M182" i="6" s="1"/>
  <c r="B182" i="6"/>
  <c r="I182" i="6" s="1"/>
  <c r="C181" i="6"/>
  <c r="J181" i="6" s="1"/>
  <c r="D180" i="6"/>
  <c r="K180" i="6" s="1"/>
  <c r="E179" i="6"/>
  <c r="L179" i="6" s="1"/>
  <c r="F178" i="6"/>
  <c r="M178" i="6" s="1"/>
  <c r="B178" i="6"/>
  <c r="I178" i="6" s="1"/>
  <c r="C177" i="6"/>
  <c r="J177" i="6" s="1"/>
  <c r="D176" i="6"/>
  <c r="K176" i="6" s="1"/>
  <c r="E175" i="6"/>
  <c r="L175" i="6" s="1"/>
  <c r="F174" i="6"/>
  <c r="M174" i="6" s="1"/>
  <c r="B174" i="6"/>
  <c r="I174" i="6" s="1"/>
  <c r="F212" i="6"/>
  <c r="M212" i="6" s="1"/>
  <c r="C211" i="6"/>
  <c r="J211" i="6" s="1"/>
  <c r="E209" i="6"/>
  <c r="L209" i="6" s="1"/>
  <c r="B208" i="6"/>
  <c r="I208" i="6" s="1"/>
  <c r="D206" i="6"/>
  <c r="K206" i="6" s="1"/>
  <c r="F204" i="6"/>
  <c r="M204" i="6" s="1"/>
  <c r="C203" i="6"/>
  <c r="J203" i="6" s="1"/>
  <c r="E201" i="6"/>
  <c r="L201" i="6" s="1"/>
  <c r="B200" i="6"/>
  <c r="I200" i="6" s="1"/>
  <c r="D198" i="6"/>
  <c r="K198" i="6" s="1"/>
  <c r="F196" i="6"/>
  <c r="M196" i="6" s="1"/>
  <c r="C195" i="6"/>
  <c r="J195" i="6" s="1"/>
  <c r="E193" i="6"/>
  <c r="L193" i="6" s="1"/>
  <c r="B192" i="6"/>
  <c r="I192" i="6" s="1"/>
  <c r="D190" i="6"/>
  <c r="K190" i="6" s="1"/>
  <c r="F188" i="6"/>
  <c r="M188" i="6" s="1"/>
  <c r="C187" i="6"/>
  <c r="J187" i="6" s="1"/>
  <c r="E185" i="6"/>
  <c r="L185" i="6" s="1"/>
  <c r="B184" i="6"/>
  <c r="I184" i="6" s="1"/>
  <c r="D182" i="6"/>
  <c r="K182" i="6" s="1"/>
  <c r="F180" i="6"/>
  <c r="M180" i="6" s="1"/>
  <c r="C179" i="6"/>
  <c r="J179" i="6" s="1"/>
  <c r="E177" i="6"/>
  <c r="L177" i="6" s="1"/>
  <c r="B176" i="6"/>
  <c r="I176" i="6" s="1"/>
  <c r="D174" i="6"/>
  <c r="K174" i="6" s="1"/>
  <c r="B173" i="6"/>
  <c r="I173" i="6" s="1"/>
  <c r="B172" i="6"/>
  <c r="I172" i="6" s="1"/>
  <c r="F170" i="6"/>
  <c r="M170" i="6" s="1"/>
  <c r="F169" i="6"/>
  <c r="M169" i="6" s="1"/>
  <c r="F168" i="6"/>
  <c r="M168" i="6" s="1"/>
  <c r="E167" i="6"/>
  <c r="L167" i="6" s="1"/>
  <c r="E166" i="6"/>
  <c r="L166" i="6" s="1"/>
  <c r="E165" i="6"/>
  <c r="L165" i="6" s="1"/>
  <c r="D164" i="6"/>
  <c r="K164" i="6" s="1"/>
  <c r="D163" i="6"/>
  <c r="K163" i="6" s="1"/>
  <c r="D162" i="6"/>
  <c r="K162" i="6" s="1"/>
  <c r="C161" i="6"/>
  <c r="J161" i="6" s="1"/>
  <c r="C160" i="6"/>
  <c r="J160" i="6" s="1"/>
  <c r="C159" i="6"/>
  <c r="J159" i="6" s="1"/>
  <c r="B158" i="6"/>
  <c r="I158" i="6" s="1"/>
  <c r="B157" i="6"/>
  <c r="I157" i="6" s="1"/>
  <c r="B156" i="6"/>
  <c r="I156" i="6" s="1"/>
  <c r="F154" i="6"/>
  <c r="M154" i="6" s="1"/>
  <c r="F153" i="6"/>
  <c r="M153" i="6" s="1"/>
  <c r="F152" i="6"/>
  <c r="M152" i="6" s="1"/>
  <c r="E151" i="6"/>
  <c r="L151" i="6" s="1"/>
  <c r="E150" i="6"/>
  <c r="L150" i="6" s="1"/>
  <c r="E149" i="6"/>
  <c r="L149" i="6" s="1"/>
  <c r="D148" i="6"/>
  <c r="K148" i="6" s="1"/>
  <c r="D147" i="6"/>
  <c r="K147" i="6" s="1"/>
  <c r="D146" i="6"/>
  <c r="K146" i="6" s="1"/>
  <c r="C145" i="6"/>
  <c r="J145" i="6" s="1"/>
  <c r="D144" i="6"/>
  <c r="K144" i="6" s="1"/>
  <c r="E143" i="6"/>
  <c r="L143" i="6" s="1"/>
  <c r="F142" i="6"/>
  <c r="M142" i="6" s="1"/>
  <c r="B142" i="6"/>
  <c r="I142" i="6" s="1"/>
  <c r="C141" i="6"/>
  <c r="J141" i="6" s="1"/>
  <c r="D140" i="6"/>
  <c r="K140" i="6" s="1"/>
  <c r="E139" i="6"/>
  <c r="L139" i="6" s="1"/>
  <c r="F138" i="6"/>
  <c r="M138" i="6" s="1"/>
  <c r="B138" i="6"/>
  <c r="I138" i="6" s="1"/>
  <c r="C137" i="6"/>
  <c r="J137" i="6" s="1"/>
  <c r="D136" i="6"/>
  <c r="K136" i="6" s="1"/>
  <c r="E135" i="6"/>
  <c r="L135" i="6" s="1"/>
  <c r="F134" i="6"/>
  <c r="M134" i="6" s="1"/>
  <c r="B134" i="6"/>
  <c r="I134" i="6" s="1"/>
  <c r="C133" i="6"/>
  <c r="J133" i="6" s="1"/>
  <c r="D132" i="6"/>
  <c r="K132" i="6" s="1"/>
  <c r="E131" i="6"/>
  <c r="L131" i="6" s="1"/>
  <c r="F130" i="6"/>
  <c r="M130" i="6" s="1"/>
  <c r="B130" i="6"/>
  <c r="I130" i="6" s="1"/>
  <c r="C129" i="6"/>
  <c r="J129" i="6" s="1"/>
  <c r="D128" i="6"/>
  <c r="K128" i="6" s="1"/>
  <c r="E127" i="6"/>
  <c r="L127" i="6" s="1"/>
  <c r="F126" i="6"/>
  <c r="M126" i="6" s="1"/>
  <c r="B126" i="6"/>
  <c r="I126" i="6" s="1"/>
  <c r="C125" i="6"/>
  <c r="J125" i="6" s="1"/>
  <c r="D124" i="6"/>
  <c r="K124" i="6" s="1"/>
  <c r="E123" i="6"/>
  <c r="L123" i="6" s="1"/>
  <c r="F122" i="6"/>
  <c r="M122" i="6" s="1"/>
  <c r="B122" i="6"/>
  <c r="I122" i="6" s="1"/>
  <c r="C121" i="6"/>
  <c r="J121" i="6" s="1"/>
  <c r="D120" i="6"/>
  <c r="K120" i="6" s="1"/>
  <c r="E119" i="6"/>
  <c r="L119" i="6" s="1"/>
  <c r="F118" i="6"/>
  <c r="M118" i="6" s="1"/>
  <c r="C212" i="6"/>
  <c r="J212" i="6" s="1"/>
  <c r="E210" i="6"/>
  <c r="L210" i="6" s="1"/>
  <c r="B209" i="6"/>
  <c r="I209" i="6" s="1"/>
  <c r="D207" i="6"/>
  <c r="K207" i="6" s="1"/>
  <c r="F205" i="6"/>
  <c r="M205" i="6" s="1"/>
  <c r="C204" i="6"/>
  <c r="J204" i="6" s="1"/>
  <c r="E202" i="6"/>
  <c r="L202" i="6" s="1"/>
  <c r="B201" i="6"/>
  <c r="I201" i="6" s="1"/>
  <c r="D199" i="6"/>
  <c r="K199" i="6" s="1"/>
  <c r="F197" i="6"/>
  <c r="M197" i="6" s="1"/>
  <c r="C196" i="6"/>
  <c r="J196" i="6" s="1"/>
  <c r="E194" i="6"/>
  <c r="L194" i="6" s="1"/>
  <c r="B193" i="6"/>
  <c r="I193" i="6" s="1"/>
  <c r="D191" i="6"/>
  <c r="K191" i="6" s="1"/>
  <c r="F189" i="6"/>
  <c r="M189" i="6" s="1"/>
  <c r="C188" i="6"/>
  <c r="J188" i="6" s="1"/>
  <c r="E186" i="6"/>
  <c r="L186" i="6" s="1"/>
  <c r="B185" i="6"/>
  <c r="I185" i="6" s="1"/>
  <c r="D183" i="6"/>
  <c r="K183" i="6" s="1"/>
  <c r="F181" i="6"/>
  <c r="M181" i="6" s="1"/>
  <c r="C180" i="6"/>
  <c r="J180" i="6" s="1"/>
  <c r="E178" i="6"/>
  <c r="L178" i="6" s="1"/>
  <c r="B177" i="6"/>
  <c r="I177" i="6" s="1"/>
  <c r="D175" i="6"/>
  <c r="K175" i="6" s="1"/>
  <c r="F173" i="6"/>
  <c r="M173" i="6" s="1"/>
  <c r="F172" i="6"/>
  <c r="M172" i="6" s="1"/>
  <c r="E171" i="6"/>
  <c r="L171" i="6" s="1"/>
  <c r="E170" i="6"/>
  <c r="L170" i="6" s="1"/>
  <c r="E169" i="6"/>
  <c r="L169" i="6" s="1"/>
  <c r="D168" i="6"/>
  <c r="K168" i="6" s="1"/>
  <c r="D167" i="6"/>
  <c r="K167" i="6" s="1"/>
  <c r="D166" i="6"/>
  <c r="K166" i="6" s="1"/>
  <c r="C165" i="6"/>
  <c r="J165" i="6" s="1"/>
  <c r="C164" i="6"/>
  <c r="J164" i="6" s="1"/>
  <c r="C163" i="6"/>
  <c r="J163" i="6" s="1"/>
  <c r="B162" i="6"/>
  <c r="I162" i="6" s="1"/>
  <c r="B161" i="6"/>
  <c r="I161" i="6" s="1"/>
  <c r="B160" i="6"/>
  <c r="I160" i="6" s="1"/>
  <c r="F158" i="6"/>
  <c r="M158" i="6" s="1"/>
  <c r="F157" i="6"/>
  <c r="M157" i="6" s="1"/>
  <c r="F156" i="6"/>
  <c r="M156" i="6" s="1"/>
  <c r="E155" i="6"/>
  <c r="L155" i="6" s="1"/>
  <c r="E154" i="6"/>
  <c r="L154" i="6" s="1"/>
  <c r="E153" i="6"/>
  <c r="L153" i="6" s="1"/>
  <c r="D152" i="6"/>
  <c r="K152" i="6" s="1"/>
  <c r="D151" i="6"/>
  <c r="K151" i="6" s="1"/>
  <c r="D150" i="6"/>
  <c r="K150" i="6" s="1"/>
  <c r="C149" i="6"/>
  <c r="J149" i="6" s="1"/>
  <c r="C148" i="6"/>
  <c r="J148" i="6" s="1"/>
  <c r="C147" i="6"/>
  <c r="J147" i="6" s="1"/>
  <c r="B146" i="6"/>
  <c r="I146" i="6" s="1"/>
  <c r="B145" i="6"/>
  <c r="I145" i="6" s="1"/>
  <c r="C144" i="6"/>
  <c r="J144" i="6" s="1"/>
  <c r="D143" i="6"/>
  <c r="K143" i="6" s="1"/>
  <c r="E142" i="6"/>
  <c r="L142" i="6" s="1"/>
  <c r="F141" i="6"/>
  <c r="M141" i="6" s="1"/>
  <c r="B141" i="6"/>
  <c r="I141" i="6" s="1"/>
  <c r="C140" i="6"/>
  <c r="J140" i="6" s="1"/>
  <c r="D139" i="6"/>
  <c r="K139" i="6" s="1"/>
  <c r="E138" i="6"/>
  <c r="L138" i="6" s="1"/>
  <c r="F137" i="6"/>
  <c r="M137" i="6" s="1"/>
  <c r="B137" i="6"/>
  <c r="I137" i="6" s="1"/>
  <c r="C136" i="6"/>
  <c r="J136" i="6" s="1"/>
  <c r="D135" i="6"/>
  <c r="K135" i="6" s="1"/>
  <c r="E134" i="6"/>
  <c r="L134" i="6" s="1"/>
  <c r="F133" i="6"/>
  <c r="M133" i="6" s="1"/>
  <c r="B133" i="6"/>
  <c r="I133" i="6" s="1"/>
  <c r="C132" i="6"/>
  <c r="J132" i="6" s="1"/>
  <c r="D131" i="6"/>
  <c r="K131" i="6" s="1"/>
  <c r="E130" i="6"/>
  <c r="L130" i="6" s="1"/>
  <c r="F129" i="6"/>
  <c r="M129" i="6" s="1"/>
  <c r="B129" i="6"/>
  <c r="I129" i="6" s="1"/>
  <c r="C128" i="6"/>
  <c r="J128" i="6" s="1"/>
  <c r="D127" i="6"/>
  <c r="K127" i="6" s="1"/>
  <c r="E126" i="6"/>
  <c r="L126" i="6" s="1"/>
  <c r="F125" i="6"/>
  <c r="M125" i="6" s="1"/>
  <c r="B125" i="6"/>
  <c r="I125" i="6" s="1"/>
  <c r="C124" i="6"/>
  <c r="J124" i="6" s="1"/>
  <c r="D123" i="6"/>
  <c r="K123" i="6" s="1"/>
  <c r="E122" i="6"/>
  <c r="L122" i="6" s="1"/>
  <c r="F121" i="6"/>
  <c r="M121" i="6" s="1"/>
  <c r="B121" i="6"/>
  <c r="I121" i="6" s="1"/>
  <c r="C120" i="6"/>
  <c r="J120" i="6" s="1"/>
  <c r="D119" i="6"/>
  <c r="K119" i="6" s="1"/>
  <c r="E118" i="6"/>
  <c r="L118" i="6" s="1"/>
  <c r="B212" i="6"/>
  <c r="I212" i="6" s="1"/>
  <c r="F208" i="6"/>
  <c r="M208" i="6" s="1"/>
  <c r="E205" i="6"/>
  <c r="L205" i="6" s="1"/>
  <c r="D202" i="6"/>
  <c r="K202" i="6" s="1"/>
  <c r="C199" i="6"/>
  <c r="J199" i="6" s="1"/>
  <c r="B196" i="6"/>
  <c r="I196" i="6" s="1"/>
  <c r="F192" i="6"/>
  <c r="M192" i="6" s="1"/>
  <c r="E189" i="6"/>
  <c r="L189" i="6" s="1"/>
  <c r="D186" i="6"/>
  <c r="K186" i="6" s="1"/>
  <c r="C183" i="6"/>
  <c r="J183" i="6" s="1"/>
  <c r="B180" i="6"/>
  <c r="I180" i="6" s="1"/>
  <c r="F176" i="6"/>
  <c r="M176" i="6" s="1"/>
  <c r="E173" i="6"/>
  <c r="L173" i="6" s="1"/>
  <c r="D171" i="6"/>
  <c r="K171" i="6" s="1"/>
  <c r="C169" i="6"/>
  <c r="J169" i="6" s="1"/>
  <c r="C167" i="6"/>
  <c r="J167" i="6" s="1"/>
  <c r="B165" i="6"/>
  <c r="I165" i="6" s="1"/>
  <c r="F162" i="6"/>
  <c r="M162" i="6" s="1"/>
  <c r="F160" i="6"/>
  <c r="M160" i="6" s="1"/>
  <c r="E158" i="6"/>
  <c r="L158" i="6" s="1"/>
  <c r="D156" i="6"/>
  <c r="K156" i="6" s="1"/>
  <c r="D154" i="6"/>
  <c r="K154" i="6" s="1"/>
  <c r="C152" i="6"/>
  <c r="J152" i="6" s="1"/>
  <c r="B150" i="6"/>
  <c r="I150" i="6" s="1"/>
  <c r="B148" i="6"/>
  <c r="I148" i="6" s="1"/>
  <c r="F145" i="6"/>
  <c r="M145" i="6" s="1"/>
  <c r="B144" i="6"/>
  <c r="I144" i="6" s="1"/>
  <c r="D142" i="6"/>
  <c r="K142" i="6" s="1"/>
  <c r="F140" i="6"/>
  <c r="M140" i="6" s="1"/>
  <c r="C139" i="6"/>
  <c r="J139" i="6" s="1"/>
  <c r="E137" i="6"/>
  <c r="L137" i="6" s="1"/>
  <c r="B136" i="6"/>
  <c r="I136" i="6" s="1"/>
  <c r="D134" i="6"/>
  <c r="K134" i="6" s="1"/>
  <c r="F132" i="6"/>
  <c r="M132" i="6" s="1"/>
  <c r="C131" i="6"/>
  <c r="J131" i="6" s="1"/>
  <c r="E129" i="6"/>
  <c r="L129" i="6" s="1"/>
  <c r="B128" i="6"/>
  <c r="I128" i="6" s="1"/>
  <c r="D126" i="6"/>
  <c r="K126" i="6" s="1"/>
  <c r="F124" i="6"/>
  <c r="M124" i="6" s="1"/>
  <c r="C123" i="6"/>
  <c r="J123" i="6" s="1"/>
  <c r="E121" i="6"/>
  <c r="L121" i="6" s="1"/>
  <c r="B120" i="6"/>
  <c r="I120" i="6" s="1"/>
  <c r="D118" i="6"/>
  <c r="K118" i="6" s="1"/>
  <c r="E117" i="6"/>
  <c r="L117" i="6" s="1"/>
  <c r="F116" i="6"/>
  <c r="M116" i="6" s="1"/>
  <c r="B116" i="6"/>
  <c r="I116" i="6" s="1"/>
  <c r="C115" i="6"/>
  <c r="J115" i="6" s="1"/>
  <c r="D114" i="6"/>
  <c r="K114" i="6" s="1"/>
  <c r="E113" i="6"/>
  <c r="L113" i="6" s="1"/>
  <c r="F112" i="6"/>
  <c r="M112" i="6" s="1"/>
  <c r="B112" i="6"/>
  <c r="I112" i="6" s="1"/>
  <c r="C111" i="6"/>
  <c r="J111" i="6" s="1"/>
  <c r="D110" i="6"/>
  <c r="K110" i="6" s="1"/>
  <c r="E109" i="6"/>
  <c r="L109" i="6" s="1"/>
  <c r="F108" i="6"/>
  <c r="M108" i="6" s="1"/>
  <c r="B108" i="6"/>
  <c r="I108" i="6" s="1"/>
  <c r="C107" i="6"/>
  <c r="J107" i="6" s="1"/>
  <c r="D106" i="6"/>
  <c r="K106" i="6" s="1"/>
  <c r="E105" i="6"/>
  <c r="L105" i="6" s="1"/>
  <c r="F104" i="6"/>
  <c r="M104" i="6" s="1"/>
  <c r="B104" i="6"/>
  <c r="I104" i="6" s="1"/>
  <c r="C103" i="6"/>
  <c r="J103" i="6" s="1"/>
  <c r="D102" i="6"/>
  <c r="K102" i="6" s="1"/>
  <c r="E101" i="6"/>
  <c r="L101" i="6" s="1"/>
  <c r="F100" i="6"/>
  <c r="M100" i="6" s="1"/>
  <c r="B100" i="6"/>
  <c r="I100" i="6" s="1"/>
  <c r="C99" i="6"/>
  <c r="J99" i="6" s="1"/>
  <c r="D98" i="6"/>
  <c r="K98" i="6" s="1"/>
  <c r="E97" i="6"/>
  <c r="L97" i="6" s="1"/>
  <c r="F96" i="6"/>
  <c r="M96" i="6" s="1"/>
  <c r="B96" i="6"/>
  <c r="I96" i="6" s="1"/>
  <c r="C95" i="6"/>
  <c r="J95" i="6" s="1"/>
  <c r="D94" i="6"/>
  <c r="K94" i="6" s="1"/>
  <c r="E93" i="6"/>
  <c r="L93" i="6" s="1"/>
  <c r="F92" i="6"/>
  <c r="M92" i="6" s="1"/>
  <c r="B92" i="6"/>
  <c r="I92" i="6" s="1"/>
  <c r="C91" i="6"/>
  <c r="J91" i="6" s="1"/>
  <c r="D90" i="6"/>
  <c r="K90" i="6" s="1"/>
  <c r="E89" i="6"/>
  <c r="L89" i="6" s="1"/>
  <c r="F88" i="6"/>
  <c r="M88" i="6" s="1"/>
  <c r="B88" i="6"/>
  <c r="I88" i="6" s="1"/>
  <c r="C87" i="6"/>
  <c r="J87" i="6" s="1"/>
  <c r="D86" i="6"/>
  <c r="K86" i="6" s="1"/>
  <c r="E85" i="6"/>
  <c r="L85" i="6" s="1"/>
  <c r="F84" i="6"/>
  <c r="M84" i="6" s="1"/>
  <c r="B84" i="6"/>
  <c r="I84" i="6" s="1"/>
  <c r="C83" i="6"/>
  <c r="J83" i="6" s="1"/>
  <c r="D82" i="6"/>
  <c r="K82" i="6" s="1"/>
  <c r="E81" i="6"/>
  <c r="L81" i="6" s="1"/>
  <c r="F80" i="6"/>
  <c r="M80" i="6" s="1"/>
  <c r="B80" i="6"/>
  <c r="I80" i="6" s="1"/>
  <c r="C79" i="6"/>
  <c r="J79" i="6" s="1"/>
  <c r="D78" i="6"/>
  <c r="K78" i="6" s="1"/>
  <c r="E77" i="6"/>
  <c r="L77" i="6" s="1"/>
  <c r="F76" i="6"/>
  <c r="M76" i="6" s="1"/>
  <c r="B76" i="6"/>
  <c r="I76" i="6" s="1"/>
  <c r="C75" i="6"/>
  <c r="J75" i="6" s="1"/>
  <c r="D74" i="6"/>
  <c r="K74" i="6" s="1"/>
  <c r="E73" i="6"/>
  <c r="L73" i="6" s="1"/>
  <c r="F72" i="6"/>
  <c r="M72" i="6" s="1"/>
  <c r="B72" i="6"/>
  <c r="I72" i="6" s="1"/>
  <c r="C71" i="6"/>
  <c r="J71" i="6" s="1"/>
  <c r="D70" i="6"/>
  <c r="K70" i="6" s="1"/>
  <c r="E69" i="6"/>
  <c r="L69" i="6" s="1"/>
  <c r="F68" i="6"/>
  <c r="M68" i="6" s="1"/>
  <c r="B68" i="6"/>
  <c r="I68" i="6" s="1"/>
  <c r="C67" i="6"/>
  <c r="J67" i="6" s="1"/>
  <c r="D66" i="6"/>
  <c r="K66" i="6" s="1"/>
  <c r="E65" i="6"/>
  <c r="L65" i="6" s="1"/>
  <c r="F64" i="6"/>
  <c r="M64" i="6" s="1"/>
  <c r="B64" i="6"/>
  <c r="I64" i="6" s="1"/>
  <c r="C63" i="6"/>
  <c r="J63" i="6" s="1"/>
  <c r="D62" i="6"/>
  <c r="K62" i="6" s="1"/>
  <c r="E61" i="6"/>
  <c r="L61" i="6" s="1"/>
  <c r="F60" i="6"/>
  <c r="M60" i="6" s="1"/>
  <c r="B60" i="6"/>
  <c r="I60" i="6" s="1"/>
  <c r="C59" i="6"/>
  <c r="J59" i="6" s="1"/>
  <c r="D58" i="6"/>
  <c r="K58" i="6" s="1"/>
  <c r="E57" i="6"/>
  <c r="L57" i="6" s="1"/>
  <c r="F56" i="6"/>
  <c r="M56" i="6" s="1"/>
  <c r="B56" i="6"/>
  <c r="I56" i="6" s="1"/>
  <c r="C55" i="6"/>
  <c r="J55" i="6" s="1"/>
  <c r="D54" i="6"/>
  <c r="K54" i="6" s="1"/>
  <c r="E53" i="6"/>
  <c r="L53" i="6" s="1"/>
  <c r="F52" i="6"/>
  <c r="M52" i="6" s="1"/>
  <c r="B52" i="6"/>
  <c r="I52" i="6" s="1"/>
  <c r="C51" i="6"/>
  <c r="J51" i="6" s="1"/>
  <c r="D50" i="6"/>
  <c r="K50" i="6" s="1"/>
  <c r="E49" i="6"/>
  <c r="L49" i="6" s="1"/>
  <c r="F48" i="6"/>
  <c r="M48" i="6" s="1"/>
  <c r="B48" i="6"/>
  <c r="I48" i="6" s="1"/>
  <c r="C47" i="6"/>
  <c r="J47" i="6" s="1"/>
  <c r="E46" i="6"/>
  <c r="L46" i="6" s="1"/>
  <c r="F45" i="6"/>
  <c r="M45" i="6" s="1"/>
  <c r="B45" i="6"/>
  <c r="I45" i="6" s="1"/>
  <c r="C44" i="6"/>
  <c r="J44" i="6" s="1"/>
  <c r="D43" i="6"/>
  <c r="K43" i="6" s="1"/>
  <c r="E42" i="6"/>
  <c r="L42" i="6" s="1"/>
  <c r="F41" i="6"/>
  <c r="M41" i="6" s="1"/>
  <c r="B41" i="6"/>
  <c r="I41" i="6" s="1"/>
  <c r="C40" i="6"/>
  <c r="J40" i="6" s="1"/>
  <c r="D39" i="6"/>
  <c r="K39" i="6" s="1"/>
  <c r="E38" i="6"/>
  <c r="L38" i="6" s="1"/>
  <c r="F37" i="6"/>
  <c r="M37" i="6" s="1"/>
  <c r="B37" i="6"/>
  <c r="I37" i="6" s="1"/>
  <c r="C36" i="6"/>
  <c r="J36" i="6" s="1"/>
  <c r="D35" i="6"/>
  <c r="K35" i="6" s="1"/>
  <c r="E34" i="6"/>
  <c r="L34" i="6" s="1"/>
  <c r="F33" i="6"/>
  <c r="M33" i="6" s="1"/>
  <c r="B33" i="6"/>
  <c r="I33" i="6" s="1"/>
  <c r="C32" i="6"/>
  <c r="J32" i="6" s="1"/>
  <c r="D31" i="6"/>
  <c r="K31" i="6" s="1"/>
  <c r="E30" i="6"/>
  <c r="L30" i="6" s="1"/>
  <c r="F29" i="6"/>
  <c r="M29" i="6" s="1"/>
  <c r="B29" i="6"/>
  <c r="I29" i="6" s="1"/>
  <c r="C28" i="6"/>
  <c r="J28" i="6" s="1"/>
  <c r="D27" i="6"/>
  <c r="K27" i="6" s="1"/>
  <c r="E26" i="6"/>
  <c r="L26" i="6" s="1"/>
  <c r="F25" i="6"/>
  <c r="M25" i="6" s="1"/>
  <c r="B25" i="6"/>
  <c r="I25" i="6" s="1"/>
  <c r="D24" i="6"/>
  <c r="K24" i="6" s="1"/>
  <c r="E23" i="6"/>
  <c r="L23" i="6" s="1"/>
  <c r="C22" i="6"/>
  <c r="J22" i="6" s="1"/>
  <c r="D21" i="6"/>
  <c r="K21" i="6" s="1"/>
  <c r="D211" i="6"/>
  <c r="K211" i="6" s="1"/>
  <c r="C208" i="6"/>
  <c r="J208" i="6" s="1"/>
  <c r="B205" i="6"/>
  <c r="I205" i="6" s="1"/>
  <c r="F201" i="6"/>
  <c r="M201" i="6" s="1"/>
  <c r="E198" i="6"/>
  <c r="L198" i="6" s="1"/>
  <c r="D195" i="6"/>
  <c r="K195" i="6" s="1"/>
  <c r="C192" i="6"/>
  <c r="J192" i="6" s="1"/>
  <c r="B189" i="6"/>
  <c r="I189" i="6" s="1"/>
  <c r="F185" i="6"/>
  <c r="M185" i="6" s="1"/>
  <c r="E182" i="6"/>
  <c r="L182" i="6" s="1"/>
  <c r="D179" i="6"/>
  <c r="K179" i="6" s="1"/>
  <c r="C176" i="6"/>
  <c r="J176" i="6" s="1"/>
  <c r="C173" i="6"/>
  <c r="J173" i="6" s="1"/>
  <c r="C171" i="6"/>
  <c r="J171" i="6" s="1"/>
  <c r="B169" i="6"/>
  <c r="I169" i="6" s="1"/>
  <c r="F166" i="6"/>
  <c r="M166" i="6" s="1"/>
  <c r="F164" i="6"/>
  <c r="M164" i="6" s="1"/>
  <c r="E162" i="6"/>
  <c r="L162" i="6" s="1"/>
  <c r="D160" i="6"/>
  <c r="K160" i="6" s="1"/>
  <c r="D158" i="6"/>
  <c r="K158" i="6" s="1"/>
  <c r="C156" i="6"/>
  <c r="J156" i="6" s="1"/>
  <c r="B154" i="6"/>
  <c r="I154" i="6" s="1"/>
  <c r="B152" i="6"/>
  <c r="I152" i="6" s="1"/>
  <c r="F149" i="6"/>
  <c r="M149" i="6" s="1"/>
  <c r="E147" i="6"/>
  <c r="L147" i="6" s="1"/>
  <c r="E145" i="6"/>
  <c r="L145" i="6" s="1"/>
  <c r="F143" i="6"/>
  <c r="M143" i="6" s="1"/>
  <c r="C142" i="6"/>
  <c r="J142" i="6" s="1"/>
  <c r="E140" i="6"/>
  <c r="L140" i="6" s="1"/>
  <c r="B139" i="6"/>
  <c r="I139" i="6" s="1"/>
  <c r="D137" i="6"/>
  <c r="K137" i="6" s="1"/>
  <c r="F135" i="6"/>
  <c r="M135" i="6" s="1"/>
  <c r="C134" i="6"/>
  <c r="J134" i="6" s="1"/>
  <c r="E132" i="6"/>
  <c r="L132" i="6" s="1"/>
  <c r="B131" i="6"/>
  <c r="I131" i="6" s="1"/>
  <c r="D129" i="6"/>
  <c r="K129" i="6" s="1"/>
  <c r="F127" i="6"/>
  <c r="M127" i="6" s="1"/>
  <c r="C126" i="6"/>
  <c r="J126" i="6" s="1"/>
  <c r="E124" i="6"/>
  <c r="L124" i="6" s="1"/>
  <c r="B123" i="6"/>
  <c r="I123" i="6" s="1"/>
  <c r="D121" i="6"/>
  <c r="K121" i="6" s="1"/>
  <c r="F119" i="6"/>
  <c r="M119" i="6" s="1"/>
  <c r="C118" i="6"/>
  <c r="J118" i="6" s="1"/>
  <c r="D117" i="6"/>
  <c r="K117" i="6" s="1"/>
  <c r="E116" i="6"/>
  <c r="L116" i="6" s="1"/>
  <c r="F115" i="6"/>
  <c r="M115" i="6" s="1"/>
  <c r="B115" i="6"/>
  <c r="I115" i="6" s="1"/>
  <c r="C114" i="6"/>
  <c r="J114" i="6" s="1"/>
  <c r="D113" i="6"/>
  <c r="K113" i="6" s="1"/>
  <c r="E112" i="6"/>
  <c r="L112" i="6" s="1"/>
  <c r="F111" i="6"/>
  <c r="M111" i="6" s="1"/>
  <c r="B111" i="6"/>
  <c r="I111" i="6" s="1"/>
  <c r="C110" i="6"/>
  <c r="J110" i="6" s="1"/>
  <c r="D109" i="6"/>
  <c r="K109" i="6" s="1"/>
  <c r="E108" i="6"/>
  <c r="L108" i="6" s="1"/>
  <c r="F107" i="6"/>
  <c r="M107" i="6" s="1"/>
  <c r="B107" i="6"/>
  <c r="I107" i="6" s="1"/>
  <c r="C106" i="6"/>
  <c r="J106" i="6" s="1"/>
  <c r="D105" i="6"/>
  <c r="K105" i="6" s="1"/>
  <c r="E104" i="6"/>
  <c r="L104" i="6" s="1"/>
  <c r="F103" i="6"/>
  <c r="M103" i="6" s="1"/>
  <c r="B103" i="6"/>
  <c r="I103" i="6" s="1"/>
  <c r="C102" i="6"/>
  <c r="J102" i="6" s="1"/>
  <c r="D101" i="6"/>
  <c r="K101" i="6" s="1"/>
  <c r="E100" i="6"/>
  <c r="L100" i="6" s="1"/>
  <c r="F99" i="6"/>
  <c r="M99" i="6" s="1"/>
  <c r="B99" i="6"/>
  <c r="I99" i="6" s="1"/>
  <c r="C98" i="6"/>
  <c r="J98" i="6" s="1"/>
  <c r="D97" i="6"/>
  <c r="K97" i="6" s="1"/>
  <c r="E96" i="6"/>
  <c r="L96" i="6" s="1"/>
  <c r="F95" i="6"/>
  <c r="M95" i="6" s="1"/>
  <c r="B95" i="6"/>
  <c r="I95" i="6" s="1"/>
  <c r="C94" i="6"/>
  <c r="J94" i="6" s="1"/>
  <c r="D93" i="6"/>
  <c r="K93" i="6" s="1"/>
  <c r="E92" i="6"/>
  <c r="L92" i="6" s="1"/>
  <c r="F91" i="6"/>
  <c r="M91" i="6" s="1"/>
  <c r="B91" i="6"/>
  <c r="I91" i="6" s="1"/>
  <c r="C90" i="6"/>
  <c r="J90" i="6" s="1"/>
  <c r="D89" i="6"/>
  <c r="K89" i="6" s="1"/>
  <c r="E88" i="6"/>
  <c r="L88" i="6" s="1"/>
  <c r="F87" i="6"/>
  <c r="M87" i="6" s="1"/>
  <c r="B87" i="6"/>
  <c r="I87" i="6" s="1"/>
  <c r="C86" i="6"/>
  <c r="J86" i="6" s="1"/>
  <c r="D85" i="6"/>
  <c r="K85" i="6" s="1"/>
  <c r="E84" i="6"/>
  <c r="L84" i="6" s="1"/>
  <c r="F83" i="6"/>
  <c r="M83" i="6" s="1"/>
  <c r="B83" i="6"/>
  <c r="I83" i="6" s="1"/>
  <c r="C82" i="6"/>
  <c r="J82" i="6" s="1"/>
  <c r="D81" i="6"/>
  <c r="K81" i="6" s="1"/>
  <c r="E80" i="6"/>
  <c r="L80" i="6" s="1"/>
  <c r="F79" i="6"/>
  <c r="M79" i="6" s="1"/>
  <c r="B79" i="6"/>
  <c r="I79" i="6" s="1"/>
  <c r="C78" i="6"/>
  <c r="J78" i="6" s="1"/>
  <c r="D77" i="6"/>
  <c r="K77" i="6" s="1"/>
  <c r="E76" i="6"/>
  <c r="L76" i="6" s="1"/>
  <c r="F75" i="6"/>
  <c r="M75" i="6" s="1"/>
  <c r="B75" i="6"/>
  <c r="I75" i="6" s="1"/>
  <c r="C74" i="6"/>
  <c r="J74" i="6" s="1"/>
  <c r="D73" i="6"/>
  <c r="K73" i="6" s="1"/>
  <c r="E72" i="6"/>
  <c r="L72" i="6" s="1"/>
  <c r="F71" i="6"/>
  <c r="M71" i="6" s="1"/>
  <c r="B71" i="6"/>
  <c r="I71" i="6" s="1"/>
  <c r="C70" i="6"/>
  <c r="J70" i="6" s="1"/>
  <c r="D69" i="6"/>
  <c r="K69" i="6" s="1"/>
  <c r="E68" i="6"/>
  <c r="L68" i="6" s="1"/>
  <c r="F67" i="6"/>
  <c r="M67" i="6" s="1"/>
  <c r="B67" i="6"/>
  <c r="I67" i="6" s="1"/>
  <c r="C66" i="6"/>
  <c r="J66" i="6" s="1"/>
  <c r="D65" i="6"/>
  <c r="K65" i="6" s="1"/>
  <c r="E64" i="6"/>
  <c r="L64" i="6" s="1"/>
  <c r="F63" i="6"/>
  <c r="M63" i="6" s="1"/>
  <c r="B63" i="6"/>
  <c r="I63" i="6" s="1"/>
  <c r="C62" i="6"/>
  <c r="J62" i="6" s="1"/>
  <c r="D61" i="6"/>
  <c r="K61" i="6" s="1"/>
  <c r="E60" i="6"/>
  <c r="L60" i="6" s="1"/>
  <c r="F59" i="6"/>
  <c r="M59" i="6" s="1"/>
  <c r="B59" i="6"/>
  <c r="I59" i="6" s="1"/>
  <c r="C58" i="6"/>
  <c r="J58" i="6" s="1"/>
  <c r="D57" i="6"/>
  <c r="K57" i="6" s="1"/>
  <c r="E56" i="6"/>
  <c r="L56" i="6" s="1"/>
  <c r="F55" i="6"/>
  <c r="M55" i="6" s="1"/>
  <c r="B55" i="6"/>
  <c r="I55" i="6" s="1"/>
  <c r="C54" i="6"/>
  <c r="J54" i="6" s="1"/>
  <c r="D53" i="6"/>
  <c r="K53" i="6" s="1"/>
  <c r="E52" i="6"/>
  <c r="L52" i="6" s="1"/>
  <c r="F51" i="6"/>
  <c r="M51" i="6" s="1"/>
  <c r="B51" i="6"/>
  <c r="I51" i="6" s="1"/>
  <c r="C50" i="6"/>
  <c r="J50" i="6" s="1"/>
  <c r="D49" i="6"/>
  <c r="K49" i="6" s="1"/>
  <c r="E48" i="6"/>
  <c r="L48" i="6" s="1"/>
  <c r="F47" i="6"/>
  <c r="M47" i="6" s="1"/>
  <c r="B47" i="6"/>
  <c r="I47" i="6" s="1"/>
  <c r="D46" i="6"/>
  <c r="K46" i="6" s="1"/>
  <c r="E45" i="6"/>
  <c r="L45" i="6" s="1"/>
  <c r="F44" i="6"/>
  <c r="M44" i="6" s="1"/>
  <c r="B44" i="6"/>
  <c r="I44" i="6" s="1"/>
  <c r="C43" i="6"/>
  <c r="J43" i="6" s="1"/>
  <c r="D42" i="6"/>
  <c r="K42" i="6" s="1"/>
  <c r="E41" i="6"/>
  <c r="L41" i="6" s="1"/>
  <c r="F40" i="6"/>
  <c r="M40" i="6" s="1"/>
  <c r="B40" i="6"/>
  <c r="I40" i="6" s="1"/>
  <c r="C39" i="6"/>
  <c r="J39" i="6" s="1"/>
  <c r="D38" i="6"/>
  <c r="K38" i="6" s="1"/>
  <c r="E37" i="6"/>
  <c r="L37" i="6" s="1"/>
  <c r="F36" i="6"/>
  <c r="M36" i="6" s="1"/>
  <c r="B36" i="6"/>
  <c r="I36" i="6" s="1"/>
  <c r="C35" i="6"/>
  <c r="J35" i="6" s="1"/>
  <c r="D34" i="6"/>
  <c r="K34" i="6" s="1"/>
  <c r="E33" i="6"/>
  <c r="L33" i="6" s="1"/>
  <c r="F32" i="6"/>
  <c r="M32" i="6" s="1"/>
  <c r="B32" i="6"/>
  <c r="I32" i="6" s="1"/>
  <c r="C31" i="6"/>
  <c r="J31" i="6" s="1"/>
  <c r="D30" i="6"/>
  <c r="K30" i="6" s="1"/>
  <c r="E29" i="6"/>
  <c r="L29" i="6" s="1"/>
  <c r="F28" i="6"/>
  <c r="M28" i="6" s="1"/>
  <c r="B28" i="6"/>
  <c r="I28" i="6" s="1"/>
  <c r="C27" i="6"/>
  <c r="J27" i="6" s="1"/>
  <c r="D26" i="6"/>
  <c r="K26" i="6" s="1"/>
  <c r="E25" i="6"/>
  <c r="L25" i="6" s="1"/>
  <c r="C24" i="6"/>
  <c r="J24" i="6" s="1"/>
  <c r="D23" i="6"/>
  <c r="K23" i="6" s="1"/>
  <c r="F22" i="6"/>
  <c r="M22" i="6" s="1"/>
  <c r="B22" i="6"/>
  <c r="I22" i="6" s="1"/>
  <c r="C21" i="6"/>
  <c r="J21" i="6" s="1"/>
  <c r="D20" i="6"/>
  <c r="K20" i="6" s="1"/>
  <c r="F19" i="6"/>
  <c r="M19" i="6" s="1"/>
  <c r="B19" i="6"/>
  <c r="I19" i="6" s="1"/>
  <c r="D18" i="6"/>
  <c r="K18" i="6" s="1"/>
  <c r="E17" i="6"/>
  <c r="L17" i="6" s="1"/>
  <c r="D48" i="6"/>
  <c r="K48" i="6" s="1"/>
  <c r="B50" i="6"/>
  <c r="I50" i="6" s="1"/>
  <c r="E51" i="6"/>
  <c r="L51" i="6" s="1"/>
  <c r="C53" i="6"/>
  <c r="J53" i="6" s="1"/>
  <c r="F54" i="6"/>
  <c r="M54" i="6" s="1"/>
  <c r="D56" i="6"/>
  <c r="K56" i="6" s="1"/>
  <c r="B58" i="6"/>
  <c r="I58" i="6" s="1"/>
  <c r="E59" i="6"/>
  <c r="L59" i="6" s="1"/>
  <c r="C61" i="6"/>
  <c r="J61" i="6" s="1"/>
  <c r="F62" i="6"/>
  <c r="M62" i="6" s="1"/>
  <c r="D64" i="6"/>
  <c r="K64" i="6" s="1"/>
  <c r="B66" i="6"/>
  <c r="I66" i="6" s="1"/>
  <c r="E67" i="6"/>
  <c r="L67" i="6" s="1"/>
  <c r="C69" i="6"/>
  <c r="J69" i="6" s="1"/>
  <c r="F70" i="6"/>
  <c r="M70" i="6" s="1"/>
  <c r="D72" i="6"/>
  <c r="K72" i="6" s="1"/>
  <c r="B74" i="6"/>
  <c r="I74" i="6" s="1"/>
  <c r="E75" i="6"/>
  <c r="L75" i="6" s="1"/>
  <c r="C77" i="6"/>
  <c r="J77" i="6" s="1"/>
  <c r="F78" i="6"/>
  <c r="M78" i="6" s="1"/>
  <c r="D80" i="6"/>
  <c r="K80" i="6" s="1"/>
  <c r="B82" i="6"/>
  <c r="I82" i="6" s="1"/>
  <c r="E83" i="6"/>
  <c r="L83" i="6" s="1"/>
  <c r="C85" i="6"/>
  <c r="J85" i="6" s="1"/>
  <c r="F86" i="6"/>
  <c r="M86" i="6" s="1"/>
  <c r="D88" i="6"/>
  <c r="K88" i="6" s="1"/>
  <c r="B90" i="6"/>
  <c r="I90" i="6" s="1"/>
  <c r="E91" i="6"/>
  <c r="L91" i="6" s="1"/>
  <c r="C93" i="6"/>
  <c r="J93" i="6" s="1"/>
  <c r="F94" i="6"/>
  <c r="M94" i="6" s="1"/>
  <c r="D96" i="6"/>
  <c r="K96" i="6" s="1"/>
  <c r="B98" i="6"/>
  <c r="I98" i="6" s="1"/>
  <c r="E99" i="6"/>
  <c r="L99" i="6" s="1"/>
  <c r="C101" i="6"/>
  <c r="J101" i="6" s="1"/>
  <c r="F102" i="6"/>
  <c r="M102" i="6" s="1"/>
  <c r="D104" i="6"/>
  <c r="K104" i="6" s="1"/>
  <c r="B106" i="6"/>
  <c r="I106" i="6" s="1"/>
  <c r="E107" i="6"/>
  <c r="L107" i="6" s="1"/>
  <c r="C109" i="6"/>
  <c r="J109" i="6" s="1"/>
  <c r="F110" i="6"/>
  <c r="M110" i="6" s="1"/>
  <c r="D112" i="6"/>
  <c r="K112" i="6" s="1"/>
  <c r="B114" i="6"/>
  <c r="I114" i="6" s="1"/>
  <c r="E115" i="6"/>
  <c r="L115" i="6" s="1"/>
  <c r="C117" i="6"/>
  <c r="J117" i="6" s="1"/>
  <c r="C119" i="6"/>
  <c r="J119" i="6" s="1"/>
  <c r="D122" i="6"/>
  <c r="K122" i="6" s="1"/>
  <c r="E125" i="6"/>
  <c r="L125" i="6" s="1"/>
  <c r="F128" i="6"/>
  <c r="M128" i="6" s="1"/>
  <c r="B132" i="6"/>
  <c r="I132" i="6" s="1"/>
  <c r="C135" i="6"/>
  <c r="J135" i="6" s="1"/>
  <c r="D138" i="6"/>
  <c r="K138" i="6" s="1"/>
  <c r="E141" i="6"/>
  <c r="L141" i="6" s="1"/>
  <c r="F144" i="6"/>
  <c r="M144" i="6" s="1"/>
  <c r="B149" i="6"/>
  <c r="I149" i="6" s="1"/>
  <c r="C153" i="6"/>
  <c r="J153" i="6" s="1"/>
  <c r="E157" i="6"/>
  <c r="L157" i="6" s="1"/>
  <c r="F161" i="6"/>
  <c r="M161" i="6" s="1"/>
  <c r="B166" i="6"/>
  <c r="I166" i="6" s="1"/>
  <c r="D170" i="6"/>
  <c r="K170" i="6" s="1"/>
  <c r="C175" i="6"/>
  <c r="J175" i="6" s="1"/>
  <c r="E181" i="6"/>
  <c r="L181" i="6" s="1"/>
  <c r="B188" i="6"/>
  <c r="I188" i="6" s="1"/>
  <c r="D194" i="6"/>
  <c r="K194" i="6" s="1"/>
  <c r="F200" i="6"/>
  <c r="M200" i="6" s="1"/>
  <c r="C207" i="6"/>
  <c r="J207" i="6" s="1"/>
  <c r="B12" i="6"/>
  <c r="I12" i="6" s="1"/>
  <c r="F12" i="6"/>
  <c r="M12" i="6" s="1"/>
  <c r="E13" i="6"/>
  <c r="L13" i="6" s="1"/>
  <c r="C14" i="6"/>
  <c r="J14" i="6" s="1"/>
  <c r="E15" i="6"/>
  <c r="L15" i="6" s="1"/>
  <c r="B17" i="6"/>
  <c r="I17" i="6" s="1"/>
  <c r="D22" i="6"/>
  <c r="K22" i="6" s="1"/>
  <c r="C25" i="6"/>
  <c r="J25" i="6" s="1"/>
  <c r="D28" i="6"/>
  <c r="K28" i="6" s="1"/>
  <c r="E31" i="6"/>
  <c r="L31" i="6" s="1"/>
  <c r="D36" i="6"/>
  <c r="K36" i="6" s="1"/>
  <c r="E39" i="6"/>
  <c r="L39" i="6" s="1"/>
  <c r="D44" i="6"/>
  <c r="K44" i="6" s="1"/>
  <c r="D47" i="6"/>
  <c r="K47" i="6" s="1"/>
  <c r="E50" i="6"/>
  <c r="L50" i="6" s="1"/>
  <c r="F53" i="6"/>
  <c r="M53" i="6" s="1"/>
  <c r="B57" i="6"/>
  <c r="I57" i="6" s="1"/>
  <c r="C60" i="6"/>
  <c r="J60" i="6" s="1"/>
  <c r="B65" i="6"/>
  <c r="I65" i="6" s="1"/>
  <c r="F69" i="6"/>
  <c r="M69" i="6" s="1"/>
  <c r="E74" i="6"/>
  <c r="L74" i="6" s="1"/>
  <c r="F77" i="6"/>
  <c r="M77" i="6" s="1"/>
  <c r="E82" i="6"/>
  <c r="L82" i="6" s="1"/>
  <c r="F85" i="6"/>
  <c r="M85" i="6" s="1"/>
  <c r="B89" i="6"/>
  <c r="I89" i="6" s="1"/>
  <c r="F93" i="6"/>
  <c r="M93" i="6" s="1"/>
  <c r="B97" i="6"/>
  <c r="I97" i="6" s="1"/>
  <c r="C100" i="6"/>
  <c r="J100" i="6" s="1"/>
  <c r="D103" i="6"/>
  <c r="K103" i="6" s="1"/>
  <c r="B105" i="6"/>
  <c r="I105" i="6" s="1"/>
  <c r="E106" i="6"/>
  <c r="L106" i="6" s="1"/>
  <c r="C108" i="6"/>
  <c r="J108" i="6" s="1"/>
  <c r="F109" i="6"/>
  <c r="M109" i="6" s="1"/>
  <c r="B113" i="6"/>
  <c r="I113" i="6" s="1"/>
  <c r="E114" i="6"/>
  <c r="L114" i="6" s="1"/>
  <c r="C116" i="6"/>
  <c r="J116" i="6" s="1"/>
  <c r="F117" i="6"/>
  <c r="M117" i="6" s="1"/>
  <c r="E120" i="6"/>
  <c r="L120" i="6" s="1"/>
  <c r="F123" i="6"/>
  <c r="M123" i="6" s="1"/>
  <c r="B127" i="6"/>
  <c r="I127" i="6" s="1"/>
  <c r="C130" i="6"/>
  <c r="J130" i="6" s="1"/>
  <c r="D133" i="6"/>
  <c r="K133" i="6" s="1"/>
  <c r="E136" i="6"/>
  <c r="L136" i="6" s="1"/>
  <c r="F139" i="6"/>
  <c r="M139" i="6" s="1"/>
  <c r="B143" i="6"/>
  <c r="I143" i="6" s="1"/>
  <c r="E146" i="6"/>
  <c r="L146" i="6" s="1"/>
  <c r="F150" i="6"/>
  <c r="M150" i="6" s="1"/>
  <c r="C155" i="6"/>
  <c r="J155" i="6" s="1"/>
  <c r="D159" i="6"/>
  <c r="K159" i="6" s="1"/>
  <c r="E163" i="6"/>
  <c r="L163" i="6" s="1"/>
  <c r="B168" i="6"/>
  <c r="I168" i="6" s="1"/>
  <c r="C172" i="6"/>
  <c r="J172" i="6" s="1"/>
  <c r="F177" i="6"/>
  <c r="M177" i="6" s="1"/>
  <c r="C184" i="6"/>
  <c r="J184" i="6" s="1"/>
  <c r="E190" i="6"/>
  <c r="L190" i="6" s="1"/>
  <c r="B197" i="6"/>
  <c r="I197" i="6" s="1"/>
  <c r="D203" i="6"/>
  <c r="K203" i="6" s="1"/>
  <c r="F209" i="6"/>
  <c r="M209" i="6" s="1"/>
  <c r="D16" i="6"/>
  <c r="K16" i="6" s="1"/>
  <c r="B18" i="6"/>
  <c r="I18" i="6" s="1"/>
  <c r="F20" i="6"/>
  <c r="M20" i="6" s="1"/>
  <c r="F23" i="6"/>
  <c r="M23" i="6" s="1"/>
  <c r="F26" i="6"/>
  <c r="M26" i="6" s="1"/>
  <c r="B30" i="6"/>
  <c r="I30" i="6" s="1"/>
  <c r="C33" i="6"/>
  <c r="J33" i="6" s="1"/>
  <c r="F34" i="6"/>
  <c r="M34" i="6" s="1"/>
  <c r="B38" i="6"/>
  <c r="I38" i="6" s="1"/>
  <c r="C41" i="6"/>
  <c r="J41" i="6" s="1"/>
  <c r="F42" i="6"/>
  <c r="M42" i="6" s="1"/>
  <c r="B46" i="6"/>
  <c r="I46" i="6" s="1"/>
  <c r="B49" i="6"/>
  <c r="I49" i="6" s="1"/>
  <c r="C52" i="6"/>
  <c r="J52" i="6" s="1"/>
  <c r="D55" i="6"/>
  <c r="K55" i="6" s="1"/>
  <c r="E58" i="6"/>
  <c r="L58" i="6" s="1"/>
  <c r="F61" i="6"/>
  <c r="M61" i="6" s="1"/>
  <c r="D63" i="6"/>
  <c r="K63" i="6" s="1"/>
  <c r="E66" i="6"/>
  <c r="L66" i="6" s="1"/>
  <c r="C68" i="6"/>
  <c r="J68" i="6" s="1"/>
  <c r="D71" i="6"/>
  <c r="K71" i="6" s="1"/>
  <c r="B73" i="6"/>
  <c r="I73" i="6" s="1"/>
  <c r="C76" i="6"/>
  <c r="J76" i="6" s="1"/>
  <c r="D79" i="6"/>
  <c r="K79" i="6" s="1"/>
  <c r="B81" i="6"/>
  <c r="I81" i="6" s="1"/>
  <c r="C84" i="6"/>
  <c r="J84" i="6" s="1"/>
  <c r="D87" i="6"/>
  <c r="K87" i="6" s="1"/>
  <c r="E90" i="6"/>
  <c r="L90" i="6" s="1"/>
  <c r="C92" i="6"/>
  <c r="J92" i="6" s="1"/>
  <c r="D95" i="6"/>
  <c r="K95" i="6" s="1"/>
  <c r="E98" i="6"/>
  <c r="L98" i="6" s="1"/>
  <c r="F101" i="6"/>
  <c r="M101" i="6" s="1"/>
  <c r="D111" i="6"/>
  <c r="K111" i="6" s="1"/>
  <c r="C12" i="6"/>
  <c r="J12" i="6" s="1"/>
  <c r="B13" i="6"/>
  <c r="I13" i="6" s="1"/>
  <c r="F13" i="6"/>
  <c r="M13" i="6" s="1"/>
  <c r="D14" i="6"/>
  <c r="K14" i="6" s="1"/>
  <c r="B15" i="6"/>
  <c r="I15" i="6" s="1"/>
  <c r="F15" i="6"/>
  <c r="M15" i="6" s="1"/>
  <c r="E16" i="6"/>
  <c r="L16" i="6" s="1"/>
  <c r="C17" i="6"/>
  <c r="J17" i="6" s="1"/>
  <c r="C18" i="6"/>
  <c r="J18" i="6" s="1"/>
  <c r="C19" i="6"/>
  <c r="J19" i="6" s="1"/>
  <c r="B20" i="6"/>
  <c r="I20" i="6" s="1"/>
  <c r="B21" i="6"/>
  <c r="I21" i="6" s="1"/>
  <c r="E22" i="6"/>
  <c r="L22" i="6" s="1"/>
  <c r="B24" i="6"/>
  <c r="I24" i="6" s="1"/>
  <c r="D25" i="6"/>
  <c r="K25" i="6" s="1"/>
  <c r="B27" i="6"/>
  <c r="I27" i="6" s="1"/>
  <c r="E28" i="6"/>
  <c r="L28" i="6" s="1"/>
  <c r="C30" i="6"/>
  <c r="J30" i="6" s="1"/>
  <c r="F31" i="6"/>
  <c r="M31" i="6" s="1"/>
  <c r="D33" i="6"/>
  <c r="K33" i="6" s="1"/>
  <c r="B35" i="6"/>
  <c r="I35" i="6" s="1"/>
  <c r="E36" i="6"/>
  <c r="L36" i="6" s="1"/>
  <c r="C38" i="6"/>
  <c r="J38" i="6" s="1"/>
  <c r="F39" i="6"/>
  <c r="M39" i="6" s="1"/>
  <c r="D41" i="6"/>
  <c r="K41" i="6" s="1"/>
  <c r="B43" i="6"/>
  <c r="I43" i="6" s="1"/>
  <c r="E44" i="6"/>
  <c r="L44" i="6" s="1"/>
  <c r="C46" i="6"/>
  <c r="J46" i="6" s="1"/>
  <c r="E47" i="6"/>
  <c r="L47" i="6" s="1"/>
  <c r="C49" i="6"/>
  <c r="J49" i="6" s="1"/>
  <c r="F50" i="6"/>
  <c r="M50" i="6" s="1"/>
  <c r="D52" i="6"/>
  <c r="K52" i="6" s="1"/>
  <c r="B54" i="6"/>
  <c r="I54" i="6" s="1"/>
  <c r="E55" i="6"/>
  <c r="L55" i="6" s="1"/>
  <c r="C57" i="6"/>
  <c r="J57" i="6" s="1"/>
  <c r="F58" i="6"/>
  <c r="M58" i="6" s="1"/>
  <c r="D60" i="6"/>
  <c r="K60" i="6" s="1"/>
  <c r="B62" i="6"/>
  <c r="I62" i="6" s="1"/>
  <c r="E63" i="6"/>
  <c r="L63" i="6" s="1"/>
  <c r="C65" i="6"/>
  <c r="J65" i="6" s="1"/>
  <c r="F66" i="6"/>
  <c r="M66" i="6" s="1"/>
  <c r="D68" i="6"/>
  <c r="K68" i="6" s="1"/>
  <c r="B70" i="6"/>
  <c r="I70" i="6" s="1"/>
  <c r="E71" i="6"/>
  <c r="L71" i="6" s="1"/>
  <c r="C73" i="6"/>
  <c r="J73" i="6" s="1"/>
  <c r="F74" i="6"/>
  <c r="M74" i="6" s="1"/>
  <c r="D76" i="6"/>
  <c r="K76" i="6" s="1"/>
  <c r="B78" i="6"/>
  <c r="I78" i="6" s="1"/>
  <c r="E79" i="6"/>
  <c r="L79" i="6" s="1"/>
  <c r="C81" i="6"/>
  <c r="J81" i="6" s="1"/>
  <c r="F82" i="6"/>
  <c r="M82" i="6" s="1"/>
  <c r="D84" i="6"/>
  <c r="K84" i="6" s="1"/>
  <c r="B86" i="6"/>
  <c r="I86" i="6" s="1"/>
  <c r="E87" i="6"/>
  <c r="L87" i="6" s="1"/>
  <c r="C89" i="6"/>
  <c r="J89" i="6" s="1"/>
  <c r="F90" i="6"/>
  <c r="M90" i="6" s="1"/>
  <c r="D92" i="6"/>
  <c r="K92" i="6" s="1"/>
  <c r="B94" i="6"/>
  <c r="I94" i="6" s="1"/>
  <c r="E95" i="6"/>
  <c r="L95" i="6" s="1"/>
  <c r="C97" i="6"/>
  <c r="J97" i="6" s="1"/>
  <c r="F98" i="6"/>
  <c r="M98" i="6" s="1"/>
  <c r="D100" i="6"/>
  <c r="K100" i="6" s="1"/>
  <c r="B102" i="6"/>
  <c r="I102" i="6" s="1"/>
  <c r="E103" i="6"/>
  <c r="L103" i="6" s="1"/>
  <c r="C105" i="6"/>
  <c r="J105" i="6" s="1"/>
  <c r="F106" i="6"/>
  <c r="M106" i="6" s="1"/>
  <c r="D108" i="6"/>
  <c r="K108" i="6" s="1"/>
  <c r="B110" i="6"/>
  <c r="I110" i="6" s="1"/>
  <c r="E111" i="6"/>
  <c r="L111" i="6" s="1"/>
  <c r="C113" i="6"/>
  <c r="J113" i="6" s="1"/>
  <c r="F114" i="6"/>
  <c r="M114" i="6" s="1"/>
  <c r="D116" i="6"/>
  <c r="K116" i="6" s="1"/>
  <c r="B118" i="6"/>
  <c r="I118" i="6" s="1"/>
  <c r="F120" i="6"/>
  <c r="M120" i="6" s="1"/>
  <c r="B124" i="6"/>
  <c r="I124" i="6" s="1"/>
  <c r="C127" i="6"/>
  <c r="J127" i="6" s="1"/>
  <c r="D130" i="6"/>
  <c r="K130" i="6" s="1"/>
  <c r="E133" i="6"/>
  <c r="L133" i="6" s="1"/>
  <c r="F136" i="6"/>
  <c r="M136" i="6" s="1"/>
  <c r="B140" i="6"/>
  <c r="I140" i="6" s="1"/>
  <c r="C143" i="6"/>
  <c r="J143" i="6" s="1"/>
  <c r="F146" i="6"/>
  <c r="M146" i="6" s="1"/>
  <c r="C151" i="6"/>
  <c r="J151" i="6" s="1"/>
  <c r="D155" i="6"/>
  <c r="K155" i="6" s="1"/>
  <c r="E159" i="6"/>
  <c r="L159" i="6" s="1"/>
  <c r="B164" i="6"/>
  <c r="I164" i="6" s="1"/>
  <c r="C168" i="6"/>
  <c r="J168" i="6" s="1"/>
  <c r="D172" i="6"/>
  <c r="K172" i="6" s="1"/>
  <c r="D178" i="6"/>
  <c r="K178" i="6" s="1"/>
  <c r="F184" i="6"/>
  <c r="M184" i="6" s="1"/>
  <c r="C191" i="6"/>
  <c r="J191" i="6" s="1"/>
  <c r="E197" i="6"/>
  <c r="L197" i="6" s="1"/>
  <c r="B204" i="6"/>
  <c r="I204" i="6" s="1"/>
  <c r="D210" i="6"/>
  <c r="K210" i="6" s="1"/>
</calcChain>
</file>

<file path=xl/sharedStrings.xml><?xml version="1.0" encoding="utf-8"?>
<sst xmlns="http://schemas.openxmlformats.org/spreadsheetml/2006/main" count="68" uniqueCount="50">
  <si>
    <t>função desgaste</t>
  </si>
  <si>
    <t>t</t>
  </si>
  <si>
    <t>idade real da máquina</t>
  </si>
  <si>
    <t>coeficiente de manutenção</t>
  </si>
  <si>
    <t>coeficiente de trabalho</t>
  </si>
  <si>
    <t>T</t>
  </si>
  <si>
    <t>e</t>
  </si>
  <si>
    <t>base dos logaritmos naturais</t>
  </si>
  <si>
    <t>Φ ( μ, τ )</t>
  </si>
  <si>
    <t>vida útil do bem</t>
  </si>
  <si>
    <t>μ</t>
  </si>
  <si>
    <t>τ</t>
  </si>
  <si>
    <t>a</t>
  </si>
  <si>
    <t>b</t>
  </si>
  <si>
    <t>c</t>
  </si>
  <si>
    <t>d</t>
  </si>
  <si>
    <t>Descrição</t>
  </si>
  <si>
    <t>Nota</t>
  </si>
  <si>
    <t>Inexistente</t>
  </si>
  <si>
    <t>Nulo</t>
  </si>
  <si>
    <t>Deficiente</t>
  </si>
  <si>
    <t>Leve</t>
  </si>
  <si>
    <t>Normal</t>
  </si>
  <si>
    <t>Rigorosa</t>
  </si>
  <si>
    <t>Pesado</t>
  </si>
  <si>
    <t>Perfeita</t>
  </si>
  <si>
    <t>Extremo</t>
  </si>
  <si>
    <r>
      <t xml:space="preserve">Coeficiente de manutenção ( </t>
    </r>
    <r>
      <rPr>
        <b/>
        <sz val="11"/>
        <color theme="1"/>
        <rFont val="Arial Nova"/>
        <family val="2"/>
      </rPr>
      <t xml:space="preserve">μ </t>
    </r>
    <r>
      <rPr>
        <b/>
        <sz val="11"/>
        <color theme="1"/>
        <rFont val="Arial"/>
        <family val="2"/>
      </rPr>
      <t>)</t>
    </r>
  </si>
  <si>
    <r>
      <t xml:space="preserve">Coeficiente de trabalho ( </t>
    </r>
    <r>
      <rPr>
        <b/>
        <sz val="11"/>
        <color theme="1"/>
        <rFont val="Arial Nova"/>
        <family val="2"/>
      </rPr>
      <t>τ</t>
    </r>
    <r>
      <rPr>
        <b/>
        <sz val="11"/>
        <color theme="1"/>
        <rFont val="Arial"/>
        <family val="2"/>
      </rPr>
      <t xml:space="preserve"> )</t>
    </r>
  </si>
  <si>
    <t>Cálculo do fator de depreciação</t>
  </si>
  <si>
    <t>A</t>
  </si>
  <si>
    <t>B</t>
  </si>
  <si>
    <t>C</t>
  </si>
  <si>
    <t>Idade</t>
  </si>
  <si>
    <t>Vida útil</t>
  </si>
  <si>
    <t>Trabalho</t>
  </si>
  <si>
    <t>Manutenção</t>
  </si>
  <si>
    <t>Função desgaste</t>
  </si>
  <si>
    <t>Fator de depreciação</t>
  </si>
  <si>
    <t>Coeficiente de depreciação</t>
  </si>
  <si>
    <t>Valor inicial</t>
  </si>
  <si>
    <t>Depreciação</t>
  </si>
  <si>
    <t>Valor depreciado</t>
  </si>
  <si>
    <t>MANUTENÇÃO</t>
  </si>
  <si>
    <t>NOTAS</t>
  </si>
  <si>
    <t>LEVE</t>
  </si>
  <si>
    <t>IDADE (% DA VIDA ÚTIL)</t>
  </si>
  <si>
    <t>Nota:</t>
  </si>
  <si>
    <t>Resíduo</t>
  </si>
  <si>
    <t>FATORES DE DEPRECIAÇÃO DO MÉTODO CAIRES PARA TRABALHO: LEVE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</si>
</sst>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0.000000000"/>
    <numFmt numFmtId="165" formatCode="0.000000"/>
    <numFmt numFmtId="166" formatCode="0.0000%"/>
    <numFmt numFmtId="167" formatCode="&quot;R$&quot;\ #,##0.00"/>
    <numFmt numFmtId="168" formatCode="#,##0.00_ ;[Red]\-#,##0.00\ "/>
  </numFmts>
  <fonts count="8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b/>
      <sz val="11"/>
      <color theme="1"/>
      <name val="Arial"/>
      <family val="2"/>
    </font>
    <font>
      <sz val="11"/>
      <color theme="1"/>
      <name val="Arial Nova"/>
      <family val="2"/>
    </font>
    <font>
      <b/>
      <sz val="11"/>
      <color theme="1"/>
      <name val="Arial Nova"/>
      <family val="2"/>
    </font>
    <font>
      <b/>
      <sz val="20"/>
      <color rgb="FFFEFEFE"/>
      <name val="Montserrat"/>
    </font>
    <font>
      <sz val="12"/>
      <color theme="1"/>
      <name val="Arial Nova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C2628"/>
        <bgColor indexed="64"/>
      </patternFill>
    </fill>
    <fill>
      <patternFill patternType="solid">
        <fgColor rgb="FFFEFEFE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">
    <xf numFmtId="0" fontId="0" fillId="0" borderId="0" xfId="0"/>
    <xf numFmtId="9" fontId="0" fillId="0" borderId="1" xfId="2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hidden="1"/>
    </xf>
    <xf numFmtId="0" fontId="3" fillId="0" borderId="1" xfId="0" applyFont="1" applyBorder="1" applyAlignment="1" applyProtection="1">
      <alignment vertical="center"/>
      <protection hidden="1"/>
    </xf>
    <xf numFmtId="0" fontId="0" fillId="0" borderId="1" xfId="0" applyFont="1" applyBorder="1" applyAlignment="1" applyProtection="1">
      <alignment horizontal="center" vertical="center"/>
      <protection hidden="1"/>
    </xf>
    <xf numFmtId="0" fontId="0" fillId="2" borderId="0" xfId="0" applyFont="1" applyFill="1" applyAlignment="1" applyProtection="1">
      <alignment horizontal="center" vertical="center"/>
      <protection hidden="1"/>
    </xf>
    <xf numFmtId="0" fontId="0" fillId="2" borderId="0" xfId="0" applyFill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0" fillId="3" borderId="0" xfId="0" applyFill="1" applyAlignment="1" applyProtection="1">
      <alignment vertical="center"/>
      <protection hidden="1"/>
    </xf>
    <xf numFmtId="165" fontId="0" fillId="3" borderId="0" xfId="0" applyNumberFormat="1" applyFill="1" applyAlignment="1" applyProtection="1">
      <alignment horizontal="center" vertical="center"/>
      <protection hidden="1"/>
    </xf>
    <xf numFmtId="165" fontId="0" fillId="0" borderId="0" xfId="0" applyNumberFormat="1" applyAlignment="1" applyProtection="1">
      <alignment horizontal="center" vertical="center"/>
      <protection hidden="1"/>
    </xf>
    <xf numFmtId="165" fontId="0" fillId="0" borderId="0" xfId="0" applyNumberFormat="1" applyAlignment="1" applyProtection="1">
      <alignment vertical="center"/>
      <protection hidden="1"/>
    </xf>
    <xf numFmtId="166" fontId="2" fillId="0" borderId="0" xfId="2" applyNumberFormat="1" applyFont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167" fontId="0" fillId="0" borderId="0" xfId="0" applyNumberFormat="1" applyAlignment="1" applyProtection="1">
      <alignment vertical="center"/>
      <protection hidden="1"/>
    </xf>
    <xf numFmtId="8" fontId="0" fillId="0" borderId="0" xfId="1" applyNumberFormat="1" applyFont="1" applyAlignment="1" applyProtection="1">
      <alignment vertical="center"/>
      <protection hidden="1"/>
    </xf>
    <xf numFmtId="0" fontId="4" fillId="0" borderId="0" xfId="0" applyFont="1" applyAlignment="1" applyProtection="1">
      <alignment vertical="center"/>
      <protection hidden="1"/>
    </xf>
    <xf numFmtId="164" fontId="0" fillId="0" borderId="0" xfId="0" applyNumberFormat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168" fontId="7" fillId="5" borderId="0" xfId="0" applyNumberFormat="1" applyFont="1" applyFill="1" applyAlignment="1" applyProtection="1">
      <alignment horizontal="right" vertical="center" wrapText="1" readingOrder="1"/>
      <protection hidden="1"/>
    </xf>
    <xf numFmtId="168" fontId="6" fillId="4" borderId="0" xfId="0" applyNumberFormat="1" applyFont="1" applyFill="1" applyAlignment="1" applyProtection="1">
      <alignment horizontal="left" vertical="center" wrapText="1" readingOrder="1"/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0" fontId="0" fillId="0" borderId="0" xfId="0" applyAlignment="1" applyProtection="1">
      <alignment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0" fillId="0" borderId="0" xfId="0" applyFont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168" fontId="6" fillId="4" borderId="0" xfId="0" applyNumberFormat="1" applyFont="1" applyFill="1" applyAlignment="1" applyProtection="1">
      <alignment horizontal="left" vertical="center" wrapText="1" readingOrder="1"/>
      <protection hidden="1"/>
    </xf>
    <xf numFmtId="168" fontId="7" fillId="5" borderId="0" xfId="0" applyNumberFormat="1" applyFont="1" applyFill="1" applyAlignment="1" applyProtection="1">
      <alignment horizontal="right" vertical="center" wrapText="1" readingOrder="1"/>
      <protection hidden="1"/>
    </xf>
  </cellXfs>
  <cellStyles count="3">
    <cellStyle name="Moeda" xfId="1" builtinId="4"/>
    <cellStyle name="Normal" xfId="0" builtinId="0"/>
    <cellStyle name="Porcentagem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E0338-0646-4A84-B63F-D08A3020E4B8}">
  <dimension ref="A1:AA212"/>
  <sheetViews>
    <sheetView tabSelected="1" topLeftCell="B1" zoomScaleNormal="100" workbookViewId="0">
      <selection activeCell="F6" sqref="F6"/>
    </sheetView>
  </sheetViews>
  <sheetFormatPr defaultColWidth="10.625" defaultRowHeight="15" customHeight="1" x14ac:dyDescent="0.2"/>
  <cols>
    <col min="1" max="1" width="10.625" style="2" customWidth="1"/>
    <col min="2" max="7" width="15.625" style="2" customWidth="1"/>
    <col min="8" max="8" width="10.625" style="2" customWidth="1"/>
    <col min="9" max="22" width="15.625" style="2" customWidth="1"/>
    <col min="23" max="23" width="15.625" style="2" hidden="1" customWidth="1"/>
    <col min="24" max="24" width="25.625" style="2" hidden="1" customWidth="1"/>
    <col min="25" max="25" width="10.625" style="2" hidden="1" customWidth="1"/>
    <col min="26" max="27" width="25.625" style="2" hidden="1" customWidth="1"/>
    <col min="28" max="28" width="10.625" style="2"/>
    <col min="29" max="29" width="25.625" style="2" customWidth="1"/>
    <col min="30" max="16384" width="10.625" style="2"/>
  </cols>
  <sheetData>
    <row r="1" spans="1:26" s="13" customFormat="1" ht="39.950000000000003" customHeight="1" x14ac:dyDescent="0.2">
      <c r="A1" s="27" t="s">
        <v>49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26" s="13" customFormat="1" ht="5.0999999999999996" customHeight="1" x14ac:dyDescent="0.2">
      <c r="A2" s="19"/>
      <c r="B2" s="19"/>
      <c r="C2" s="19"/>
      <c r="D2" s="19"/>
      <c r="E2" s="19"/>
      <c r="F2" s="19"/>
      <c r="G2" s="19"/>
      <c r="H2" s="28"/>
      <c r="I2" s="28"/>
      <c r="J2" s="28"/>
      <c r="K2" s="28"/>
      <c r="L2" s="28"/>
      <c r="M2" s="28"/>
    </row>
    <row r="3" spans="1:26" s="13" customFormat="1" ht="5.0999999999999996" customHeight="1" x14ac:dyDescent="0.2">
      <c r="A3" s="20"/>
      <c r="B3" s="20"/>
      <c r="C3" s="20"/>
      <c r="D3" s="20"/>
      <c r="E3" s="20"/>
      <c r="F3" s="20"/>
      <c r="G3" s="20"/>
      <c r="H3" s="27"/>
      <c r="I3" s="27"/>
      <c r="J3" s="27"/>
      <c r="K3" s="27"/>
      <c r="L3" s="27"/>
      <c r="M3" s="27"/>
    </row>
    <row r="5" spans="1:26" ht="15" customHeight="1" thickBot="1" x14ac:dyDescent="0.25">
      <c r="A5" s="3" t="s">
        <v>35</v>
      </c>
      <c r="B5" s="4" t="s">
        <v>45</v>
      </c>
      <c r="C5" s="4" t="s">
        <v>47</v>
      </c>
      <c r="D5" s="4">
        <v>5</v>
      </c>
    </row>
    <row r="6" spans="1:26" ht="15" customHeight="1" thickBot="1" x14ac:dyDescent="0.25">
      <c r="H6" s="3" t="s">
        <v>48</v>
      </c>
      <c r="I6" s="1">
        <v>0.1</v>
      </c>
    </row>
    <row r="8" spans="1:26" ht="15" customHeight="1" x14ac:dyDescent="0.2">
      <c r="A8" s="25" t="s">
        <v>46</v>
      </c>
      <c r="B8" s="23" t="s">
        <v>43</v>
      </c>
      <c r="C8" s="23"/>
      <c r="D8" s="23"/>
      <c r="E8" s="23"/>
      <c r="F8" s="23"/>
      <c r="H8" s="25" t="s">
        <v>46</v>
      </c>
      <c r="I8" s="23" t="s">
        <v>43</v>
      </c>
      <c r="J8" s="23"/>
      <c r="K8" s="23"/>
      <c r="L8" s="23"/>
      <c r="M8" s="23"/>
    </row>
    <row r="9" spans="1:26" ht="15" customHeight="1" x14ac:dyDescent="0.2">
      <c r="A9" s="25"/>
      <c r="B9" s="24" t="s">
        <v>44</v>
      </c>
      <c r="C9" s="24"/>
      <c r="D9" s="24"/>
      <c r="E9" s="24"/>
      <c r="F9" s="24"/>
      <c r="H9" s="25"/>
      <c r="I9" s="26" t="s">
        <v>44</v>
      </c>
      <c r="J9" s="26"/>
      <c r="K9" s="26"/>
      <c r="L9" s="26"/>
      <c r="M9" s="26"/>
    </row>
    <row r="10" spans="1:26" ht="15" customHeight="1" x14ac:dyDescent="0.2">
      <c r="A10" s="25"/>
      <c r="B10" s="5">
        <v>0</v>
      </c>
      <c r="C10" s="5">
        <v>5</v>
      </c>
      <c r="D10" s="5">
        <v>10</v>
      </c>
      <c r="E10" s="5">
        <v>15</v>
      </c>
      <c r="F10" s="5">
        <v>20</v>
      </c>
      <c r="H10" s="25"/>
      <c r="I10" s="6">
        <v>0</v>
      </c>
      <c r="J10" s="6">
        <v>5</v>
      </c>
      <c r="K10" s="6">
        <v>10</v>
      </c>
      <c r="L10" s="6">
        <v>15</v>
      </c>
      <c r="M10" s="6">
        <v>20</v>
      </c>
    </row>
    <row r="11" spans="1:26" ht="15" customHeight="1" x14ac:dyDescent="0.2">
      <c r="A11" s="25"/>
      <c r="B11" s="7" t="s">
        <v>18</v>
      </c>
      <c r="C11" s="7" t="s">
        <v>20</v>
      </c>
      <c r="D11" s="7" t="s">
        <v>22</v>
      </c>
      <c r="E11" s="7" t="s">
        <v>23</v>
      </c>
      <c r="F11" s="7" t="s">
        <v>25</v>
      </c>
      <c r="H11" s="25"/>
      <c r="I11" s="7" t="s">
        <v>18</v>
      </c>
      <c r="J11" s="7" t="s">
        <v>20</v>
      </c>
      <c r="K11" s="7" t="s">
        <v>22</v>
      </c>
      <c r="L11" s="7" t="s">
        <v>23</v>
      </c>
      <c r="M11" s="7" t="s">
        <v>25</v>
      </c>
      <c r="X11" s="2" t="s">
        <v>33</v>
      </c>
      <c r="Y11" s="2">
        <v>3</v>
      </c>
    </row>
    <row r="12" spans="1:26" ht="15" customHeight="1" x14ac:dyDescent="0.2">
      <c r="A12" s="8">
        <v>0</v>
      </c>
      <c r="B12" s="9">
        <f t="shared" ref="B12:F21" si="0">$Z$85/(1+($Z$86*($Z$46^($Z$42*$Z$46^(($Z$43*$D$5)+($Z$44*B$10)+($Z$45*$D$5*B$10))*$Z$87*($A12/100)))))</f>
        <v>1.0000000000000002</v>
      </c>
      <c r="C12" s="9">
        <f t="shared" si="0"/>
        <v>1.0000000000000002</v>
      </c>
      <c r="D12" s="9">
        <f t="shared" si="0"/>
        <v>1.0000000000000002</v>
      </c>
      <c r="E12" s="9">
        <f t="shared" si="0"/>
        <v>1.0000000000000002</v>
      </c>
      <c r="F12" s="9">
        <f t="shared" si="0"/>
        <v>1.0000000000000002</v>
      </c>
      <c r="H12" s="8">
        <v>0</v>
      </c>
      <c r="I12" s="9">
        <f t="shared" ref="I12:I43" si="1">$I$6+((1-$I$6)*B12)</f>
        <v>1.0000000000000002</v>
      </c>
      <c r="J12" s="9">
        <f t="shared" ref="J12:M27" si="2">$I$6+((1-$I$6)*C12)</f>
        <v>1.0000000000000002</v>
      </c>
      <c r="K12" s="9">
        <f t="shared" si="2"/>
        <v>1.0000000000000002</v>
      </c>
      <c r="L12" s="9">
        <f t="shared" si="2"/>
        <v>1.0000000000000002</v>
      </c>
      <c r="M12" s="9">
        <f t="shared" si="2"/>
        <v>1.0000000000000002</v>
      </c>
      <c r="X12" s="2" t="s">
        <v>34</v>
      </c>
      <c r="Y12" s="2">
        <v>20</v>
      </c>
    </row>
    <row r="13" spans="1:26" ht="15" customHeight="1" x14ac:dyDescent="0.2">
      <c r="A13" s="2">
        <v>1</v>
      </c>
      <c r="B13" s="10">
        <f t="shared" si="0"/>
        <v>0.98884697398208676</v>
      </c>
      <c r="C13" s="10">
        <f t="shared" si="0"/>
        <v>0.99119233124458017</v>
      </c>
      <c r="D13" s="10">
        <f t="shared" si="0"/>
        <v>0.9930414526370358</v>
      </c>
      <c r="E13" s="10">
        <f t="shared" si="0"/>
        <v>0.99450045086661365</v>
      </c>
      <c r="F13" s="10">
        <f t="shared" si="0"/>
        <v>0.99565233940608999</v>
      </c>
      <c r="H13" s="2">
        <v>1</v>
      </c>
      <c r="I13" s="10">
        <f t="shared" si="1"/>
        <v>0.98996227658387803</v>
      </c>
      <c r="J13" s="10">
        <f t="shared" si="2"/>
        <v>0.99207309812012212</v>
      </c>
      <c r="K13" s="10">
        <f t="shared" si="2"/>
        <v>0.99373730737333221</v>
      </c>
      <c r="L13" s="10">
        <f t="shared" si="2"/>
        <v>0.9950504057799523</v>
      </c>
      <c r="M13" s="10">
        <f t="shared" si="2"/>
        <v>0.99608710546548096</v>
      </c>
      <c r="X13" s="2" t="s">
        <v>35</v>
      </c>
      <c r="Y13" s="2">
        <v>5</v>
      </c>
      <c r="Z13" s="2" t="str">
        <f>VLOOKUP(Y13,Y56:Z60,2,0)</f>
        <v>Leve</v>
      </c>
    </row>
    <row r="14" spans="1:26" ht="15" customHeight="1" x14ac:dyDescent="0.2">
      <c r="A14" s="8">
        <v>2</v>
      </c>
      <c r="B14" s="9">
        <f t="shared" si="0"/>
        <v>0.97746891029714134</v>
      </c>
      <c r="C14" s="9">
        <f t="shared" si="0"/>
        <v>0.98224325477431129</v>
      </c>
      <c r="D14" s="9">
        <f t="shared" si="0"/>
        <v>0.98599411835302431</v>
      </c>
      <c r="E14" s="9">
        <f t="shared" si="0"/>
        <v>0.98894518699578193</v>
      </c>
      <c r="F14" s="9">
        <f t="shared" si="0"/>
        <v>0.99126973266404617</v>
      </c>
      <c r="H14" s="8">
        <v>2</v>
      </c>
      <c r="I14" s="9">
        <f t="shared" si="1"/>
        <v>0.97972201926742719</v>
      </c>
      <c r="J14" s="9">
        <f t="shared" si="2"/>
        <v>0.98401892929688017</v>
      </c>
      <c r="K14" s="9">
        <f t="shared" si="2"/>
        <v>0.98739470651772188</v>
      </c>
      <c r="L14" s="9">
        <f t="shared" si="2"/>
        <v>0.9900506682962037</v>
      </c>
      <c r="M14" s="9">
        <f t="shared" si="2"/>
        <v>0.99214275939764152</v>
      </c>
      <c r="X14" s="2" t="s">
        <v>36</v>
      </c>
      <c r="Y14" s="2">
        <v>10</v>
      </c>
      <c r="Z14" s="2" t="str">
        <f>VLOOKUP(Y14,Y65:Z69,2,0)</f>
        <v>Normal</v>
      </c>
    </row>
    <row r="15" spans="1:26" ht="15" customHeight="1" x14ac:dyDescent="0.2">
      <c r="A15" s="2">
        <v>3</v>
      </c>
      <c r="B15" s="10">
        <f t="shared" si="0"/>
        <v>0.96586964502389938</v>
      </c>
      <c r="C15" s="10">
        <f t="shared" si="0"/>
        <v>0.97315458529270937</v>
      </c>
      <c r="D15" s="10">
        <f t="shared" si="0"/>
        <v>0.97885886279495748</v>
      </c>
      <c r="E15" s="10">
        <f t="shared" si="0"/>
        <v>0.98333462424186846</v>
      </c>
      <c r="F15" s="10">
        <f t="shared" si="0"/>
        <v>0.98685238073197168</v>
      </c>
      <c r="H15" s="2">
        <v>3</v>
      </c>
      <c r="I15" s="10">
        <f t="shared" si="1"/>
        <v>0.96928268052150945</v>
      </c>
      <c r="J15" s="10">
        <f t="shared" si="2"/>
        <v>0.97583912676343842</v>
      </c>
      <c r="K15" s="10">
        <f t="shared" si="2"/>
        <v>0.98097297651546178</v>
      </c>
      <c r="L15" s="10">
        <f t="shared" si="2"/>
        <v>0.9850011618176816</v>
      </c>
      <c r="M15" s="10">
        <f t="shared" si="2"/>
        <v>0.98816714265877448</v>
      </c>
    </row>
    <row r="16" spans="1:26" ht="15" customHeight="1" x14ac:dyDescent="0.2">
      <c r="A16" s="8">
        <v>4</v>
      </c>
      <c r="B16" s="9">
        <f t="shared" si="0"/>
        <v>0.95405357696144211</v>
      </c>
      <c r="C16" s="9">
        <f t="shared" si="0"/>
        <v>0.96392835687139911</v>
      </c>
      <c r="D16" s="9">
        <f t="shared" si="0"/>
        <v>0.97163663718456461</v>
      </c>
      <c r="E16" s="9">
        <f t="shared" si="0"/>
        <v>0.9776692118672029</v>
      </c>
      <c r="F16" s="9">
        <f t="shared" si="0"/>
        <v>0.98240049762006498</v>
      </c>
      <c r="H16" s="8">
        <v>4</v>
      </c>
      <c r="I16" s="9">
        <f t="shared" si="1"/>
        <v>0.95864821926529786</v>
      </c>
      <c r="J16" s="9">
        <f t="shared" si="2"/>
        <v>0.96753552118425923</v>
      </c>
      <c r="K16" s="9">
        <f t="shared" si="2"/>
        <v>0.97447297346610817</v>
      </c>
      <c r="L16" s="9">
        <f t="shared" si="2"/>
        <v>0.97990229068048262</v>
      </c>
      <c r="M16" s="9">
        <f t="shared" si="2"/>
        <v>0.98416044785805845</v>
      </c>
      <c r="X16" s="2" t="s">
        <v>37</v>
      </c>
      <c r="Y16" s="11">
        <f>Z42*(Z46^((Z43*Y13)+(Z44*Y14)+(Z45*Y13*Y14)))</f>
        <v>0.74819474207920467</v>
      </c>
    </row>
    <row r="17" spans="1:26" ht="15" customHeight="1" x14ac:dyDescent="0.2">
      <c r="A17" s="2">
        <v>5</v>
      </c>
      <c r="B17" s="10">
        <f t="shared" si="0"/>
        <v>0.94202567449183661</v>
      </c>
      <c r="C17" s="10">
        <f t="shared" si="0"/>
        <v>0.95456682549231386</v>
      </c>
      <c r="D17" s="10">
        <f t="shared" si="0"/>
        <v>0.96432847920493148</v>
      </c>
      <c r="E17" s="10">
        <f t="shared" si="0"/>
        <v>0.97194943284050528</v>
      </c>
      <c r="F17" s="10">
        <f t="shared" si="0"/>
        <v>0.97791431048880828</v>
      </c>
      <c r="H17" s="2">
        <v>5</v>
      </c>
      <c r="I17" s="10">
        <f t="shared" si="1"/>
        <v>0.94782310704265293</v>
      </c>
      <c r="J17" s="10">
        <f t="shared" si="2"/>
        <v>0.9591101429430825</v>
      </c>
      <c r="K17" s="10">
        <f t="shared" si="2"/>
        <v>0.96789563128443834</v>
      </c>
      <c r="L17" s="10">
        <f t="shared" si="2"/>
        <v>0.97475448955645472</v>
      </c>
      <c r="M17" s="10">
        <f t="shared" si="2"/>
        <v>0.98012287943992749</v>
      </c>
    </row>
    <row r="18" spans="1:26" ht="15" customHeight="1" x14ac:dyDescent="0.2">
      <c r="A18" s="8">
        <v>6</v>
      </c>
      <c r="B18" s="9">
        <f t="shared" si="0"/>
        <v>0.92979147978844012</v>
      </c>
      <c r="C18" s="9">
        <f t="shared" si="0"/>
        <v>0.94507247096544877</v>
      </c>
      <c r="D18" s="9">
        <f t="shared" si="0"/>
        <v>0.95693551373932939</v>
      </c>
      <c r="E18" s="9">
        <f t="shared" si="0"/>
        <v>0.96617580410012649</v>
      </c>
      <c r="F18" s="9">
        <f t="shared" si="0"/>
        <v>0.97339405973873416</v>
      </c>
      <c r="H18" s="8">
        <v>6</v>
      </c>
      <c r="I18" s="9">
        <f t="shared" si="1"/>
        <v>0.93681233180959611</v>
      </c>
      <c r="J18" s="9">
        <f t="shared" si="2"/>
        <v>0.95056522386890385</v>
      </c>
      <c r="K18" s="9">
        <f t="shared" si="2"/>
        <v>0.9612419623653965</v>
      </c>
      <c r="L18" s="9">
        <f t="shared" si="2"/>
        <v>0.9695582236901138</v>
      </c>
      <c r="M18" s="9">
        <f t="shared" si="2"/>
        <v>0.97605465376486078</v>
      </c>
      <c r="X18" s="2" t="s">
        <v>38</v>
      </c>
      <c r="Y18" s="11">
        <f>Z85/(1+(Z86*(Z46^(Y16*Z87*(Y11/Y12)))))</f>
        <v>0.88681172098715</v>
      </c>
    </row>
    <row r="19" spans="1:26" ht="15" customHeight="1" x14ac:dyDescent="0.2">
      <c r="A19" s="2">
        <v>7</v>
      </c>
      <c r="B19" s="10">
        <f t="shared" si="0"/>
        <v>0.91735711020069299</v>
      </c>
      <c r="C19" s="10">
        <f t="shared" si="0"/>
        <v>0.93544799818704272</v>
      </c>
      <c r="D19" s="10">
        <f t="shared" si="0"/>
        <v>0.94945895345513331</v>
      </c>
      <c r="E19" s="10">
        <f t="shared" si="0"/>
        <v>0.96034887678068337</v>
      </c>
      <c r="F19" s="10">
        <f t="shared" si="0"/>
        <v>0.96883999909149243</v>
      </c>
      <c r="H19" s="2">
        <v>7</v>
      </c>
      <c r="I19" s="10">
        <f t="shared" si="1"/>
        <v>0.92562139918062369</v>
      </c>
      <c r="J19" s="10">
        <f t="shared" si="2"/>
        <v>0.94190319836833847</v>
      </c>
      <c r="K19" s="10">
        <f t="shared" si="2"/>
        <v>0.95451305810961995</v>
      </c>
      <c r="L19" s="10">
        <f t="shared" si="2"/>
        <v>0.96431398910261501</v>
      </c>
      <c r="M19" s="10">
        <f t="shared" si="2"/>
        <v>0.97195599918234321</v>
      </c>
      <c r="X19" s="2" t="s">
        <v>39</v>
      </c>
      <c r="Y19" s="12">
        <f>Y18-1</f>
        <v>-0.11318827901285</v>
      </c>
    </row>
    <row r="20" spans="1:26" ht="15" customHeight="1" x14ac:dyDescent="0.2">
      <c r="A20" s="8">
        <v>8</v>
      </c>
      <c r="B20" s="9">
        <f t="shared" si="0"/>
        <v>0.90472925666421855</v>
      </c>
      <c r="C20" s="9">
        <f t="shared" si="0"/>
        <v>0.92569633770543247</v>
      </c>
      <c r="D20" s="9">
        <f t="shared" si="0"/>
        <v>0.94190009922601459</v>
      </c>
      <c r="E20" s="9">
        <f t="shared" si="0"/>
        <v>0.95446923640170434</v>
      </c>
      <c r="F20" s="9">
        <f t="shared" si="0"/>
        <v>0.96425239566193621</v>
      </c>
      <c r="H20" s="8">
        <v>8</v>
      </c>
      <c r="I20" s="9">
        <f t="shared" si="1"/>
        <v>0.91425633099779668</v>
      </c>
      <c r="J20" s="9">
        <f t="shared" si="2"/>
        <v>0.93312670393488917</v>
      </c>
      <c r="K20" s="9">
        <f t="shared" si="2"/>
        <v>0.94771008930341316</v>
      </c>
      <c r="L20" s="9">
        <f t="shared" si="2"/>
        <v>0.95902231276153393</v>
      </c>
      <c r="M20" s="9">
        <f t="shared" si="2"/>
        <v>0.96782715609574255</v>
      </c>
    </row>
    <row r="21" spans="1:26" ht="15" customHeight="1" x14ac:dyDescent="0.2">
      <c r="A21" s="2">
        <v>9</v>
      </c>
      <c r="B21" s="10">
        <f t="shared" si="0"/>
        <v>0.89191517900611661</v>
      </c>
      <c r="C21" s="10">
        <f t="shared" si="0"/>
        <v>0.9158206455645671</v>
      </c>
      <c r="D21" s="10">
        <f t="shared" si="0"/>
        <v>0.93426034038596217</v>
      </c>
      <c r="E21" s="10">
        <f t="shared" si="0"/>
        <v>0.94853750301695072</v>
      </c>
      <c r="F21" s="10">
        <f t="shared" si="0"/>
        <v>0.95963153002095902</v>
      </c>
      <c r="H21" s="2">
        <v>9</v>
      </c>
      <c r="I21" s="10">
        <f t="shared" si="1"/>
        <v>0.90272366110550495</v>
      </c>
      <c r="J21" s="10">
        <f t="shared" si="2"/>
        <v>0.9242385810081104</v>
      </c>
      <c r="K21" s="10">
        <f t="shared" si="2"/>
        <v>0.94083430634736598</v>
      </c>
      <c r="L21" s="10">
        <f t="shared" si="2"/>
        <v>0.95368375271525563</v>
      </c>
      <c r="M21" s="10">
        <f t="shared" si="2"/>
        <v>0.9636683770188631</v>
      </c>
      <c r="X21" s="22" t="s">
        <v>40</v>
      </c>
      <c r="Y21" s="22"/>
      <c r="Z21" s="14">
        <v>7500000</v>
      </c>
    </row>
    <row r="22" spans="1:26" ht="15" customHeight="1" x14ac:dyDescent="0.2">
      <c r="A22" s="8">
        <v>10</v>
      </c>
      <c r="B22" s="9">
        <f t="shared" ref="B22:F31" si="3">$Z$85/(1+($Z$86*($Z$46^($Z$42*$Z$46^(($Z$43*$D$5)+($Z$44*B$10)+($Z$45*$D$5*B$10))*$Z$87*($A22/100)))))</f>
        <v>0.8789226980393785</v>
      </c>
      <c r="C22" s="9">
        <f t="shared" si="3"/>
        <v>0.90582430239829714</v>
      </c>
      <c r="D22" s="9">
        <f t="shared" si="3"/>
        <v>0.92654115480908994</v>
      </c>
      <c r="E22" s="9">
        <f t="shared" si="3"/>
        <v>0.94255433132313471</v>
      </c>
      <c r="F22" s="9">
        <f t="shared" si="3"/>
        <v>0.95497769624882223</v>
      </c>
      <c r="H22" s="8">
        <v>10</v>
      </c>
      <c r="I22" s="9">
        <f t="shared" si="1"/>
        <v>0.89103042823544065</v>
      </c>
      <c r="J22" s="9">
        <f t="shared" si="2"/>
        <v>0.91524187215846742</v>
      </c>
      <c r="K22" s="9">
        <f t="shared" si="2"/>
        <v>0.93388703932818096</v>
      </c>
      <c r="L22" s="9">
        <f t="shared" si="2"/>
        <v>0.94829889819082125</v>
      </c>
      <c r="M22" s="9">
        <f t="shared" si="2"/>
        <v>0.95947992662393999</v>
      </c>
      <c r="X22" s="22" t="s">
        <v>41</v>
      </c>
      <c r="Y22" s="22"/>
      <c r="Z22" s="15">
        <f>Z21*Y19</f>
        <v>-848912.09259637503</v>
      </c>
    </row>
    <row r="23" spans="1:26" ht="15" customHeight="1" x14ac:dyDescent="0.2">
      <c r="A23" s="2">
        <v>11</v>
      </c>
      <c r="B23" s="10">
        <f t="shared" si="3"/>
        <v>0.8657601843671624</v>
      </c>
      <c r="C23" s="10">
        <f t="shared" si="3"/>
        <v>0.89571091175204542</v>
      </c>
      <c r="D23" s="10">
        <f t="shared" si="3"/>
        <v>0.91874410880964219</v>
      </c>
      <c r="E23" s="10">
        <f t="shared" si="3"/>
        <v>0.93652041072680936</v>
      </c>
      <c r="F23" s="10">
        <f t="shared" si="3"/>
        <v>0.95029120197871064</v>
      </c>
      <c r="H23" s="2">
        <v>11</v>
      </c>
      <c r="I23" s="10">
        <f t="shared" si="1"/>
        <v>0.87918416593044613</v>
      </c>
      <c r="J23" s="10">
        <f t="shared" si="2"/>
        <v>0.90613982057684084</v>
      </c>
      <c r="K23" s="10">
        <f t="shared" si="2"/>
        <v>0.92686969792867802</v>
      </c>
      <c r="L23" s="10">
        <f t="shared" si="2"/>
        <v>0.94286836965412846</v>
      </c>
      <c r="M23" s="10">
        <f t="shared" si="2"/>
        <v>0.9552620817808396</v>
      </c>
    </row>
    <row r="24" spans="1:26" ht="15" customHeight="1" x14ac:dyDescent="0.2">
      <c r="A24" s="8">
        <v>12</v>
      </c>
      <c r="B24" s="9">
        <f t="shared" si="3"/>
        <v>0.85243654384700951</v>
      </c>
      <c r="C24" s="9">
        <f t="shared" si="3"/>
        <v>0.88548429761232095</v>
      </c>
      <c r="D24" s="9">
        <f t="shared" si="3"/>
        <v>0.91087085685711211</v>
      </c>
      <c r="E24" s="9">
        <f t="shared" si="3"/>
        <v>0.9304364653682784</v>
      </c>
      <c r="F24" s="9">
        <f t="shared" si="3"/>
        <v>0.94557236843027981</v>
      </c>
      <c r="H24" s="8">
        <v>12</v>
      </c>
      <c r="I24" s="9">
        <f t="shared" si="1"/>
        <v>0.86719288946230855</v>
      </c>
      <c r="J24" s="9">
        <f t="shared" si="2"/>
        <v>0.89693586785108881</v>
      </c>
      <c r="K24" s="9">
        <f t="shared" si="2"/>
        <v>0.91978377117140087</v>
      </c>
      <c r="L24" s="9">
        <f t="shared" si="2"/>
        <v>0.93739281883145054</v>
      </c>
      <c r="M24" s="9">
        <f t="shared" si="2"/>
        <v>0.95101513158725182</v>
      </c>
      <c r="X24" s="22" t="s">
        <v>42</v>
      </c>
      <c r="Y24" s="22"/>
      <c r="Z24" s="14">
        <f>Z21+Z22</f>
        <v>6651087.9074036246</v>
      </c>
    </row>
    <row r="25" spans="1:26" ht="15" customHeight="1" x14ac:dyDescent="0.2">
      <c r="A25" s="2">
        <v>13</v>
      </c>
      <c r="B25" s="10">
        <f t="shared" si="3"/>
        <v>0.83896119969660887</v>
      </c>
      <c r="C25" s="10">
        <f t="shared" si="3"/>
        <v>0.87514850112870657</v>
      </c>
      <c r="D25" s="10">
        <f t="shared" si="3"/>
        <v>0.90292314110193106</v>
      </c>
      <c r="E25" s="10">
        <f t="shared" si="3"/>
        <v>0.92430325410143677</v>
      </c>
      <c r="F25" s="10">
        <f t="shared" si="3"/>
        <v>0.94082153043294703</v>
      </c>
      <c r="H25" s="2">
        <v>13</v>
      </c>
      <c r="I25" s="10">
        <f t="shared" si="1"/>
        <v>0.85506507972694801</v>
      </c>
      <c r="J25" s="10">
        <f t="shared" si="2"/>
        <v>0.88763365101583591</v>
      </c>
      <c r="K25" s="10">
        <f t="shared" si="2"/>
        <v>0.91263082699173792</v>
      </c>
      <c r="L25" s="10">
        <f t="shared" si="2"/>
        <v>0.93187292869129312</v>
      </c>
      <c r="M25" s="10">
        <f t="shared" si="2"/>
        <v>0.9467393773896523</v>
      </c>
    </row>
    <row r="26" spans="1:26" ht="15" customHeight="1" x14ac:dyDescent="0.2">
      <c r="A26" s="8">
        <v>14</v>
      </c>
      <c r="B26" s="9">
        <f t="shared" si="3"/>
        <v>0.82534407125605147</v>
      </c>
      <c r="C26" s="9">
        <f t="shared" si="3"/>
        <v>0.86470777651745268</v>
      </c>
      <c r="D26" s="9">
        <f t="shared" si="3"/>
        <v>0.89490279070777279</v>
      </c>
      <c r="E26" s="9">
        <f t="shared" si="3"/>
        <v>0.91812157042853493</v>
      </c>
      <c r="F26" s="9">
        <f t="shared" si="3"/>
        <v>0.93603903643870712</v>
      </c>
      <c r="H26" s="8">
        <v>14</v>
      </c>
      <c r="I26" s="9">
        <f t="shared" si="1"/>
        <v>0.84280966413044633</v>
      </c>
      <c r="J26" s="9">
        <f t="shared" si="2"/>
        <v>0.87823699886570739</v>
      </c>
      <c r="K26" s="9">
        <f t="shared" si="2"/>
        <v>0.90541251163699554</v>
      </c>
      <c r="L26" s="9">
        <f t="shared" si="2"/>
        <v>0.9263094133856814</v>
      </c>
      <c r="M26" s="9">
        <f t="shared" si="2"/>
        <v>0.94243513279483637</v>
      </c>
    </row>
    <row r="27" spans="1:26" ht="15" customHeight="1" x14ac:dyDescent="0.2">
      <c r="A27" s="2">
        <v>15</v>
      </c>
      <c r="B27" s="10">
        <f t="shared" si="3"/>
        <v>0.81159554945621004</v>
      </c>
      <c r="C27" s="10">
        <f t="shared" si="3"/>
        <v>0.85416658614055974</v>
      </c>
      <c r="D27" s="10">
        <f t="shared" si="3"/>
        <v>0.88681172098715</v>
      </c>
      <c r="E27" s="10">
        <f t="shared" si="3"/>
        <v>0.91189224238893918</v>
      </c>
      <c r="F27" s="10">
        <f t="shared" si="3"/>
        <v>0.93122524852425081</v>
      </c>
      <c r="H27" s="2">
        <v>15</v>
      </c>
      <c r="I27" s="10">
        <f t="shared" si="1"/>
        <v>0.83043599451058903</v>
      </c>
      <c r="J27" s="10">
        <f t="shared" si="2"/>
        <v>0.86874992752650371</v>
      </c>
      <c r="K27" s="10">
        <f t="shared" si="2"/>
        <v>0.89813054888843502</v>
      </c>
      <c r="L27" s="10">
        <f t="shared" si="2"/>
        <v>0.92070301815004529</v>
      </c>
      <c r="M27" s="10">
        <f t="shared" si="2"/>
        <v>0.93810272367182568</v>
      </c>
    </row>
    <row r="28" spans="1:26" ht="15" customHeight="1" x14ac:dyDescent="0.2">
      <c r="A28" s="8">
        <v>16</v>
      </c>
      <c r="B28" s="9">
        <f t="shared" si="3"/>
        <v>0.79772646907841771</v>
      </c>
      <c r="C28" s="9">
        <f t="shared" si="3"/>
        <v>0.84352959475925104</v>
      </c>
      <c r="D28" s="9">
        <f t="shared" si="3"/>
        <v>0.8786519323376426</v>
      </c>
      <c r="E28" s="9">
        <f t="shared" si="3"/>
        <v>0.90561613240104788</v>
      </c>
      <c r="F28" s="9">
        <f t="shared" si="3"/>
        <v>0.92638054238218348</v>
      </c>
      <c r="H28" s="8">
        <v>16</v>
      </c>
      <c r="I28" s="9">
        <f t="shared" si="1"/>
        <v>0.81795382217057588</v>
      </c>
      <c r="J28" s="9">
        <f t="shared" ref="J28:J75" si="4">$I$6+((1-$I$6)*C28)</f>
        <v>0.85917663528332588</v>
      </c>
      <c r="K28" s="9">
        <f t="shared" ref="K28:K75" si="5">$I$6+((1-$I$6)*D28)</f>
        <v>0.89078673910387829</v>
      </c>
      <c r="L28" s="9">
        <f t="shared" ref="L28:L75" si="6">$I$6+((1-$I$6)*E28)</f>
        <v>0.91505451916094305</v>
      </c>
      <c r="M28" s="9">
        <f t="shared" ref="M28:M75" si="7">$I$6+((1-$I$6)*F28)</f>
        <v>0.9337424881439651</v>
      </c>
    </row>
    <row r="29" spans="1:26" ht="15" customHeight="1" x14ac:dyDescent="0.2">
      <c r="A29" s="2">
        <v>17</v>
      </c>
      <c r="B29" s="10">
        <f t="shared" si="3"/>
        <v>0.78374807792646839</v>
      </c>
      <c r="C29" s="10">
        <f t="shared" si="3"/>
        <v>0.83280166296593117</v>
      </c>
      <c r="D29" s="10">
        <f t="shared" si="3"/>
        <v>0.87042550897680726</v>
      </c>
      <c r="E29" s="10">
        <f t="shared" si="3"/>
        <v>0.89929413705661565</v>
      </c>
      <c r="F29" s="10">
        <f t="shared" si="3"/>
        <v>0.92150530730114955</v>
      </c>
      <c r="H29" s="2">
        <v>17</v>
      </c>
      <c r="I29" s="10">
        <f t="shared" si="1"/>
        <v>0.80537327013382154</v>
      </c>
      <c r="J29" s="10">
        <f t="shared" si="4"/>
        <v>0.84952149666933807</v>
      </c>
      <c r="K29" s="10">
        <f t="shared" si="5"/>
        <v>0.88338295807912648</v>
      </c>
      <c r="L29" s="10">
        <f t="shared" si="6"/>
        <v>0.90936472335095409</v>
      </c>
      <c r="M29" s="10">
        <f t="shared" si="7"/>
        <v>0.9293547765710346</v>
      </c>
    </row>
    <row r="30" spans="1:26" ht="15" customHeight="1" x14ac:dyDescent="0.2">
      <c r="A30" s="8">
        <v>18</v>
      </c>
      <c r="B30" s="9">
        <f t="shared" si="3"/>
        <v>0.76967200306753403</v>
      </c>
      <c r="C30" s="9">
        <f t="shared" si="3"/>
        <v>0.8219878398040934</v>
      </c>
      <c r="D30" s="9">
        <f t="shared" si="3"/>
        <v>0.86213461747454945</v>
      </c>
      <c r="E30" s="9">
        <f t="shared" si="3"/>
        <v>0.89292718686683581</v>
      </c>
      <c r="F30" s="9">
        <f t="shared" si="3"/>
        <v>0.91659994613468077</v>
      </c>
      <c r="H30" s="8">
        <v>18</v>
      </c>
      <c r="I30" s="9">
        <f t="shared" si="1"/>
        <v>0.79270480276078059</v>
      </c>
      <c r="J30" s="9">
        <f t="shared" si="4"/>
        <v>0.83978905582368402</v>
      </c>
      <c r="K30" s="9">
        <f t="shared" si="5"/>
        <v>0.8759211557270945</v>
      </c>
      <c r="L30" s="9">
        <f t="shared" si="6"/>
        <v>0.90363446818015225</v>
      </c>
      <c r="M30" s="9">
        <f t="shared" si="7"/>
        <v>0.92493995152121267</v>
      </c>
    </row>
    <row r="31" spans="1:26" ht="15" customHeight="1" x14ac:dyDescent="0.2">
      <c r="A31" s="2">
        <v>19</v>
      </c>
      <c r="B31" s="10">
        <f t="shared" si="3"/>
        <v>0.75551021433329313</v>
      </c>
      <c r="C31" s="10">
        <f t="shared" si="3"/>
        <v>0.81109335459110166</v>
      </c>
      <c r="D31" s="10">
        <f t="shared" si="3"/>
        <v>0.85378150508250872</v>
      </c>
      <c r="E31" s="10">
        <f t="shared" si="3"/>
        <v>0.88651624595963174</v>
      </c>
      <c r="F31" s="10">
        <f t="shared" si="3"/>
        <v>0.91166487525860262</v>
      </c>
      <c r="H31" s="2">
        <v>19</v>
      </c>
      <c r="I31" s="10">
        <f t="shared" si="1"/>
        <v>0.77995919289996385</v>
      </c>
      <c r="J31" s="10">
        <f t="shared" si="4"/>
        <v>0.82998401913199149</v>
      </c>
      <c r="K31" s="10">
        <f t="shared" si="5"/>
        <v>0.86840335457425788</v>
      </c>
      <c r="L31" s="10">
        <f t="shared" si="6"/>
        <v>0.89786462136366851</v>
      </c>
      <c r="M31" s="10">
        <f t="shared" si="7"/>
        <v>0.9204983877327424</v>
      </c>
    </row>
    <row r="32" spans="1:26" ht="15" customHeight="1" x14ac:dyDescent="0.2">
      <c r="A32" s="8">
        <v>20</v>
      </c>
      <c r="B32" s="9">
        <f t="shared" ref="B32:F41" si="8">$Z$85/(1+($Z$86*($Z$46^($Z$42*$Z$46^(($Z$43*$D$5)+($Z$44*B$10)+($Z$45*$D$5*B$10))*$Z$87*($A32/100)))))</f>
        <v>0.74127498530577884</v>
      </c>
      <c r="C32" s="9">
        <f t="shared" si="8"/>
        <v>0.80012360796429516</v>
      </c>
      <c r="D32" s="9">
        <f t="shared" si="8"/>
        <v>0.8453684978607976</v>
      </c>
      <c r="E32" s="9">
        <f t="shared" si="8"/>
        <v>0.8800623117277151</v>
      </c>
      <c r="F32" s="9">
        <f t="shared" si="8"/>
        <v>0.90670052451684535</v>
      </c>
      <c r="H32" s="8">
        <v>20</v>
      </c>
      <c r="I32" s="9">
        <f t="shared" si="1"/>
        <v>0.76714748677520095</v>
      </c>
      <c r="J32" s="9">
        <f t="shared" si="4"/>
        <v>0.82011124716786565</v>
      </c>
      <c r="K32" s="9">
        <f t="shared" si="5"/>
        <v>0.86083164807471779</v>
      </c>
      <c r="L32" s="9">
        <f t="shared" si="6"/>
        <v>0.89205608055494356</v>
      </c>
      <c r="M32" s="9">
        <f t="shared" si="7"/>
        <v>0.91603047206516086</v>
      </c>
    </row>
    <row r="33" spans="1:27" ht="15" customHeight="1" x14ac:dyDescent="0.2">
      <c r="A33" s="2">
        <v>21</v>
      </c>
      <c r="B33" s="10">
        <f t="shared" si="8"/>
        <v>0.72697885204358748</v>
      </c>
      <c r="C33" s="10">
        <f t="shared" si="8"/>
        <v>0.78908416217637967</v>
      </c>
      <c r="D33" s="10">
        <f t="shared" si="8"/>
        <v>0.83689799860325154</v>
      </c>
      <c r="E33" s="10">
        <f t="shared" si="8"/>
        <v>0.87356641442708227</v>
      </c>
      <c r="F33" s="10">
        <f t="shared" si="8"/>
        <v>0.90170733715551832</v>
      </c>
      <c r="H33" s="2">
        <v>21</v>
      </c>
      <c r="I33" s="10">
        <f t="shared" si="1"/>
        <v>0.75428096683922874</v>
      </c>
      <c r="J33" s="10">
        <f t="shared" si="4"/>
        <v>0.81017574595874164</v>
      </c>
      <c r="K33" s="10">
        <f t="shared" si="5"/>
        <v>0.85320819874292642</v>
      </c>
      <c r="L33" s="10">
        <f t="shared" si="6"/>
        <v>0.88620977298437409</v>
      </c>
      <c r="M33" s="10">
        <f t="shared" si="7"/>
        <v>0.91153660343996645</v>
      </c>
    </row>
    <row r="34" spans="1:27" ht="15" customHeight="1" x14ac:dyDescent="0.2">
      <c r="A34" s="8">
        <v>22</v>
      </c>
      <c r="B34" s="9">
        <f t="shared" si="8"/>
        <v>0.71263456983256435</v>
      </c>
      <c r="C34" s="9">
        <f t="shared" si="8"/>
        <v>0.77798073067153517</v>
      </c>
      <c r="D34" s="9">
        <f t="shared" si="8"/>
        <v>0.82837248456317325</v>
      </c>
      <c r="E34" s="9">
        <f t="shared" si="8"/>
        <v>0.86702961672572854</v>
      </c>
      <c r="F34" s="9">
        <f t="shared" si="8"/>
        <v>0.89668576974512715</v>
      </c>
      <c r="H34" s="8">
        <v>22</v>
      </c>
      <c r="I34" s="9">
        <f t="shared" si="1"/>
        <v>0.7413711128493079</v>
      </c>
      <c r="J34" s="9">
        <f t="shared" si="4"/>
        <v>0.80018265760438168</v>
      </c>
      <c r="K34" s="9">
        <f t="shared" si="5"/>
        <v>0.84553523610685588</v>
      </c>
      <c r="L34" s="9">
        <f t="shared" si="6"/>
        <v>0.88032665505315566</v>
      </c>
      <c r="M34" s="9">
        <f t="shared" si="7"/>
        <v>0.90701719277061443</v>
      </c>
      <c r="Y34" s="16" t="s">
        <v>8</v>
      </c>
      <c r="Z34" s="22" t="s">
        <v>0</v>
      </c>
      <c r="AA34" s="22"/>
    </row>
    <row r="35" spans="1:27" ht="15" customHeight="1" x14ac:dyDescent="0.2">
      <c r="A35" s="2">
        <v>23</v>
      </c>
      <c r="B35" s="10">
        <f t="shared" si="8"/>
        <v>0.69825506827034889</v>
      </c>
      <c r="C35" s="10">
        <f t="shared" si="8"/>
        <v>0.76681916697900543</v>
      </c>
      <c r="D35" s="10">
        <f t="shared" si="8"/>
        <v>0.81979450498240125</v>
      </c>
      <c r="E35" s="10">
        <f t="shared" si="8"/>
        <v>0.86045301320248568</v>
      </c>
      <c r="F35" s="10">
        <f t="shared" si="8"/>
        <v>0.89163629209082262</v>
      </c>
      <c r="H35" s="2">
        <v>23</v>
      </c>
      <c r="I35" s="10">
        <f t="shared" si="1"/>
        <v>0.72842956144331394</v>
      </c>
      <c r="J35" s="10">
        <f t="shared" si="4"/>
        <v>0.79013725028110493</v>
      </c>
      <c r="K35" s="10">
        <f t="shared" si="5"/>
        <v>0.83781505448416116</v>
      </c>
      <c r="L35" s="10">
        <f t="shared" si="6"/>
        <v>0.87440771188223709</v>
      </c>
      <c r="M35" s="10">
        <f t="shared" si="7"/>
        <v>0.90247266288174033</v>
      </c>
      <c r="Y35" s="2" t="s">
        <v>1</v>
      </c>
      <c r="Z35" s="22" t="s">
        <v>2</v>
      </c>
      <c r="AA35" s="22"/>
    </row>
    <row r="36" spans="1:27" ht="15" customHeight="1" x14ac:dyDescent="0.2">
      <c r="A36" s="8">
        <v>24</v>
      </c>
      <c r="B36" s="9">
        <f t="shared" si="8"/>
        <v>0.68385340501575187</v>
      </c>
      <c r="C36" s="9">
        <f t="shared" si="8"/>
        <v>0.75560545296611048</v>
      </c>
      <c r="D36" s="9">
        <f t="shared" si="8"/>
        <v>0.81116667842737988</v>
      </c>
      <c r="E36" s="9">
        <f t="shared" si="8"/>
        <v>0.85383772979600181</v>
      </c>
      <c r="F36" s="9">
        <f t="shared" si="8"/>
        <v>0.88655938713059168</v>
      </c>
      <c r="H36" s="8">
        <v>24</v>
      </c>
      <c r="I36" s="9">
        <f t="shared" si="1"/>
        <v>0.71546806451417666</v>
      </c>
      <c r="J36" s="9">
        <f t="shared" si="4"/>
        <v>0.78004490766949941</v>
      </c>
      <c r="K36" s="9">
        <f t="shared" si="5"/>
        <v>0.8300500105846419</v>
      </c>
      <c r="L36" s="9">
        <f t="shared" si="6"/>
        <v>0.86845395681640158</v>
      </c>
      <c r="M36" s="9">
        <f t="shared" si="7"/>
        <v>0.89790344841753256</v>
      </c>
      <c r="Y36" s="2" t="s">
        <v>5</v>
      </c>
      <c r="Z36" s="22" t="s">
        <v>9</v>
      </c>
      <c r="AA36" s="22"/>
    </row>
    <row r="37" spans="1:27" ht="15" customHeight="1" x14ac:dyDescent="0.2">
      <c r="A37" s="2">
        <v>25</v>
      </c>
      <c r="B37" s="10">
        <f t="shared" si="8"/>
        <v>0.66944271855139426</v>
      </c>
      <c r="C37" s="10">
        <f t="shared" si="8"/>
        <v>0.74434568649755151</v>
      </c>
      <c r="D37" s="10">
        <f t="shared" si="8"/>
        <v>0.80249168993675757</v>
      </c>
      <c r="E37" s="10">
        <f t="shared" si="8"/>
        <v>0.84718492320401473</v>
      </c>
      <c r="F37" s="10">
        <f t="shared" si="8"/>
        <v>0.88145555082131399</v>
      </c>
      <c r="H37" s="2">
        <v>25</v>
      </c>
      <c r="I37" s="10">
        <f t="shared" si="1"/>
        <v>0.70249844669625483</v>
      </c>
      <c r="J37" s="10">
        <f t="shared" si="4"/>
        <v>0.76991111784779631</v>
      </c>
      <c r="K37" s="10">
        <f t="shared" si="5"/>
        <v>0.82224252094308181</v>
      </c>
      <c r="L37" s="10">
        <f t="shared" si="6"/>
        <v>0.8624664308836133</v>
      </c>
      <c r="M37" s="10">
        <f t="shared" si="7"/>
        <v>0.89330999573918257</v>
      </c>
      <c r="Y37" s="16" t="s">
        <v>10</v>
      </c>
      <c r="Z37" s="22" t="s">
        <v>3</v>
      </c>
      <c r="AA37" s="22"/>
    </row>
    <row r="38" spans="1:27" ht="15" customHeight="1" x14ac:dyDescent="0.2">
      <c r="A38" s="8">
        <v>26</v>
      </c>
      <c r="B38" s="9">
        <f t="shared" si="8"/>
        <v>0.65503618032105881</v>
      </c>
      <c r="C38" s="9">
        <f t="shared" si="8"/>
        <v>0.73304606855252508</v>
      </c>
      <c r="D38" s="9">
        <f t="shared" si="8"/>
        <v>0.7937722879858935</v>
      </c>
      <c r="E38" s="9">
        <f t="shared" si="8"/>
        <v>0.84049578023318827</v>
      </c>
      <c r="F38" s="9">
        <f t="shared" si="8"/>
        <v>0.87632529201262732</v>
      </c>
      <c r="H38" s="8">
        <v>26</v>
      </c>
      <c r="I38" s="9">
        <f t="shared" si="1"/>
        <v>0.68953256228895288</v>
      </c>
      <c r="J38" s="9">
        <f t="shared" si="4"/>
        <v>0.75974146169727252</v>
      </c>
      <c r="K38" s="9">
        <f t="shared" si="5"/>
        <v>0.81439505918730415</v>
      </c>
      <c r="L38" s="9">
        <f t="shared" si="6"/>
        <v>0.85644620220986944</v>
      </c>
      <c r="M38" s="9">
        <f t="shared" si="7"/>
        <v>0.88869276281136456</v>
      </c>
      <c r="Y38" s="16" t="s">
        <v>11</v>
      </c>
      <c r="Z38" s="22" t="s">
        <v>4</v>
      </c>
      <c r="AA38" s="22"/>
    </row>
    <row r="39" spans="1:27" ht="15" customHeight="1" x14ac:dyDescent="0.2">
      <c r="A39" s="2">
        <v>27</v>
      </c>
      <c r="B39" s="10">
        <f t="shared" si="8"/>
        <v>0.64064694661147314</v>
      </c>
      <c r="C39" s="10">
        <f t="shared" si="8"/>
        <v>0.7217128898554579</v>
      </c>
      <c r="D39" s="10">
        <f t="shared" si="8"/>
        <v>0.78501128127448472</v>
      </c>
      <c r="E39" s="10">
        <f t="shared" si="8"/>
        <v>0.83377151709991626</v>
      </c>
      <c r="F39" s="10">
        <f t="shared" si="8"/>
        <v>0.87116913230856219</v>
      </c>
      <c r="H39" s="2">
        <v>27</v>
      </c>
      <c r="I39" s="10">
        <f t="shared" si="1"/>
        <v>0.67658225195032584</v>
      </c>
      <c r="J39" s="10">
        <f t="shared" si="4"/>
        <v>0.74954160086991206</v>
      </c>
      <c r="K39" s="10">
        <f t="shared" si="5"/>
        <v>0.80651015314703622</v>
      </c>
      <c r="L39" s="10">
        <f t="shared" si="6"/>
        <v>0.85039436538992463</v>
      </c>
      <c r="M39" s="10">
        <f t="shared" si="7"/>
        <v>0.88405221907770593</v>
      </c>
      <c r="Y39" s="2" t="s">
        <v>6</v>
      </c>
      <c r="Z39" s="22" t="s">
        <v>7</v>
      </c>
      <c r="AA39" s="22"/>
    </row>
    <row r="40" spans="1:27" ht="15" customHeight="1" x14ac:dyDescent="0.2">
      <c r="A40" s="8">
        <v>28</v>
      </c>
      <c r="B40" s="9">
        <f t="shared" si="8"/>
        <v>0.62628811055165678</v>
      </c>
      <c r="C40" s="9">
        <f t="shared" si="8"/>
        <v>0.7103525170800753</v>
      </c>
      <c r="D40" s="9">
        <f t="shared" si="8"/>
        <v>0.77621153534435372</v>
      </c>
      <c r="E40" s="9">
        <f t="shared" si="8"/>
        <v>0.82701337868262359</v>
      </c>
      <c r="F40" s="9">
        <f t="shared" si="8"/>
        <v>0.86598760591692148</v>
      </c>
      <c r="H40" s="8">
        <v>28</v>
      </c>
      <c r="I40" s="9">
        <f t="shared" si="1"/>
        <v>0.66365929949649105</v>
      </c>
      <c r="J40" s="9">
        <f t="shared" si="4"/>
        <v>0.73931726537206777</v>
      </c>
      <c r="K40" s="9">
        <f t="shared" si="5"/>
        <v>0.79859038180991837</v>
      </c>
      <c r="L40" s="9">
        <f t="shared" si="6"/>
        <v>0.84431204081436118</v>
      </c>
      <c r="M40" s="9">
        <f t="shared" si="7"/>
        <v>0.87938884532522932</v>
      </c>
    </row>
    <row r="41" spans="1:27" ht="15" customHeight="1" x14ac:dyDescent="0.2">
      <c r="A41" s="2">
        <v>29</v>
      </c>
      <c r="B41" s="10">
        <f t="shared" si="8"/>
        <v>0.61197265460138783</v>
      </c>
      <c r="C41" s="10">
        <f t="shared" si="8"/>
        <v>0.69897137868997916</v>
      </c>
      <c r="D41" s="10">
        <f t="shared" si="8"/>
        <v>0.76737596903523431</v>
      </c>
      <c r="E41" s="10">
        <f t="shared" si="8"/>
        <v>0.82022263772622728</v>
      </c>
      <c r="F41" s="10">
        <f t="shared" si="8"/>
        <v>0.86078125948640583</v>
      </c>
      <c r="H41" s="2">
        <v>29</v>
      </c>
      <c r="I41" s="10">
        <f t="shared" si="1"/>
        <v>0.65077538914124899</v>
      </c>
      <c r="J41" s="10">
        <f t="shared" si="4"/>
        <v>0.72907424082098127</v>
      </c>
      <c r="K41" s="10">
        <f t="shared" si="5"/>
        <v>0.79063837213171084</v>
      </c>
      <c r="L41" s="10">
        <f t="shared" si="6"/>
        <v>0.83820037395360458</v>
      </c>
      <c r="M41" s="10">
        <f t="shared" si="7"/>
        <v>0.87470313353776519</v>
      </c>
    </row>
    <row r="42" spans="1:27" ht="15" customHeight="1" x14ac:dyDescent="0.2">
      <c r="A42" s="8">
        <v>30</v>
      </c>
      <c r="B42" s="9">
        <f t="shared" ref="B42:F51" si="9">$Z$85/(1+($Z$86*($Z$46^($Z$42*$Z$46^(($Z$43*$D$5)+($Z$44*B$10)+($Z$45*$D$5*B$10))*$Z$87*($A42/100)))))</f>
        <v>0.59771340389386263</v>
      </c>
      <c r="C42" s="9">
        <f t="shared" si="9"/>
        <v>0.68757595048186915</v>
      </c>
      <c r="D42" s="9">
        <f t="shared" si="9"/>
        <v>0.75850755078717813</v>
      </c>
      <c r="E42" s="9">
        <f t="shared" si="9"/>
        <v>0.81340059399955134</v>
      </c>
      <c r="F42" s="9">
        <f t="shared" si="9"/>
        <v>0.85555065193149638</v>
      </c>
      <c r="H42" s="8">
        <v>30</v>
      </c>
      <c r="I42" s="9">
        <f t="shared" si="1"/>
        <v>0.63794206350447635</v>
      </c>
      <c r="J42" s="9">
        <f t="shared" si="4"/>
        <v>0.71881835543368222</v>
      </c>
      <c r="K42" s="9">
        <f t="shared" si="5"/>
        <v>0.78265679570846036</v>
      </c>
      <c r="L42" s="9">
        <f t="shared" si="6"/>
        <v>0.83206053459959617</v>
      </c>
      <c r="M42" s="9">
        <f t="shared" si="7"/>
        <v>0.86999558673834676</v>
      </c>
      <c r="Y42" s="2" t="s">
        <v>12</v>
      </c>
      <c r="Z42" s="17">
        <v>0.85308170999999999</v>
      </c>
      <c r="AA42" s="17"/>
    </row>
    <row r="43" spans="1:27" ht="15" customHeight="1" x14ac:dyDescent="0.2">
      <c r="A43" s="2">
        <v>31</v>
      </c>
      <c r="B43" s="10">
        <f t="shared" si="9"/>
        <v>0.58352298078633591</v>
      </c>
      <c r="C43" s="10">
        <f t="shared" si="9"/>
        <v>0.67617274090000445</v>
      </c>
      <c r="D43" s="10">
        <f t="shared" si="9"/>
        <v>0.74960929479894067</v>
      </c>
      <c r="E43" s="10">
        <f t="shared" si="9"/>
        <v>0.80654857340661634</v>
      </c>
      <c r="F43" s="10">
        <f t="shared" si="9"/>
        <v>0.85029635424513339</v>
      </c>
      <c r="H43" s="2">
        <v>31</v>
      </c>
      <c r="I43" s="10">
        <f t="shared" si="1"/>
        <v>0.62517068270770226</v>
      </c>
      <c r="J43" s="10">
        <f t="shared" si="4"/>
        <v>0.70855546681000403</v>
      </c>
      <c r="K43" s="10">
        <f t="shared" si="5"/>
        <v>0.77464836531904657</v>
      </c>
      <c r="L43" s="10">
        <f t="shared" si="6"/>
        <v>0.82589371606595474</v>
      </c>
      <c r="M43" s="10">
        <f t="shared" si="7"/>
        <v>0.86526671882062001</v>
      </c>
      <c r="Y43" s="2" t="s">
        <v>13</v>
      </c>
      <c r="Z43" s="17">
        <v>6.7348748E-2</v>
      </c>
      <c r="AA43" s="17"/>
    </row>
    <row r="44" spans="1:27" ht="15" customHeight="1" x14ac:dyDescent="0.2">
      <c r="A44" s="8">
        <v>32</v>
      </c>
      <c r="B44" s="9">
        <f t="shared" si="9"/>
        <v>0.56941376095667584</v>
      </c>
      <c r="C44" s="9">
        <f t="shared" si="9"/>
        <v>0.66476827619237977</v>
      </c>
      <c r="D44" s="9">
        <f t="shared" si="9"/>
        <v>0.74068425705241792</v>
      </c>
      <c r="E44" s="9">
        <f t="shared" si="9"/>
        <v>0.7996679270528636</v>
      </c>
      <c r="F44" s="9">
        <f t="shared" si="9"/>
        <v>0.84501894929924226</v>
      </c>
      <c r="H44" s="8">
        <v>32</v>
      </c>
      <c r="I44" s="9">
        <f t="shared" ref="I44:I75" si="10">$I$6+((1-$I$6)*B44)</f>
        <v>0.6124723848610083</v>
      </c>
      <c r="J44" s="9">
        <f t="shared" si="4"/>
        <v>0.69829144857314174</v>
      </c>
      <c r="K44" s="9">
        <f t="shared" si="5"/>
        <v>0.76661583134717615</v>
      </c>
      <c r="L44" s="9">
        <f t="shared" si="6"/>
        <v>0.81970113434757719</v>
      </c>
      <c r="M44" s="9">
        <f t="shared" si="7"/>
        <v>0.86051705436931802</v>
      </c>
      <c r="Y44" s="2" t="s">
        <v>14</v>
      </c>
      <c r="Z44" s="17">
        <v>-4.1679277000000001E-2</v>
      </c>
      <c r="AA44" s="17"/>
    </row>
    <row r="45" spans="1:27" ht="15" customHeight="1" x14ac:dyDescent="0.2">
      <c r="A45" s="2">
        <v>33</v>
      </c>
      <c r="B45" s="10">
        <f t="shared" si="9"/>
        <v>0.55539783136366427</v>
      </c>
      <c r="C45" s="10">
        <f t="shared" si="9"/>
        <v>0.65336908548041606</v>
      </c>
      <c r="D45" s="10">
        <f t="shared" si="9"/>
        <v>0.73173553121386747</v>
      </c>
      <c r="E45" s="10">
        <f t="shared" si="9"/>
        <v>0.79276003026749076</v>
      </c>
      <c r="F45" s="10">
        <f t="shared" si="9"/>
        <v>0.83971903163318351</v>
      </c>
      <c r="H45" s="2">
        <v>33</v>
      </c>
      <c r="I45" s="10">
        <f t="shared" si="10"/>
        <v>0.59985804822729782</v>
      </c>
      <c r="J45" s="10">
        <f t="shared" si="4"/>
        <v>0.6880321769323744</v>
      </c>
      <c r="K45" s="10">
        <f t="shared" si="5"/>
        <v>0.75856197809248072</v>
      </c>
      <c r="L45" s="10">
        <f t="shared" si="6"/>
        <v>0.81348402724074165</v>
      </c>
      <c r="M45" s="10">
        <f t="shared" si="7"/>
        <v>0.85574712846986511</v>
      </c>
      <c r="Y45" s="2" t="s">
        <v>15</v>
      </c>
      <c r="Z45" s="17">
        <v>-1.02286E-3</v>
      </c>
      <c r="AA45" s="17"/>
    </row>
    <row r="46" spans="1:27" ht="15" customHeight="1" x14ac:dyDescent="0.2">
      <c r="A46" s="8">
        <v>34</v>
      </c>
      <c r="B46" s="9">
        <f t="shared" si="9"/>
        <v>0.54148695036491212</v>
      </c>
      <c r="C46" s="9">
        <f t="shared" si="9"/>
        <v>0.64198168581468307</v>
      </c>
      <c r="D46" s="9">
        <f t="shared" si="9"/>
        <v>0.72276624442326987</v>
      </c>
      <c r="E46" s="9">
        <f t="shared" si="9"/>
        <v>0.78582628158321677</v>
      </c>
      <c r="F46" s="9">
        <f t="shared" si="9"/>
        <v>0.83439720723021871</v>
      </c>
      <c r="H46" s="8">
        <v>34</v>
      </c>
      <c r="I46" s="9">
        <f t="shared" si="10"/>
        <v>0.58733825532842088</v>
      </c>
      <c r="J46" s="9">
        <f t="shared" si="4"/>
        <v>0.67778351723321473</v>
      </c>
      <c r="K46" s="9">
        <f t="shared" si="5"/>
        <v>0.75048961998094288</v>
      </c>
      <c r="L46" s="9">
        <f t="shared" si="6"/>
        <v>0.80724365342489512</v>
      </c>
      <c r="M46" s="9">
        <f t="shared" si="7"/>
        <v>0.85095748650719683</v>
      </c>
      <c r="Y46" s="2" t="s">
        <v>6</v>
      </c>
      <c r="Z46" s="17">
        <f>(1+(1/10^9))^(10^9)</f>
        <v>2.7182820308145095</v>
      </c>
      <c r="AA46" s="17"/>
    </row>
    <row r="47" spans="1:27" ht="15" customHeight="1" x14ac:dyDescent="0.2">
      <c r="A47" s="2">
        <v>35</v>
      </c>
      <c r="B47" s="10">
        <f t="shared" si="9"/>
        <v>0.52769251025891195</v>
      </c>
      <c r="C47" s="10">
        <f t="shared" si="9"/>
        <v>0.63061256728928305</v>
      </c>
      <c r="D47" s="10">
        <f t="shared" si="9"/>
        <v>0.71377955298374351</v>
      </c>
      <c r="E47" s="10">
        <f t="shared" si="9"/>
        <v>0.7788681016749065</v>
      </c>
      <c r="F47" s="10">
        <f t="shared" si="9"/>
        <v>0.82905409328210877</v>
      </c>
      <c r="H47" s="2">
        <v>35</v>
      </c>
      <c r="I47" s="10">
        <f t="shared" si="10"/>
        <v>0.57492325923302079</v>
      </c>
      <c r="J47" s="10">
        <f t="shared" si="4"/>
        <v>0.66755131056035477</v>
      </c>
      <c r="K47" s="10">
        <f t="shared" si="5"/>
        <v>0.74240159768536917</v>
      </c>
      <c r="L47" s="10">
        <f t="shared" si="6"/>
        <v>0.80098129150741582</v>
      </c>
      <c r="M47" s="10">
        <f t="shared" si="7"/>
        <v>0.84614868395389786</v>
      </c>
    </row>
    <row r="48" spans="1:27" ht="15" customHeight="1" x14ac:dyDescent="0.2">
      <c r="A48" s="8">
        <v>36</v>
      </c>
      <c r="B48" s="9">
        <f t="shared" si="9"/>
        <v>0.51402550248754009</v>
      </c>
      <c r="C48" s="9">
        <f t="shared" si="9"/>
        <v>0.61926817828704361</v>
      </c>
      <c r="D48" s="9">
        <f t="shared" si="9"/>
        <v>0.70477863796344509</v>
      </c>
      <c r="E48" s="9">
        <f t="shared" si="9"/>
        <v>0.77188693225861782</v>
      </c>
      <c r="F48" s="9">
        <f t="shared" si="9"/>
        <v>0.82369031794197678</v>
      </c>
      <c r="H48" s="8">
        <v>36</v>
      </c>
      <c r="I48" s="9">
        <f t="shared" si="10"/>
        <v>0.56262295223878611</v>
      </c>
      <c r="J48" s="9">
        <f t="shared" si="4"/>
        <v>0.65734136045833924</v>
      </c>
      <c r="K48" s="9">
        <f t="shared" si="5"/>
        <v>0.7343007741671006</v>
      </c>
      <c r="L48" s="9">
        <f t="shared" si="6"/>
        <v>0.79469823903275605</v>
      </c>
      <c r="M48" s="9">
        <f t="shared" si="7"/>
        <v>0.84132128614777912</v>
      </c>
    </row>
    <row r="49" spans="1:26" ht="15" customHeight="1" x14ac:dyDescent="0.2">
      <c r="A49" s="2">
        <v>37</v>
      </c>
      <c r="B49" s="10">
        <f t="shared" si="9"/>
        <v>0.50049648570279892</v>
      </c>
      <c r="C49" s="10">
        <f t="shared" si="9"/>
        <v>0.60795491092657361</v>
      </c>
      <c r="D49" s="10">
        <f t="shared" si="9"/>
        <v>0.69576670072282809</v>
      </c>
      <c r="E49" s="10">
        <f t="shared" si="9"/>
        <v>0.76488423495274671</v>
      </c>
      <c r="F49" s="10">
        <f t="shared" si="9"/>
        <v>0.81830652006559146</v>
      </c>
      <c r="H49" s="2">
        <v>37</v>
      </c>
      <c r="I49" s="10">
        <f t="shared" si="10"/>
        <v>0.55044683713251907</v>
      </c>
      <c r="J49" s="10">
        <f t="shared" si="4"/>
        <v>0.64715941983391623</v>
      </c>
      <c r="K49" s="10">
        <f t="shared" si="5"/>
        <v>0.72619003065054533</v>
      </c>
      <c r="L49" s="10">
        <f t="shared" si="6"/>
        <v>0.78839581145747206</v>
      </c>
      <c r="M49" s="10">
        <f t="shared" si="7"/>
        <v>0.83647586805903229</v>
      </c>
    </row>
    <row r="50" spans="1:26" ht="15" customHeight="1" x14ac:dyDescent="0.2">
      <c r="A50" s="8">
        <v>38</v>
      </c>
      <c r="B50" s="9">
        <f t="shared" si="9"/>
        <v>0.48711555686737795</v>
      </c>
      <c r="C50" s="9">
        <f t="shared" si="9"/>
        <v>0.59667908678056725</v>
      </c>
      <c r="D50" s="9">
        <f t="shared" si="9"/>
        <v>0.68674695838052247</v>
      </c>
      <c r="E50" s="9">
        <f t="shared" si="9"/>
        <v>0.75786149010306414</v>
      </c>
      <c r="F50" s="9">
        <f t="shared" si="9"/>
        <v>0.8129033489412445</v>
      </c>
      <c r="H50" s="8">
        <v>38</v>
      </c>
      <c r="I50" s="9">
        <f t="shared" si="10"/>
        <v>0.53840400118064013</v>
      </c>
      <c r="J50" s="9">
        <f t="shared" si="4"/>
        <v>0.63701117810251051</v>
      </c>
      <c r="K50" s="9">
        <f t="shared" si="5"/>
        <v>0.71807226254247025</v>
      </c>
      <c r="L50" s="9">
        <f t="shared" si="6"/>
        <v>0.78207534109275767</v>
      </c>
      <c r="M50" s="9">
        <f t="shared" si="7"/>
        <v>0.83161301404712007</v>
      </c>
    </row>
    <row r="51" spans="1:26" ht="15" customHeight="1" x14ac:dyDescent="0.2">
      <c r="A51" s="2">
        <v>39</v>
      </c>
      <c r="B51" s="10">
        <f t="shared" si="9"/>
        <v>0.47389232552328842</v>
      </c>
      <c r="C51" s="10">
        <f t="shared" si="9"/>
        <v>0.58544694293249877</v>
      </c>
      <c r="D51" s="10">
        <f t="shared" si="9"/>
        <v>0.67772263923141074</v>
      </c>
      <c r="E51" s="10">
        <f t="shared" si="9"/>
        <v>0.75082019557354884</v>
      </c>
      <c r="F51" s="10">
        <f t="shared" si="9"/>
        <v>0.80748146400841836</v>
      </c>
      <c r="H51" s="2">
        <v>39</v>
      </c>
      <c r="I51" s="10">
        <f t="shared" si="10"/>
        <v>0.52650309297095954</v>
      </c>
      <c r="J51" s="10">
        <f t="shared" si="4"/>
        <v>0.62690224863924893</v>
      </c>
      <c r="K51" s="10">
        <f t="shared" si="5"/>
        <v>0.70995037530826965</v>
      </c>
      <c r="L51" s="10">
        <f t="shared" si="6"/>
        <v>0.77573817601619399</v>
      </c>
      <c r="M51" s="10">
        <f t="shared" si="7"/>
        <v>0.82673331760757651</v>
      </c>
    </row>
    <row r="52" spans="1:26" ht="15" customHeight="1" x14ac:dyDescent="0.2">
      <c r="A52" s="8">
        <v>40</v>
      </c>
      <c r="B52" s="9">
        <f t="shared" ref="B52:F61" si="11">$Z$85/(1+($Z$86*($Z$46^($Z$42*$Z$46^(($Z$43*$D$5)+($Z$44*B$10)+($Z$45*$D$5*B$10))*$Z$87*($A52/100)))))</f>
        <v>0.46083589132701297</v>
      </c>
      <c r="C52" s="9">
        <f t="shared" si="11"/>
        <v>0.57426461843608589</v>
      </c>
      <c r="D52" s="9">
        <f t="shared" si="11"/>
        <v>0.66869697813073192</v>
      </c>
      <c r="E52" s="9">
        <f t="shared" si="11"/>
        <v>0.74376186550502366</v>
      </c>
      <c r="F52" s="9">
        <f t="shared" si="11"/>
        <v>0.80204153456545668</v>
      </c>
      <c r="H52" s="8">
        <v>40</v>
      </c>
      <c r="I52" s="9">
        <f t="shared" si="10"/>
        <v>0.51475230219431167</v>
      </c>
      <c r="J52" s="9">
        <f t="shared" si="4"/>
        <v>0.61683815659247732</v>
      </c>
      <c r="K52" s="9">
        <f t="shared" si="5"/>
        <v>0.70182728031765873</v>
      </c>
      <c r="L52" s="9">
        <f t="shared" si="6"/>
        <v>0.76938567895452126</v>
      </c>
      <c r="M52" s="9">
        <f t="shared" si="7"/>
        <v>0.82183738110891102</v>
      </c>
    </row>
    <row r="53" spans="1:26" ht="15" customHeight="1" x14ac:dyDescent="0.2">
      <c r="A53" s="2">
        <v>41</v>
      </c>
      <c r="B53" s="10">
        <f t="shared" si="11"/>
        <v>0.44795482491388988</v>
      </c>
      <c r="C53" s="10">
        <f t="shared" si="11"/>
        <v>0.56313814123861372</v>
      </c>
      <c r="D53" s="10">
        <f t="shared" si="11"/>
        <v>0.65967321185821304</v>
      </c>
      <c r="E53" s="10">
        <f t="shared" si="11"/>
        <v>0.73668802904370789</v>
      </c>
      <c r="F53" s="10">
        <f t="shared" si="11"/>
        <v>0.79658423946647505</v>
      </c>
      <c r="H53" s="2">
        <v>41</v>
      </c>
      <c r="I53" s="10">
        <f t="shared" si="10"/>
        <v>0.50315934242250093</v>
      </c>
      <c r="J53" s="10">
        <f t="shared" si="4"/>
        <v>0.60682432711475232</v>
      </c>
      <c r="K53" s="10">
        <f t="shared" si="5"/>
        <v>0.69370589067239175</v>
      </c>
      <c r="L53" s="10">
        <f t="shared" si="6"/>
        <v>0.76301922613933715</v>
      </c>
      <c r="M53" s="10">
        <f t="shared" si="7"/>
        <v>0.81692581551982757</v>
      </c>
    </row>
    <row r="54" spans="1:26" ht="15" customHeight="1" x14ac:dyDescent="0.2">
      <c r="A54" s="8">
        <v>42</v>
      </c>
      <c r="B54" s="9">
        <f t="shared" si="11"/>
        <v>0.43525715211938548</v>
      </c>
      <c r="C54" s="9">
        <f t="shared" si="11"/>
        <v>0.55207341562548518</v>
      </c>
      <c r="D54" s="9">
        <f t="shared" si="11"/>
        <v>0.65065457447633901</v>
      </c>
      <c r="E54" s="9">
        <f t="shared" si="11"/>
        <v>0.72960022904188837</v>
      </c>
      <c r="F54" s="9">
        <f t="shared" si="11"/>
        <v>0.79111026680776286</v>
      </c>
      <c r="H54" s="8">
        <v>42</v>
      </c>
      <c r="I54" s="9">
        <f t="shared" si="10"/>
        <v>0.49173143690744692</v>
      </c>
      <c r="J54" s="9">
        <f t="shared" si="4"/>
        <v>0.59686607406293668</v>
      </c>
      <c r="K54" s="9">
        <f t="shared" si="5"/>
        <v>0.68558911702870506</v>
      </c>
      <c r="L54" s="9">
        <f t="shared" si="6"/>
        <v>0.75664020613769956</v>
      </c>
      <c r="M54" s="9">
        <f t="shared" si="7"/>
        <v>0.81199924012698654</v>
      </c>
      <c r="Y54" s="21" t="s">
        <v>28</v>
      </c>
      <c r="Z54" s="21"/>
    </row>
    <row r="55" spans="1:26" ht="15" customHeight="1" x14ac:dyDescent="0.2">
      <c r="A55" s="2">
        <v>43</v>
      </c>
      <c r="B55" s="10">
        <f t="shared" si="11"/>
        <v>0.42275034155101721</v>
      </c>
      <c r="C55" s="10">
        <f t="shared" si="11"/>
        <v>0.54107621023920838</v>
      </c>
      <c r="D55" s="10">
        <f t="shared" si="11"/>
        <v>0.64164429269689993</v>
      </c>
      <c r="E55" s="10">
        <f t="shared" si="11"/>
        <v>0.72250002073300301</v>
      </c>
      <c r="F55" s="10">
        <f t="shared" si="11"/>
        <v>0.78562031360395324</v>
      </c>
      <c r="H55" s="2">
        <v>43</v>
      </c>
      <c r="I55" s="10">
        <f t="shared" si="10"/>
        <v>0.48047530739591549</v>
      </c>
      <c r="J55" s="10">
        <f t="shared" si="4"/>
        <v>0.58696858921528761</v>
      </c>
      <c r="K55" s="10">
        <f t="shared" si="5"/>
        <v>0.67747986342720989</v>
      </c>
      <c r="L55" s="10">
        <f t="shared" si="6"/>
        <v>0.75025001865970276</v>
      </c>
      <c r="M55" s="10">
        <f t="shared" si="7"/>
        <v>0.80705828224355791</v>
      </c>
      <c r="Y55" s="18" t="s">
        <v>17</v>
      </c>
      <c r="Z55" s="18" t="s">
        <v>16</v>
      </c>
    </row>
    <row r="56" spans="1:26" ht="15" customHeight="1" x14ac:dyDescent="0.2">
      <c r="A56" s="8">
        <v>44</v>
      </c>
      <c r="B56" s="9">
        <f t="shared" si="11"/>
        <v>0.41044129547244085</v>
      </c>
      <c r="C56" s="9">
        <f t="shared" si="11"/>
        <v>0.53015214672151301</v>
      </c>
      <c r="D56" s="9">
        <f t="shared" si="11"/>
        <v>0.63264558126990933</v>
      </c>
      <c r="E56" s="9">
        <f t="shared" si="11"/>
        <v>0.71538897038351112</v>
      </c>
      <c r="F56" s="9">
        <f t="shared" si="11"/>
        <v>0.7801150854542499</v>
      </c>
      <c r="H56" s="8">
        <v>44</v>
      </c>
      <c r="I56" s="9">
        <f t="shared" si="10"/>
        <v>0.46939716592519676</v>
      </c>
      <c r="J56" s="9">
        <f t="shared" si="4"/>
        <v>0.57713693204936167</v>
      </c>
      <c r="K56" s="9">
        <f t="shared" si="5"/>
        <v>0.66938102314291836</v>
      </c>
      <c r="L56" s="9">
        <f t="shared" si="6"/>
        <v>0.74385007334515996</v>
      </c>
      <c r="M56" s="9">
        <f t="shared" si="7"/>
        <v>0.80210357690882494</v>
      </c>
      <c r="Y56" s="2">
        <v>0</v>
      </c>
      <c r="Z56" s="2" t="s">
        <v>19</v>
      </c>
    </row>
    <row r="57" spans="1:26" ht="15" customHeight="1" x14ac:dyDescent="0.2">
      <c r="A57" s="2">
        <v>45</v>
      </c>
      <c r="B57" s="10">
        <f t="shared" si="11"/>
        <v>0.39833634393102602</v>
      </c>
      <c r="C57" s="10">
        <f t="shared" si="11"/>
        <v>0.51930668902246246</v>
      </c>
      <c r="D57" s="10">
        <f t="shared" si="11"/>
        <v>0.62366163840887345</v>
      </c>
      <c r="E57" s="10">
        <f t="shared" si="11"/>
        <v>0.70826865392399752</v>
      </c>
      <c r="F57" s="10">
        <f t="shared" si="11"/>
        <v>0.77459529619902534</v>
      </c>
      <c r="H57" s="2">
        <v>45</v>
      </c>
      <c r="I57" s="10">
        <f t="shared" si="10"/>
        <v>0.45850270953792338</v>
      </c>
      <c r="J57" s="10">
        <f t="shared" si="4"/>
        <v>0.56737602012021626</v>
      </c>
      <c r="K57" s="10">
        <f t="shared" si="5"/>
        <v>0.6612954745679861</v>
      </c>
      <c r="L57" s="10">
        <f t="shared" si="6"/>
        <v>0.73744178853159781</v>
      </c>
      <c r="M57" s="10">
        <f t="shared" si="7"/>
        <v>0.79713576657912277</v>
      </c>
      <c r="Y57" s="2">
        <v>5</v>
      </c>
      <c r="Z57" s="2" t="s">
        <v>21</v>
      </c>
    </row>
    <row r="58" spans="1:26" ht="15" customHeight="1" x14ac:dyDescent="0.2">
      <c r="A58" s="8">
        <v>46</v>
      </c>
      <c r="B58" s="9">
        <f t="shared" si="11"/>
        <v>0.38644124203246394</v>
      </c>
      <c r="C58" s="9">
        <f t="shared" si="11"/>
        <v>0.50854513341534191</v>
      </c>
      <c r="D58" s="9">
        <f t="shared" si="11"/>
        <v>0.61469564126620402</v>
      </c>
      <c r="E58" s="9">
        <f t="shared" si="11"/>
        <v>0.70114065556202798</v>
      </c>
      <c r="F58" s="9">
        <f t="shared" si="11"/>
        <v>0.76906166756711736</v>
      </c>
      <c r="H58" s="8">
        <v>46</v>
      </c>
      <c r="I58" s="9">
        <f t="shared" si="10"/>
        <v>0.44779711782921761</v>
      </c>
      <c r="J58" s="9">
        <f t="shared" si="4"/>
        <v>0.55769062007380776</v>
      </c>
      <c r="K58" s="9">
        <f t="shared" si="5"/>
        <v>0.65322607713958358</v>
      </c>
      <c r="L58" s="9">
        <f t="shared" si="6"/>
        <v>0.73102659000582515</v>
      </c>
      <c r="M58" s="9">
        <f t="shared" si="7"/>
        <v>0.79215550081040564</v>
      </c>
      <c r="Y58" s="2">
        <v>10</v>
      </c>
      <c r="Z58" s="2" t="s">
        <v>22</v>
      </c>
    </row>
    <row r="59" spans="1:26" ht="15" customHeight="1" x14ac:dyDescent="0.2">
      <c r="A59" s="2">
        <v>47</v>
      </c>
      <c r="B59" s="10">
        <f t="shared" si="11"/>
        <v>0.37476117024085442</v>
      </c>
      <c r="C59" s="10">
        <f t="shared" si="11"/>
        <v>0.49787259925081778</v>
      </c>
      <c r="D59" s="10">
        <f t="shared" si="11"/>
        <v>0.60575074147229624</v>
      </c>
      <c r="E59" s="10">
        <f t="shared" si="11"/>
        <v>0.69400656637932912</v>
      </c>
      <c r="F59" s="10">
        <f t="shared" si="11"/>
        <v>0.76351492881417271</v>
      </c>
      <c r="H59" s="2">
        <v>47</v>
      </c>
      <c r="I59" s="10">
        <f t="shared" si="10"/>
        <v>0.43728505321676903</v>
      </c>
      <c r="J59" s="10">
        <f t="shared" si="4"/>
        <v>0.548085339325736</v>
      </c>
      <c r="K59" s="10">
        <f t="shared" si="5"/>
        <v>0.64517566732506659</v>
      </c>
      <c r="L59" s="10">
        <f t="shared" si="6"/>
        <v>0.72460590974139616</v>
      </c>
      <c r="M59" s="10">
        <f t="shared" si="7"/>
        <v>0.7871634359327554</v>
      </c>
      <c r="Y59" s="2">
        <v>15</v>
      </c>
      <c r="Z59" s="2" t="s">
        <v>24</v>
      </c>
    </row>
    <row r="60" spans="1:26" ht="15" customHeight="1" x14ac:dyDescent="0.2">
      <c r="A60" s="8">
        <v>48</v>
      </c>
      <c r="B60" s="9">
        <f t="shared" si="11"/>
        <v>0.36330073756053716</v>
      </c>
      <c r="C60" s="9">
        <f t="shared" si="11"/>
        <v>0.48729402047844728</v>
      </c>
      <c r="D60" s="9">
        <f t="shared" si="11"/>
        <v>0.59683006075148082</v>
      </c>
      <c r="E60" s="9">
        <f t="shared" si="11"/>
        <v>0.68686798291591722</v>
      </c>
      <c r="F60" s="9">
        <f t="shared" si="11"/>
        <v>0.7579558163523995</v>
      </c>
      <c r="H60" s="8">
        <v>48</v>
      </c>
      <c r="I60" s="9">
        <f t="shared" si="10"/>
        <v>0.42697066380448345</v>
      </c>
      <c r="J60" s="9">
        <f t="shared" si="4"/>
        <v>0.53856461843060255</v>
      </c>
      <c r="K60" s="9">
        <f t="shared" si="5"/>
        <v>0.6371470546763327</v>
      </c>
      <c r="L60" s="9">
        <f t="shared" si="6"/>
        <v>0.71818118462432545</v>
      </c>
      <c r="M60" s="9">
        <f t="shared" si="7"/>
        <v>0.78216023471715956</v>
      </c>
      <c r="Y60" s="2">
        <v>20</v>
      </c>
      <c r="Z60" s="2" t="s">
        <v>26</v>
      </c>
    </row>
    <row r="61" spans="1:26" ht="15" customHeight="1" x14ac:dyDescent="0.2">
      <c r="A61" s="2">
        <v>49</v>
      </c>
      <c r="B61" s="10">
        <f t="shared" si="11"/>
        <v>0.35206398743678907</v>
      </c>
      <c r="C61" s="10">
        <f t="shared" si="11"/>
        <v>0.47681413795810501</v>
      </c>
      <c r="D61" s="10">
        <f t="shared" si="11"/>
        <v>0.58793668662764553</v>
      </c>
      <c r="E61" s="10">
        <f t="shared" si="11"/>
        <v>0.67972650574384597</v>
      </c>
      <c r="F61" s="10">
        <f t="shared" si="11"/>
        <v>0.75238507337211291</v>
      </c>
      <c r="H61" s="2">
        <v>49</v>
      </c>
      <c r="I61" s="10">
        <f t="shared" si="10"/>
        <v>0.41685758869311018</v>
      </c>
      <c r="J61" s="10">
        <f t="shared" si="4"/>
        <v>0.52913272416229451</v>
      </c>
      <c r="K61" s="10">
        <f t="shared" si="5"/>
        <v>0.62914301796488092</v>
      </c>
      <c r="L61" s="10">
        <f t="shared" si="6"/>
        <v>0.71175385516946132</v>
      </c>
      <c r="M61" s="10">
        <f t="shared" si="7"/>
        <v>0.77714656603490162</v>
      </c>
    </row>
    <row r="62" spans="1:26" ht="15" customHeight="1" x14ac:dyDescent="0.2">
      <c r="A62" s="8">
        <v>50</v>
      </c>
      <c r="B62" s="9">
        <f t="shared" ref="B62:F71" si="12">$Z$85/(1+($Z$86*($Z$46^($Z$42*$Z$46^(($Z$43*$D$5)+($Z$44*B$10)+($Z$45*$D$5*B$10))*$Z$87*($A62/100)))))</f>
        <v>0.34105440619650518</v>
      </c>
      <c r="C62" s="9">
        <f t="shared" si="12"/>
        <v>0.4664374925783763</v>
      </c>
      <c r="D62" s="9">
        <f t="shared" si="12"/>
        <v>0.57907366823187545</v>
      </c>
      <c r="E62" s="9">
        <f t="shared" si="12"/>
        <v>0.67258373803327054</v>
      </c>
      <c r="F62" s="9">
        <f t="shared" si="12"/>
        <v>0.74680344945546695</v>
      </c>
      <c r="H62" s="8">
        <v>50</v>
      </c>
      <c r="I62" s="9">
        <f t="shared" si="10"/>
        <v>0.40694896557685467</v>
      </c>
      <c r="J62" s="9">
        <f t="shared" si="4"/>
        <v>0.51979374332053874</v>
      </c>
      <c r="K62" s="9">
        <f t="shared" si="5"/>
        <v>0.62116630140868789</v>
      </c>
      <c r="L62" s="9">
        <f t="shared" si="6"/>
        <v>0.70532536422994352</v>
      </c>
      <c r="M62" s="9">
        <f t="shared" si="7"/>
        <v>0.77212310450992028</v>
      </c>
    </row>
    <row r="63" spans="1:26" ht="15" customHeight="1" x14ac:dyDescent="0.2">
      <c r="A63" s="2">
        <v>51</v>
      </c>
      <c r="B63" s="10">
        <f t="shared" si="12"/>
        <v>0.33027493383712048</v>
      </c>
      <c r="C63" s="10">
        <f t="shared" si="12"/>
        <v>0.45616841919346657</v>
      </c>
      <c r="D63" s="10">
        <f t="shared" si="12"/>
        <v>0.57024401222393684</v>
      </c>
      <c r="E63" s="10">
        <f t="shared" si="12"/>
        <v>0.66544128411355974</v>
      </c>
      <c r="F63" s="10">
        <f t="shared" si="12"/>
        <v>0.74121170018278737</v>
      </c>
      <c r="H63" s="2">
        <v>51</v>
      </c>
      <c r="I63" s="10">
        <f t="shared" si="10"/>
        <v>0.39724744045340843</v>
      </c>
      <c r="J63" s="10">
        <f t="shared" si="4"/>
        <v>0.51055157727411993</v>
      </c>
      <c r="K63" s="10">
        <f t="shared" si="5"/>
        <v>0.6132196110015431</v>
      </c>
      <c r="L63" s="10">
        <f t="shared" si="6"/>
        <v>0.69889715570220379</v>
      </c>
      <c r="M63" s="10">
        <f t="shared" si="7"/>
        <v>0.76709053016450868</v>
      </c>
      <c r="Y63" s="21" t="s">
        <v>27</v>
      </c>
      <c r="Z63" s="21"/>
    </row>
    <row r="64" spans="1:26" ht="15" customHeight="1" x14ac:dyDescent="0.2">
      <c r="A64" s="8">
        <v>52</v>
      </c>
      <c r="B64" s="9">
        <f t="shared" si="12"/>
        <v>0.31972797696227812</v>
      </c>
      <c r="C64" s="9">
        <f t="shared" si="12"/>
        <v>0.44601104138477315</v>
      </c>
      <c r="D64" s="9">
        <f t="shared" si="12"/>
        <v>0.56145067883885369</v>
      </c>
      <c r="E64" s="9">
        <f t="shared" si="12"/>
        <v>0.65830074803219363</v>
      </c>
      <c r="F64" s="9">
        <f t="shared" si="12"/>
        <v>0.7356105867319308</v>
      </c>
      <c r="H64" s="8">
        <v>52</v>
      </c>
      <c r="I64" s="9">
        <f t="shared" si="10"/>
        <v>0.3877551792660503</v>
      </c>
      <c r="J64" s="9">
        <f t="shared" si="4"/>
        <v>0.5014099372462959</v>
      </c>
      <c r="K64" s="9">
        <f t="shared" si="5"/>
        <v>0.60530561095496827</v>
      </c>
      <c r="L64" s="9">
        <f t="shared" si="6"/>
        <v>0.69247067322897427</v>
      </c>
      <c r="M64" s="9">
        <f t="shared" si="7"/>
        <v>0.76204952805873771</v>
      </c>
      <c r="Y64" s="18" t="s">
        <v>17</v>
      </c>
      <c r="Z64" s="18" t="s">
        <v>16</v>
      </c>
    </row>
    <row r="65" spans="1:26" ht="15" customHeight="1" x14ac:dyDescent="0.2">
      <c r="A65" s="2">
        <v>53</v>
      </c>
      <c r="B65" s="10">
        <f t="shared" si="12"/>
        <v>0.30941542365601266</v>
      </c>
      <c r="C65" s="10">
        <f t="shared" si="12"/>
        <v>0.43596926704799349</v>
      </c>
      <c r="D65" s="10">
        <f t="shared" si="12"/>
        <v>0.55269657806920203</v>
      </c>
      <c r="E65" s="10">
        <f t="shared" si="12"/>
        <v>0.65116373211420087</v>
      </c>
      <c r="F65" s="10">
        <f t="shared" si="12"/>
        <v>0.73000087547111114</v>
      </c>
      <c r="H65" s="2">
        <v>53</v>
      </c>
      <c r="I65" s="10">
        <f t="shared" si="10"/>
        <v>0.37847388129041137</v>
      </c>
      <c r="J65" s="10">
        <f t="shared" si="4"/>
        <v>0.4923723403431941</v>
      </c>
      <c r="K65" s="10">
        <f t="shared" si="5"/>
        <v>0.59742692026228184</v>
      </c>
      <c r="L65" s="10">
        <f t="shared" si="6"/>
        <v>0.68604735890278079</v>
      </c>
      <c r="M65" s="10">
        <f t="shared" si="7"/>
        <v>0.75700078792400005</v>
      </c>
      <c r="Y65" s="2">
        <v>0</v>
      </c>
      <c r="Z65" s="2" t="s">
        <v>18</v>
      </c>
    </row>
    <row r="66" spans="1:26" ht="15" customHeight="1" x14ac:dyDescent="0.2">
      <c r="A66" s="8">
        <v>54</v>
      </c>
      <c r="B66" s="9">
        <f t="shared" si="12"/>
        <v>0.29933866008335785</v>
      </c>
      <c r="C66" s="9">
        <f t="shared" si="12"/>
        <v>0.42604678480155689</v>
      </c>
      <c r="D66" s="9">
        <f t="shared" si="12"/>
        <v>0.54398456599307543</v>
      </c>
      <c r="E66" s="9">
        <f t="shared" si="12"/>
        <v>0.64403183552488119</v>
      </c>
      <c r="F66" s="9">
        <f t="shared" si="12"/>
        <v>0.72438333754564588</v>
      </c>
      <c r="H66" s="8">
        <v>54</v>
      </c>
      <c r="I66" s="9">
        <f t="shared" si="10"/>
        <v>0.36940479407502214</v>
      </c>
      <c r="J66" s="9">
        <f t="shared" si="4"/>
        <v>0.48344210632140117</v>
      </c>
      <c r="K66" s="9">
        <f t="shared" si="5"/>
        <v>0.58958610939376788</v>
      </c>
      <c r="L66" s="9">
        <f t="shared" si="6"/>
        <v>0.67962865197239308</v>
      </c>
      <c r="M66" s="9">
        <f t="shared" si="7"/>
        <v>0.75194500379108131</v>
      </c>
      <c r="Y66" s="2">
        <v>5</v>
      </c>
      <c r="Z66" s="2" t="s">
        <v>20</v>
      </c>
    </row>
    <row r="67" spans="1:26" ht="15" customHeight="1" x14ac:dyDescent="0.2">
      <c r="A67" s="2">
        <v>55</v>
      </c>
      <c r="B67" s="10">
        <f t="shared" si="12"/>
        <v>0.28949858860413052</v>
      </c>
      <c r="C67" s="10">
        <f t="shared" si="12"/>
        <v>0.41624706120730665</v>
      </c>
      <c r="D67" s="10">
        <f t="shared" si="12"/>
        <v>0.53531744125695746</v>
      </c>
      <c r="E67" s="10">
        <f t="shared" si="12"/>
        <v>0.63690665283855186</v>
      </c>
      <c r="F67" s="10">
        <f t="shared" si="12"/>
        <v>0.71875874845908938</v>
      </c>
      <c r="H67" s="2">
        <v>55</v>
      </c>
      <c r="I67" s="10">
        <f t="shared" si="10"/>
        <v>0.36054872974371743</v>
      </c>
      <c r="J67" s="10">
        <f t="shared" si="4"/>
        <v>0.47462235508657602</v>
      </c>
      <c r="K67" s="10">
        <f t="shared" si="5"/>
        <v>0.58178569713126171</v>
      </c>
      <c r="L67" s="10">
        <f t="shared" si="6"/>
        <v>0.67321598755469669</v>
      </c>
      <c r="M67" s="10">
        <f t="shared" si="7"/>
        <v>0.7468828736131804</v>
      </c>
      <c r="Y67" s="2">
        <v>10</v>
      </c>
      <c r="Z67" s="2" t="s">
        <v>22</v>
      </c>
    </row>
    <row r="68" spans="1:26" ht="15" customHeight="1" x14ac:dyDescent="0.2">
      <c r="A68" s="8">
        <v>56</v>
      </c>
      <c r="B68" s="9">
        <f t="shared" si="12"/>
        <v>0.27989564718798626</v>
      </c>
      <c r="C68" s="9">
        <f t="shared" si="12"/>
        <v>0.40657333878975976</v>
      </c>
      <c r="D68" s="9">
        <f t="shared" si="12"/>
        <v>0.52669794172198847</v>
      </c>
      <c r="E68" s="9">
        <f t="shared" si="12"/>
        <v>0.62978977261603653</v>
      </c>
      <c r="F68" s="9">
        <f t="shared" si="12"/>
        <v>0.71312788764922797</v>
      </c>
      <c r="H68" s="8">
        <v>56</v>
      </c>
      <c r="I68" s="9">
        <f t="shared" si="10"/>
        <v>0.35190608246918764</v>
      </c>
      <c r="J68" s="9">
        <f t="shared" si="4"/>
        <v>0.46591600491078378</v>
      </c>
      <c r="K68" s="9">
        <f t="shared" si="5"/>
        <v>0.57402814754978959</v>
      </c>
      <c r="L68" s="9">
        <f t="shared" si="6"/>
        <v>0.66681079535443288</v>
      </c>
      <c r="M68" s="9">
        <f t="shared" si="7"/>
        <v>0.74181509888430519</v>
      </c>
      <c r="Y68" s="2">
        <v>15</v>
      </c>
      <c r="Z68" s="2" t="s">
        <v>23</v>
      </c>
    </row>
    <row r="69" spans="1:26" ht="15" customHeight="1" x14ac:dyDescent="0.2">
      <c r="A69" s="2">
        <v>57</v>
      </c>
      <c r="B69" s="10">
        <f t="shared" si="12"/>
        <v>0.27052982992243441</v>
      </c>
      <c r="C69" s="10">
        <f t="shared" si="12"/>
        <v>0.39702863483596851</v>
      </c>
      <c r="D69" s="10">
        <f t="shared" si="12"/>
        <v>0.51812874128133446</v>
      </c>
      <c r="E69" s="10">
        <f t="shared" si="12"/>
        <v>0.62268277599358257</v>
      </c>
      <c r="F69" s="10">
        <f t="shared" si="12"/>
        <v>0.70749153805942633</v>
      </c>
      <c r="H69" s="2">
        <v>57</v>
      </c>
      <c r="I69" s="10">
        <f t="shared" si="10"/>
        <v>0.34347684693019098</v>
      </c>
      <c r="J69" s="10">
        <f t="shared" si="4"/>
        <v>0.45732577135237162</v>
      </c>
      <c r="K69" s="10">
        <f t="shared" si="5"/>
        <v>0.56631586715320104</v>
      </c>
      <c r="L69" s="10">
        <f t="shared" si="6"/>
        <v>0.66041449839422428</v>
      </c>
      <c r="M69" s="10">
        <f t="shared" si="7"/>
        <v>0.73674238425348371</v>
      </c>
      <c r="Y69" s="2">
        <v>20</v>
      </c>
      <c r="Z69" s="2" t="s">
        <v>25</v>
      </c>
    </row>
    <row r="70" spans="1:26" ht="15" customHeight="1" x14ac:dyDescent="0.2">
      <c r="A70" s="8">
        <v>58</v>
      </c>
      <c r="B70" s="9">
        <f t="shared" si="12"/>
        <v>0.2614007084111355</v>
      </c>
      <c r="C70" s="9">
        <f t="shared" si="12"/>
        <v>0.38761574095403339</v>
      </c>
      <c r="D70" s="9">
        <f t="shared" si="12"/>
        <v>0.50961244685555174</v>
      </c>
      <c r="E70" s="9">
        <f t="shared" si="12"/>
        <v>0.6155872352858629</v>
      </c>
      <c r="F70" s="9">
        <f t="shared" si="12"/>
        <v>0.70185048570581876</v>
      </c>
      <c r="H70" s="8">
        <v>58</v>
      </c>
      <c r="I70" s="9">
        <f t="shared" si="10"/>
        <v>0.33526063757002195</v>
      </c>
      <c r="J70" s="9">
        <f t="shared" si="4"/>
        <v>0.44885416685863011</v>
      </c>
      <c r="K70" s="9">
        <f t="shared" si="5"/>
        <v>0.55865120216999653</v>
      </c>
      <c r="L70" s="9">
        <f t="shared" si="6"/>
        <v>0.65402851175727661</v>
      </c>
      <c r="M70" s="9">
        <f t="shared" si="7"/>
        <v>0.73166543713523691</v>
      </c>
    </row>
    <row r="71" spans="1:26" ht="15" customHeight="1" x14ac:dyDescent="0.2">
      <c r="A71" s="2">
        <v>59</v>
      </c>
      <c r="B71" s="10">
        <f t="shared" si="12"/>
        <v>0.25250745386717721</v>
      </c>
      <c r="C71" s="10">
        <f t="shared" si="12"/>
        <v>0.37833722336467973</v>
      </c>
      <c r="D71" s="10">
        <f t="shared" si="12"/>
        <v>0.50115159557202793</v>
      </c>
      <c r="E71" s="10">
        <f t="shared" si="12"/>
        <v>0.60850471260566585</v>
      </c>
      <c r="F71" s="10">
        <f t="shared" si="12"/>
        <v>0.69620551924085505</v>
      </c>
      <c r="H71" s="2">
        <v>59</v>
      </c>
      <c r="I71" s="10">
        <f t="shared" si="10"/>
        <v>0.32725670848045951</v>
      </c>
      <c r="J71" s="10">
        <f t="shared" si="4"/>
        <v>0.44050350102821179</v>
      </c>
      <c r="K71" s="10">
        <f t="shared" si="5"/>
        <v>0.5510364360148251</v>
      </c>
      <c r="L71" s="10">
        <f t="shared" si="6"/>
        <v>0.6476542413450993</v>
      </c>
      <c r="M71" s="10">
        <f t="shared" si="7"/>
        <v>0.72658496731676958</v>
      </c>
    </row>
    <row r="72" spans="1:26" ht="15" customHeight="1" x14ac:dyDescent="0.2">
      <c r="A72" s="8">
        <v>60</v>
      </c>
      <c r="B72" s="9">
        <f t="shared" ref="B72:F81" si="13">$Z$85/(1+($Z$86*($Z$46^($Z$42*$Z$46^(($Z$43*$D$5)+($Z$44*B$10)+($Z$45*$D$5*B$10))*$Z$87*($A72/100)))))</f>
        <v>0.24384885971490788</v>
      </c>
      <c r="C72" s="9">
        <f t="shared" si="13"/>
        <v>0.36919542389704674</v>
      </c>
      <c r="D72" s="9">
        <f t="shared" si="13"/>
        <v>0.49274865213372226</v>
      </c>
      <c r="E72" s="9">
        <f t="shared" si="13"/>
        <v>0.60143675850282652</v>
      </c>
      <c r="F72" s="9">
        <f t="shared" si="13"/>
        <v>0.69055742951370713</v>
      </c>
      <c r="H72" s="8">
        <v>60</v>
      </c>
      <c r="I72" s="9">
        <f t="shared" si="10"/>
        <v>0.31946397374341712</v>
      </c>
      <c r="J72" s="9">
        <f t="shared" si="4"/>
        <v>0.43227588150734209</v>
      </c>
      <c r="K72" s="9">
        <f t="shared" si="5"/>
        <v>0.54347378692035009</v>
      </c>
      <c r="L72" s="9">
        <f t="shared" si="6"/>
        <v>0.64129308265254381</v>
      </c>
      <c r="M72" s="9">
        <f t="shared" si="7"/>
        <v>0.72150168656233638</v>
      </c>
    </row>
    <row r="73" spans="1:26" ht="15" customHeight="1" x14ac:dyDescent="0.2">
      <c r="A73" s="2">
        <v>61</v>
      </c>
      <c r="B73" s="10">
        <f t="shared" si="13"/>
        <v>0.23542336452403745</v>
      </c>
      <c r="C73" s="10">
        <f t="shared" si="13"/>
        <v>0.36019246165693725</v>
      </c>
      <c r="D73" s="10">
        <f t="shared" si="13"/>
        <v>0.48440600638159625</v>
      </c>
      <c r="E73" s="10">
        <f t="shared" si="13"/>
        <v>0.59438491062488874</v>
      </c>
      <c r="F73" s="10">
        <f t="shared" si="13"/>
        <v>0.68490700912806057</v>
      </c>
      <c r="H73" s="2">
        <v>61</v>
      </c>
      <c r="I73" s="10">
        <f t="shared" si="10"/>
        <v>0.3118810280716337</v>
      </c>
      <c r="J73" s="10">
        <f t="shared" si="4"/>
        <v>0.42417321549124354</v>
      </c>
      <c r="K73" s="10">
        <f t="shared" si="5"/>
        <v>0.53596540574343665</v>
      </c>
      <c r="L73" s="10">
        <f t="shared" si="6"/>
        <v>0.63494641956239983</v>
      </c>
      <c r="M73" s="10">
        <f t="shared" si="7"/>
        <v>0.71641630821525448</v>
      </c>
    </row>
    <row r="74" spans="1:26" ht="15" customHeight="1" x14ac:dyDescent="0.2">
      <c r="A74" s="8">
        <v>62</v>
      </c>
      <c r="B74" s="9">
        <f t="shared" si="13"/>
        <v>0.22722907511082141</v>
      </c>
      <c r="C74" s="9">
        <f t="shared" si="13"/>
        <v>0.35133023533327257</v>
      </c>
      <c r="D74" s="9">
        <f t="shared" si="13"/>
        <v>0.47612597105426252</v>
      </c>
      <c r="E74" s="9">
        <f t="shared" si="13"/>
        <v>0.58735069240191917</v>
      </c>
      <c r="F74" s="9">
        <f t="shared" si="13"/>
        <v>0.67925505199781355</v>
      </c>
      <c r="H74" s="8">
        <v>62</v>
      </c>
      <c r="I74" s="9">
        <f t="shared" si="10"/>
        <v>0.30450616759973925</v>
      </c>
      <c r="J74" s="9">
        <f t="shared" si="4"/>
        <v>0.41619721179994529</v>
      </c>
      <c r="K74" s="9">
        <f t="shared" si="5"/>
        <v>0.52851337394883624</v>
      </c>
      <c r="L74" s="9">
        <f t="shared" si="6"/>
        <v>0.62861562316172725</v>
      </c>
      <c r="M74" s="9">
        <f t="shared" si="7"/>
        <v>0.71132954679803218</v>
      </c>
      <c r="X74" s="2" t="s">
        <v>29</v>
      </c>
    </row>
    <row r="75" spans="1:26" ht="15" customHeight="1" x14ac:dyDescent="0.2">
      <c r="A75" s="2">
        <v>63</v>
      </c>
      <c r="B75" s="10">
        <f t="shared" si="13"/>
        <v>0.2192637896530075</v>
      </c>
      <c r="C75" s="10">
        <f t="shared" si="13"/>
        <v>0.34261042610636439</v>
      </c>
      <c r="D75" s="10">
        <f t="shared" si="13"/>
        <v>0.46791077974753825</v>
      </c>
      <c r="E75" s="10">
        <f t="shared" si="13"/>
        <v>0.58033561175781578</v>
      </c>
      <c r="F75" s="10">
        <f t="shared" si="13"/>
        <v>0.67360235290121007</v>
      </c>
      <c r="H75" s="2">
        <v>63</v>
      </c>
      <c r="I75" s="10">
        <f t="shared" si="10"/>
        <v>0.29733741068770675</v>
      </c>
      <c r="J75" s="10">
        <f t="shared" si="4"/>
        <v>0.40834938349572791</v>
      </c>
      <c r="K75" s="10">
        <f t="shared" si="5"/>
        <v>0.52111970177278444</v>
      </c>
      <c r="L75" s="10">
        <f t="shared" si="6"/>
        <v>0.62230205058203425</v>
      </c>
      <c r="M75" s="10">
        <f t="shared" si="7"/>
        <v>0.70624211761108902</v>
      </c>
    </row>
    <row r="76" spans="1:26" ht="15" customHeight="1" x14ac:dyDescent="0.2">
      <c r="A76" s="8">
        <v>64</v>
      </c>
      <c r="B76" s="9">
        <f t="shared" si="13"/>
        <v>0.2115250206776032</v>
      </c>
      <c r="C76" s="9">
        <f t="shared" si="13"/>
        <v>0.33403450111987176</v>
      </c>
      <c r="D76" s="9">
        <f t="shared" si="13"/>
        <v>0.45976258507574269</v>
      </c>
      <c r="E76" s="9">
        <f t="shared" si="13"/>
        <v>0.57334115985036982</v>
      </c>
      <c r="F76" s="9">
        <f t="shared" si="13"/>
        <v>0.6679497070339413</v>
      </c>
      <c r="H76" s="8">
        <v>64</v>
      </c>
      <c r="I76" s="9">
        <f t="shared" ref="I76:M126" si="14">$I$6+((1-$I$6)*B76)</f>
        <v>0.29037251860984292</v>
      </c>
      <c r="J76" s="9">
        <f t="shared" si="14"/>
        <v>0.40063105100788465</v>
      </c>
      <c r="K76" s="9">
        <f t="shared" si="14"/>
        <v>0.51378632656816847</v>
      </c>
      <c r="L76" s="9">
        <f t="shared" si="14"/>
        <v>0.61600704386533278</v>
      </c>
      <c r="M76" s="9">
        <f t="shared" si="14"/>
        <v>0.70115473633054715</v>
      </c>
    </row>
    <row r="77" spans="1:26" ht="15" customHeight="1" x14ac:dyDescent="0.2">
      <c r="A77" s="2">
        <v>65</v>
      </c>
      <c r="B77" s="10">
        <f t="shared" si="13"/>
        <v>0.20401001779321085</v>
      </c>
      <c r="C77" s="10">
        <f t="shared" si="13"/>
        <v>0.32560371747694489</v>
      </c>
      <c r="D77" s="10">
        <f t="shared" si="13"/>
        <v>0.4516834570357568</v>
      </c>
      <c r="E77" s="10">
        <f t="shared" si="13"/>
        <v>0.5663688098422508</v>
      </c>
      <c r="F77" s="10">
        <f t="shared" si="13"/>
        <v>0.66229790956174739</v>
      </c>
      <c r="H77" s="2">
        <v>65</v>
      </c>
      <c r="I77" s="10">
        <f t="shared" si="14"/>
        <v>0.28360901601388977</v>
      </c>
      <c r="J77" s="10">
        <f t="shared" si="14"/>
        <v>0.39304334572925037</v>
      </c>
      <c r="K77" s="10">
        <f t="shared" si="14"/>
        <v>0.50651511133218108</v>
      </c>
      <c r="L77" s="10">
        <f t="shared" si="14"/>
        <v>0.60973192885802574</v>
      </c>
      <c r="M77" s="10">
        <f t="shared" si="14"/>
        <v>0.69606811860557261</v>
      </c>
    </row>
    <row r="78" spans="1:26" ht="15" customHeight="1" x14ac:dyDescent="0.2">
      <c r="A78" s="8">
        <v>66</v>
      </c>
      <c r="B78" s="9">
        <f t="shared" si="13"/>
        <v>0.19671579005148174</v>
      </c>
      <c r="C78" s="9">
        <f t="shared" si="13"/>
        <v>0.31731912672004925</v>
      </c>
      <c r="D78" s="9">
        <f t="shared" si="13"/>
        <v>0.44367538157404901</v>
      </c>
      <c r="E78" s="9">
        <f t="shared" si="13"/>
        <v>0.55942001570498456</v>
      </c>
      <c r="F78" s="9">
        <f t="shared" si="13"/>
        <v>0.65664775517305607</v>
      </c>
      <c r="H78" s="8">
        <v>66</v>
      </c>
      <c r="I78" s="9">
        <f t="shared" si="14"/>
        <v>0.27704421104633359</v>
      </c>
      <c r="J78" s="9">
        <f t="shared" si="14"/>
        <v>0.3855872140480443</v>
      </c>
      <c r="K78" s="9">
        <f t="shared" si="14"/>
        <v>0.49930784341664414</v>
      </c>
      <c r="L78" s="9">
        <f t="shared" si="14"/>
        <v>0.6034780141344861</v>
      </c>
      <c r="M78" s="9">
        <f t="shared" si="14"/>
        <v>0.69098297965575051</v>
      </c>
    </row>
    <row r="79" spans="1:26" ht="15" customHeight="1" x14ac:dyDescent="0.2">
      <c r="A79" s="2">
        <v>67</v>
      </c>
      <c r="B79" s="10">
        <f t="shared" si="13"/>
        <v>0.18963912783498799</v>
      </c>
      <c r="C79" s="10">
        <f t="shared" si="13"/>
        <v>0.30918157975331545</v>
      </c>
      <c r="D79" s="10">
        <f t="shared" si="13"/>
        <v>0.43574025935608152</v>
      </c>
      <c r="E79" s="10">
        <f t="shared" si="13"/>
        <v>0.55249621105789204</v>
      </c>
      <c r="F79" s="10">
        <f t="shared" si="13"/>
        <v>0.65100003763219039</v>
      </c>
      <c r="H79" s="2">
        <v>67</v>
      </c>
      <c r="I79" s="10">
        <f t="shared" si="14"/>
        <v>0.27067521505148917</v>
      </c>
      <c r="J79" s="10">
        <f t="shared" si="14"/>
        <v>0.37826342177798389</v>
      </c>
      <c r="K79" s="10">
        <f t="shared" si="14"/>
        <v>0.49216623342047339</v>
      </c>
      <c r="L79" s="10">
        <f t="shared" si="14"/>
        <v>0.59724658995210289</v>
      </c>
      <c r="M79" s="10">
        <f t="shared" si="14"/>
        <v>0.68590003386897136</v>
      </c>
    </row>
    <row r="80" spans="1:26" ht="15" customHeight="1" x14ac:dyDescent="0.2">
      <c r="A80" s="8">
        <v>68</v>
      </c>
      <c r="B80" s="9">
        <f t="shared" si="13"/>
        <v>0.18277662418135382</v>
      </c>
      <c r="C80" s="9">
        <f t="shared" si="13"/>
        <v>0.30119173216594081</v>
      </c>
      <c r="D80" s="9">
        <f t="shared" si="13"/>
        <v>0.42787990473675663</v>
      </c>
      <c r="E80" s="9">
        <f t="shared" si="13"/>
        <v>0.54559880804385463</v>
      </c>
      <c r="F80" s="9">
        <f t="shared" si="13"/>
        <v>0.64535554933368156</v>
      </c>
      <c r="H80" s="8">
        <v>68</v>
      </c>
      <c r="I80" s="9">
        <f t="shared" si="14"/>
        <v>0.26449896176321841</v>
      </c>
      <c r="J80" s="9">
        <f t="shared" si="14"/>
        <v>0.37107255894934676</v>
      </c>
      <c r="K80" s="9">
        <f t="shared" si="14"/>
        <v>0.48509191426308096</v>
      </c>
      <c r="L80" s="9">
        <f t="shared" si="14"/>
        <v>0.59103892723946916</v>
      </c>
      <c r="M80" s="9">
        <f t="shared" si="14"/>
        <v>0.68081999440031338</v>
      </c>
    </row>
    <row r="81" spans="1:26" ht="15" customHeight="1" x14ac:dyDescent="0.2">
      <c r="A81" s="2">
        <v>69</v>
      </c>
      <c r="B81" s="10">
        <f t="shared" si="13"/>
        <v>0.1761246954656854</v>
      </c>
      <c r="C81" s="10">
        <f t="shared" si="13"/>
        <v>0.29335004991516767</v>
      </c>
      <c r="D81" s="10">
        <f t="shared" si="13"/>
        <v>0.42009604492982305</v>
      </c>
      <c r="E81" s="10">
        <f t="shared" si="13"/>
        <v>0.53872919624364657</v>
      </c>
      <c r="F81" s="10">
        <f t="shared" si="13"/>
        <v>0.63971508085821704</v>
      </c>
      <c r="H81" s="2">
        <v>69</v>
      </c>
      <c r="I81" s="10">
        <f t="shared" si="14"/>
        <v>0.25851222591911688</v>
      </c>
      <c r="J81" s="10">
        <f t="shared" si="14"/>
        <v>0.36401504492365089</v>
      </c>
      <c r="K81" s="10">
        <f t="shared" si="14"/>
        <v>0.47808644043684079</v>
      </c>
      <c r="L81" s="10">
        <f t="shared" si="14"/>
        <v>0.58485627661928197</v>
      </c>
      <c r="M81" s="10">
        <f t="shared" si="14"/>
        <v>0.67574357277239538</v>
      </c>
    </row>
    <row r="82" spans="1:26" ht="15" customHeight="1" x14ac:dyDescent="0.2">
      <c r="A82" s="8">
        <v>70</v>
      </c>
      <c r="B82" s="9">
        <f t="shared" ref="B82:F91" si="15">$Z$85/(1+($Z$86*($Z$46^($Z$42*$Z$46^(($Z$43*$D$5)+($Z$44*B$10)+($Z$45*$D$5*B$10))*$Z$87*($A82/100)))))</f>
        <v>0.16967960137509269</v>
      </c>
      <c r="C82" s="9">
        <f t="shared" si="15"/>
        <v>0.28565681532766335</v>
      </c>
      <c r="D82" s="9">
        <f t="shared" si="15"/>
        <v>0.41239031937347009</v>
      </c>
      <c r="E82" s="9">
        <f t="shared" si="15"/>
        <v>0.53188874163047462</v>
      </c>
      <c r="F82" s="9">
        <f t="shared" si="15"/>
        <v>0.63407942053075073</v>
      </c>
      <c r="H82" s="8">
        <v>70</v>
      </c>
      <c r="I82" s="9">
        <f t="shared" si="14"/>
        <v>0.25271164123758344</v>
      </c>
      <c r="J82" s="9">
        <f t="shared" si="14"/>
        <v>0.35709113379489699</v>
      </c>
      <c r="K82" s="9">
        <f t="shared" si="14"/>
        <v>0.47115128743612311</v>
      </c>
      <c r="L82" s="9">
        <f t="shared" si="14"/>
        <v>0.57869986746742719</v>
      </c>
      <c r="M82" s="9">
        <f t="shared" si="14"/>
        <v>0.67067147847767561</v>
      </c>
    </row>
    <row r="83" spans="1:26" ht="15" customHeight="1" x14ac:dyDescent="0.2">
      <c r="A83" s="2">
        <v>71</v>
      </c>
      <c r="B83" s="10">
        <f t="shared" si="15"/>
        <v>0.1634374641203073</v>
      </c>
      <c r="C83" s="10">
        <f t="shared" si="15"/>
        <v>0.27811213337868385</v>
      </c>
      <c r="D83" s="10">
        <f t="shared" si="15"/>
        <v>0.40476427928867431</v>
      </c>
      <c r="E83" s="10">
        <f t="shared" si="15"/>
        <v>0.52507878556622933</v>
      </c>
      <c r="F83" s="10">
        <f t="shared" si="15"/>
        <v>0.62844935398130308</v>
      </c>
      <c r="H83" s="2">
        <v>71</v>
      </c>
      <c r="I83" s="10">
        <f t="shared" si="14"/>
        <v>0.24709371770827657</v>
      </c>
      <c r="J83" s="10">
        <f t="shared" si="14"/>
        <v>0.35030092004081548</v>
      </c>
      <c r="K83" s="10">
        <f t="shared" si="14"/>
        <v>0.46428785135980688</v>
      </c>
      <c r="L83" s="10">
        <f t="shared" si="14"/>
        <v>0.57257090700960644</v>
      </c>
      <c r="M83" s="10">
        <f t="shared" si="14"/>
        <v>0.66560441858317276</v>
      </c>
    </row>
    <row r="84" spans="1:26" ht="15" customHeight="1" x14ac:dyDescent="0.2">
      <c r="A84" s="8">
        <v>72</v>
      </c>
      <c r="B84" s="9">
        <f t="shared" si="15"/>
        <v>0.15739428683999421</v>
      </c>
      <c r="C84" s="9">
        <f t="shared" si="15"/>
        <v>0.27071593820922735</v>
      </c>
      <c r="D84" s="9">
        <f t="shared" si="15"/>
        <v>0.39721938742623858</v>
      </c>
      <c r="E84" s="9">
        <f t="shared" si="15"/>
        <v>0.51830064384083907</v>
      </c>
      <c r="F84" s="9">
        <f t="shared" si="15"/>
        <v>0.62282566370896175</v>
      </c>
      <c r="H84" s="8">
        <v>72</v>
      </c>
      <c r="I84" s="9">
        <f t="shared" si="14"/>
        <v>0.2416548581559948</v>
      </c>
      <c r="J84" s="9">
        <f t="shared" si="14"/>
        <v>0.3436443443883046</v>
      </c>
      <c r="K84" s="9">
        <f t="shared" si="14"/>
        <v>0.45749744868361475</v>
      </c>
      <c r="L84" s="9">
        <f t="shared" si="14"/>
        <v>0.56647057945675516</v>
      </c>
      <c r="M84" s="9">
        <f t="shared" si="14"/>
        <v>0.6605430973380656</v>
      </c>
    </row>
    <row r="85" spans="1:26" ht="15" customHeight="1" x14ac:dyDescent="0.2">
      <c r="A85" s="2">
        <v>73</v>
      </c>
      <c r="B85" s="10">
        <f t="shared" si="15"/>
        <v>0.15154597116329027</v>
      </c>
      <c r="C85" s="10">
        <f t="shared" si="15"/>
        <v>0.2634679998424172</v>
      </c>
      <c r="D85" s="10">
        <f t="shared" si="15"/>
        <v>0.38975701799788909</v>
      </c>
      <c r="E85" s="10">
        <f t="shared" si="15"/>
        <v>0.51155560575598713</v>
      </c>
      <c r="F85" s="10">
        <f t="shared" si="15"/>
        <v>0.61720912864960276</v>
      </c>
      <c r="H85" s="2">
        <v>73</v>
      </c>
      <c r="I85" s="10">
        <f t="shared" si="14"/>
        <v>0.23639137404696126</v>
      </c>
      <c r="J85" s="10">
        <f t="shared" si="14"/>
        <v>0.33712119985817546</v>
      </c>
      <c r="K85" s="10">
        <f t="shared" si="14"/>
        <v>0.45078131619810025</v>
      </c>
      <c r="L85" s="10">
        <f t="shared" si="14"/>
        <v>0.56040004518038844</v>
      </c>
      <c r="M85" s="10">
        <f t="shared" si="14"/>
        <v>0.65548821578464245</v>
      </c>
      <c r="Y85" s="2" t="s">
        <v>30</v>
      </c>
      <c r="Z85" s="2">
        <v>1.3479614310000001</v>
      </c>
    </row>
    <row r="86" spans="1:26" ht="15" customHeight="1" x14ac:dyDescent="0.2">
      <c r="A86" s="8">
        <v>74</v>
      </c>
      <c r="B86" s="9">
        <f t="shared" si="15"/>
        <v>0.14588833390532022</v>
      </c>
      <c r="C86" s="9">
        <f t="shared" si="15"/>
        <v>0.25636793106159439</v>
      </c>
      <c r="D86" s="9">
        <f t="shared" si="15"/>
        <v>0.38237845678625204</v>
      </c>
      <c r="E86" s="9">
        <f t="shared" si="15"/>
        <v>0.50484493325432622</v>
      </c>
      <c r="F86" s="9">
        <f t="shared" si="15"/>
        <v>0.61160052374782847</v>
      </c>
      <c r="H86" s="8">
        <v>74</v>
      </c>
      <c r="I86" s="9">
        <f t="shared" si="14"/>
        <v>0.2312995005147882</v>
      </c>
      <c r="J86" s="9">
        <f t="shared" si="14"/>
        <v>0.33073113795543496</v>
      </c>
      <c r="K86" s="9">
        <f t="shared" si="14"/>
        <v>0.44414061110762681</v>
      </c>
      <c r="L86" s="9">
        <f t="shared" si="14"/>
        <v>0.55436043992889361</v>
      </c>
      <c r="M86" s="9">
        <f t="shared" si="14"/>
        <v>0.65044047137304561</v>
      </c>
      <c r="Y86" s="2" t="s">
        <v>31</v>
      </c>
      <c r="Z86" s="2">
        <v>0.34796143099999999</v>
      </c>
    </row>
    <row r="87" spans="1:26" ht="15" customHeight="1" x14ac:dyDescent="0.2">
      <c r="A87" s="2">
        <v>75</v>
      </c>
      <c r="B87" s="10">
        <f t="shared" si="15"/>
        <v>0.14041712287893995</v>
      </c>
      <c r="C87" s="10">
        <f t="shared" si="15"/>
        <v>0.24941519441400706</v>
      </c>
      <c r="D87" s="10">
        <f t="shared" si="15"/>
        <v>0.37508490142804302</v>
      </c>
      <c r="E87" s="10">
        <f t="shared" si="15"/>
        <v>0.49816986009519115</v>
      </c>
      <c r="F87" s="10">
        <f t="shared" si="15"/>
        <v>0.60600061953362405</v>
      </c>
      <c r="H87" s="2">
        <v>75</v>
      </c>
      <c r="I87" s="10">
        <f t="shared" si="14"/>
        <v>0.22637541059104596</v>
      </c>
      <c r="J87" s="10">
        <f t="shared" si="14"/>
        <v>0.32447367497260637</v>
      </c>
      <c r="K87" s="10">
        <f t="shared" si="14"/>
        <v>0.43757641128523872</v>
      </c>
      <c r="L87" s="10">
        <f t="shared" si="14"/>
        <v>0.54835287408567202</v>
      </c>
      <c r="M87" s="10">
        <f t="shared" si="14"/>
        <v>0.6454005575802616</v>
      </c>
      <c r="Y87" s="2" t="s">
        <v>32</v>
      </c>
      <c r="Z87" s="2">
        <v>3.579760093</v>
      </c>
    </row>
    <row r="88" spans="1:26" ht="15" customHeight="1" x14ac:dyDescent="0.2">
      <c r="A88" s="8">
        <v>76</v>
      </c>
      <c r="B88" s="9">
        <f t="shared" si="15"/>
        <v>0.13512803181370189</v>
      </c>
      <c r="C88" s="9">
        <f t="shared" si="15"/>
        <v>0.24260910930554608</v>
      </c>
      <c r="D88" s="9">
        <f t="shared" si="15"/>
        <v>0.36787746186435527</v>
      </c>
      <c r="E88" s="9">
        <f t="shared" si="15"/>
        <v>0.49153159107768651</v>
      </c>
      <c r="F88" s="9">
        <f t="shared" si="15"/>
        <v>0.60041018170421434</v>
      </c>
      <c r="H88" s="8">
        <v>76</v>
      </c>
      <c r="I88" s="9">
        <f t="shared" si="14"/>
        <v>0.22161522863233171</v>
      </c>
      <c r="J88" s="9">
        <f t="shared" si="14"/>
        <v>0.31834819837499151</v>
      </c>
      <c r="K88" s="9">
        <f t="shared" si="14"/>
        <v>0.43108971567791976</v>
      </c>
      <c r="L88" s="9">
        <f t="shared" si="14"/>
        <v>0.54237843196991786</v>
      </c>
      <c r="M88" s="9">
        <f t="shared" si="14"/>
        <v>0.64036916353379292</v>
      </c>
    </row>
    <row r="89" spans="1:26" ht="15" customHeight="1" x14ac:dyDescent="0.2">
      <c r="A89" s="2">
        <v>77</v>
      </c>
      <c r="B89" s="10">
        <f t="shared" si="15"/>
        <v>0.13001671438005541</v>
      </c>
      <c r="C89" s="10">
        <f t="shared" si="15"/>
        <v>0.23594885915365899</v>
      </c>
      <c r="D89" s="10">
        <f t="shared" si="15"/>
        <v>0.36075716095153265</v>
      </c>
      <c r="E89" s="10">
        <f t="shared" si="15"/>
        <v>0.48493130131188722</v>
      </c>
      <c r="F89" s="10">
        <f t="shared" si="15"/>
        <v>0.59482997071159671</v>
      </c>
      <c r="H89" s="2">
        <v>77</v>
      </c>
      <c r="I89" s="10">
        <f t="shared" si="14"/>
        <v>0.21701504294204987</v>
      </c>
      <c r="J89" s="10">
        <f t="shared" si="14"/>
        <v>0.31235397323829306</v>
      </c>
      <c r="K89" s="10">
        <f t="shared" si="14"/>
        <v>0.42468144485637938</v>
      </c>
      <c r="L89" s="10">
        <f t="shared" si="14"/>
        <v>0.53643817118069848</v>
      </c>
      <c r="M89" s="10">
        <f t="shared" si="14"/>
        <v>0.63534697364043702</v>
      </c>
    </row>
    <row r="90" spans="1:26" ht="15" customHeight="1" x14ac:dyDescent="0.2">
      <c r="A90" s="8">
        <v>78</v>
      </c>
      <c r="B90" s="9">
        <f t="shared" si="15"/>
        <v>0.12507879732307012</v>
      </c>
      <c r="C90" s="9">
        <f t="shared" si="15"/>
        <v>0.22943349856735587</v>
      </c>
      <c r="D90" s="9">
        <f t="shared" si="15"/>
        <v>0.3537249352257586</v>
      </c>
      <c r="E90" s="9">
        <f t="shared" si="15"/>
        <v>0.47837013553876639</v>
      </c>
      <c r="F90" s="9">
        <f t="shared" si="15"/>
        <v>0.58926074135621709</v>
      </c>
      <c r="H90" s="8">
        <v>78</v>
      </c>
      <c r="I90" s="9">
        <f t="shared" si="14"/>
        <v>0.21257091759076313</v>
      </c>
      <c r="J90" s="9">
        <f t="shared" si="14"/>
        <v>0.3064901487106203</v>
      </c>
      <c r="K90" s="9">
        <f t="shared" si="14"/>
        <v>0.41835244170318275</v>
      </c>
      <c r="L90" s="9">
        <f t="shared" si="14"/>
        <v>0.53053312198488978</v>
      </c>
      <c r="M90" s="9">
        <f t="shared" si="14"/>
        <v>0.63033466722059539</v>
      </c>
    </row>
    <row r="91" spans="1:26" ht="15" customHeight="1" x14ac:dyDescent="0.2">
      <c r="A91" s="2">
        <v>79</v>
      </c>
      <c r="B91" s="10">
        <f t="shared" si="15"/>
        <v>0.12030989271554124</v>
      </c>
      <c r="C91" s="10">
        <f t="shared" si="15"/>
        <v>0.22306196052508234</v>
      </c>
      <c r="D91" s="10">
        <f t="shared" si="15"/>
        <v>0.34678163581418897</v>
      </c>
      <c r="E91" s="10">
        <f t="shared" si="15"/>
        <v>0.47184920749932779</v>
      </c>
      <c r="F91" s="10">
        <f t="shared" si="15"/>
        <v>0.58370324238723625</v>
      </c>
      <c r="H91" s="2">
        <v>79</v>
      </c>
      <c r="I91" s="10">
        <f t="shared" si="14"/>
        <v>0.20827890344398714</v>
      </c>
      <c r="J91" s="10">
        <f t="shared" si="14"/>
        <v>0.30075576447257413</v>
      </c>
      <c r="K91" s="10">
        <f t="shared" si="14"/>
        <v>0.41210347223277011</v>
      </c>
      <c r="L91" s="10">
        <f t="shared" si="14"/>
        <v>0.52466428674939503</v>
      </c>
      <c r="M91" s="10">
        <f t="shared" si="14"/>
        <v>0.62533291814851266</v>
      </c>
    </row>
    <row r="92" spans="1:26" ht="15" customHeight="1" x14ac:dyDescent="0.2">
      <c r="A92" s="8">
        <v>80</v>
      </c>
      <c r="B92" s="9">
        <f t="shared" ref="B92:F101" si="16">$Z$85/(1+($Z$86*($Z$46^($Z$42*$Z$46^(($Z$43*$D$5)+($Z$44*B$10)+($Z$45*$D$5*B$10))*$Z$87*($A92/100)))))</f>
        <v>0.11570560934521872</v>
      </c>
      <c r="C92" s="9">
        <f t="shared" si="16"/>
        <v>0.21683306352315612</v>
      </c>
      <c r="D92" s="9">
        <f t="shared" si="16"/>
        <v>0.33992802948519452</v>
      </c>
      <c r="E92" s="9">
        <f t="shared" si="16"/>
        <v>0.46536959935329636</v>
      </c>
      <c r="F92" s="9">
        <f t="shared" si="16"/>
        <v>0.57815821610982965</v>
      </c>
      <c r="H92" s="8">
        <v>80</v>
      </c>
      <c r="I92" s="9">
        <f t="shared" si="14"/>
        <v>0.20413504841069685</v>
      </c>
      <c r="J92" s="9">
        <f t="shared" si="14"/>
        <v>0.29514975717084052</v>
      </c>
      <c r="K92" s="9">
        <f t="shared" si="14"/>
        <v>0.40593522653667513</v>
      </c>
      <c r="L92" s="9">
        <f t="shared" si="14"/>
        <v>0.51883263941796676</v>
      </c>
      <c r="M92" s="9">
        <f t="shared" si="14"/>
        <v>0.62034239449884665</v>
      </c>
    </row>
    <row r="93" spans="1:26" ht="15" customHeight="1" x14ac:dyDescent="0.2">
      <c r="A93" s="2">
        <v>81</v>
      </c>
      <c r="B93" s="10">
        <f t="shared" si="16"/>
        <v>0.11126156325512668</v>
      </c>
      <c r="C93" s="10">
        <f t="shared" si="16"/>
        <v>0.21074551866941052</v>
      </c>
      <c r="D93" s="10">
        <f t="shared" si="16"/>
        <v>0.33316479983006486</v>
      </c>
      <c r="E93" s="10">
        <f t="shared" si="16"/>
        <v>0.45893236114758984</v>
      </c>
      <c r="F93" s="10">
        <f t="shared" si="16"/>
        <v>0.57262639799994108</v>
      </c>
      <c r="H93" s="2">
        <v>81</v>
      </c>
      <c r="I93" s="10">
        <f t="shared" si="14"/>
        <v>0.20013540692961401</v>
      </c>
      <c r="J93" s="10">
        <f t="shared" si="14"/>
        <v>0.28967096680246951</v>
      </c>
      <c r="K93" s="10">
        <f t="shared" si="14"/>
        <v>0.39984831984705838</v>
      </c>
      <c r="L93" s="10">
        <f t="shared" si="14"/>
        <v>0.51303912503283089</v>
      </c>
      <c r="M93" s="10">
        <f t="shared" si="14"/>
        <v>0.61536375819994693</v>
      </c>
    </row>
    <row r="94" spans="1:26" ht="15" customHeight="1" x14ac:dyDescent="0.2">
      <c r="A94" s="8">
        <v>82</v>
      </c>
      <c r="B94" s="9">
        <f t="shared" si="16"/>
        <v>0.10697338745954744</v>
      </c>
      <c r="C94" s="9">
        <f t="shared" si="16"/>
        <v>0.20479793669866683</v>
      </c>
      <c r="D94" s="9">
        <f t="shared" si="16"/>
        <v>0.32649254856835946</v>
      </c>
      <c r="E94" s="9">
        <f t="shared" si="16"/>
        <v>0.45253851033466919</v>
      </c>
      <c r="F94" s="9">
        <f t="shared" si="16"/>
        <v>0.56710851632690484</v>
      </c>
      <c r="H94" s="8">
        <v>82</v>
      </c>
      <c r="I94" s="9">
        <f t="shared" si="14"/>
        <v>0.19627604871359272</v>
      </c>
      <c r="J94" s="9">
        <f t="shared" si="14"/>
        <v>0.28431814302880015</v>
      </c>
      <c r="K94" s="9">
        <f t="shared" si="14"/>
        <v>0.39384329371152349</v>
      </c>
      <c r="L94" s="9">
        <f t="shared" si="14"/>
        <v>0.50728465930120226</v>
      </c>
      <c r="M94" s="9">
        <f t="shared" si="14"/>
        <v>0.6103976646942143</v>
      </c>
    </row>
    <row r="95" spans="1:26" ht="15" customHeight="1" x14ac:dyDescent="0.2">
      <c r="A95" s="2">
        <v>83</v>
      </c>
      <c r="B95" s="10">
        <f t="shared" si="16"/>
        <v>0.10283674086126732</v>
      </c>
      <c r="C95" s="10">
        <f t="shared" si="16"/>
        <v>0.19898883488862376</v>
      </c>
      <c r="D95" s="10">
        <f t="shared" si="16"/>
        <v>0.31991179696895866</v>
      </c>
      <c r="E95" s="10">
        <f t="shared" si="16"/>
        <v>0.446189031340744</v>
      </c>
      <c r="F95" s="10">
        <f t="shared" si="16"/>
        <v>0.56160529178432572</v>
      </c>
      <c r="H95" s="2">
        <v>83</v>
      </c>
      <c r="I95" s="10">
        <f t="shared" si="14"/>
        <v>0.19255306677514061</v>
      </c>
      <c r="J95" s="10">
        <f t="shared" si="14"/>
        <v>0.27908995139976139</v>
      </c>
      <c r="K95" s="10">
        <f t="shared" si="14"/>
        <v>0.38792061727206284</v>
      </c>
      <c r="L95" s="10">
        <f t="shared" si="14"/>
        <v>0.50157012820666957</v>
      </c>
      <c r="M95" s="10">
        <f t="shared" si="14"/>
        <v>0.60544476260589319</v>
      </c>
    </row>
    <row r="96" spans="1:26" ht="15" customHeight="1" x14ac:dyDescent="0.2">
      <c r="A96" s="8">
        <v>84</v>
      </c>
      <c r="B96" s="9">
        <f t="shared" si="16"/>
        <v>9.8847316398166324E-2</v>
      </c>
      <c r="C96" s="9">
        <f t="shared" si="16"/>
        <v>0.19331664385671224</v>
      </c>
      <c r="D96" s="9">
        <f t="shared" si="16"/>
        <v>0.3134229873787937</v>
      </c>
      <c r="E96" s="9">
        <f t="shared" si="16"/>
        <v>0.43988487518368652</v>
      </c>
      <c r="F96" s="9">
        <f t="shared" si="16"/>
        <v>0.55611743712960171</v>
      </c>
      <c r="H96" s="8">
        <v>84</v>
      </c>
      <c r="I96" s="9">
        <f t="shared" si="14"/>
        <v>0.18896258475834971</v>
      </c>
      <c r="J96" s="9">
        <f t="shared" si="14"/>
        <v>0.27398497947104106</v>
      </c>
      <c r="K96" s="9">
        <f t="shared" si="14"/>
        <v>0.38208068864091438</v>
      </c>
      <c r="L96" s="9">
        <f t="shared" si="14"/>
        <v>0.49589638766531785</v>
      </c>
      <c r="M96" s="9">
        <f t="shared" si="14"/>
        <v>0.60050569341664151</v>
      </c>
    </row>
    <row r="97" spans="1:13" ht="15" customHeight="1" x14ac:dyDescent="0.2">
      <c r="A97" s="2">
        <v>85</v>
      </c>
      <c r="B97" s="10">
        <f t="shared" si="16"/>
        <v>9.5000848449212527E-2</v>
      </c>
      <c r="C97" s="10">
        <f t="shared" si="16"/>
        <v>0.18777971422038903</v>
      </c>
      <c r="D97" s="10">
        <f t="shared" si="16"/>
        <v>0.30702648485118167</v>
      </c>
      <c r="E97" s="10">
        <f t="shared" si="16"/>
        <v>0.43362695914039379</v>
      </c>
      <c r="F97" s="10">
        <f t="shared" si="16"/>
        <v>0.55064565683244482</v>
      </c>
      <c r="H97" s="2">
        <v>85</v>
      </c>
      <c r="I97" s="10">
        <f t="shared" si="14"/>
        <v>0.1855007636042913</v>
      </c>
      <c r="J97" s="10">
        <f t="shared" si="14"/>
        <v>0.2690017427983501</v>
      </c>
      <c r="K97" s="10">
        <f t="shared" si="14"/>
        <v>0.37632383636606348</v>
      </c>
      <c r="L97" s="10">
        <f t="shared" si="14"/>
        <v>0.49026426322635441</v>
      </c>
      <c r="M97" s="10">
        <f t="shared" si="14"/>
        <v>0.59558109114920033</v>
      </c>
    </row>
    <row r="98" spans="1:13" ht="15" customHeight="1" x14ac:dyDescent="0.2">
      <c r="A98" s="8">
        <v>86</v>
      </c>
      <c r="B98" s="9">
        <f t="shared" si="16"/>
        <v>9.1293119531449599E-2</v>
      </c>
      <c r="C98" s="9">
        <f t="shared" si="16"/>
        <v>0.18237632310522947</v>
      </c>
      <c r="D98" s="9">
        <f t="shared" si="16"/>
        <v>0.30072257886569398</v>
      </c>
      <c r="E98" s="9">
        <f t="shared" si="16"/>
        <v>0.42741616646322234</v>
      </c>
      <c r="F98" s="9">
        <f t="shared" si="16"/>
        <v>0.54519064673274964</v>
      </c>
      <c r="H98" s="8">
        <v>86</v>
      </c>
      <c r="I98" s="9">
        <f t="shared" si="14"/>
        <v>0.18216380757830464</v>
      </c>
      <c r="J98" s="9">
        <f t="shared" si="14"/>
        <v>0.26413869079470653</v>
      </c>
      <c r="K98" s="9">
        <f t="shared" si="14"/>
        <v>0.37065032097912465</v>
      </c>
      <c r="L98" s="9">
        <f t="shared" si="14"/>
        <v>0.48467454981690017</v>
      </c>
      <c r="M98" s="9">
        <f t="shared" si="14"/>
        <v>0.59067158205947468</v>
      </c>
    </row>
    <row r="99" spans="1:13" ht="15" customHeight="1" x14ac:dyDescent="0.2">
      <c r="A99" s="2">
        <v>87</v>
      </c>
      <c r="B99" s="10">
        <f t="shared" si="16"/>
        <v>8.7719966320673248E-2</v>
      </c>
      <c r="C99" s="10">
        <f t="shared" si="16"/>
        <v>0.17710468048701425</v>
      </c>
      <c r="D99" s="10">
        <f t="shared" si="16"/>
        <v>0.29451148513151509</v>
      </c>
      <c r="E99" s="10">
        <f t="shared" si="16"/>
        <v>0.42125334614501103</v>
      </c>
      <c r="F99" s="10">
        <f t="shared" si="16"/>
        <v>0.53975309370813407</v>
      </c>
      <c r="H99" s="2">
        <v>87</v>
      </c>
      <c r="I99" s="10">
        <f t="shared" si="14"/>
        <v>0.17894796968860593</v>
      </c>
      <c r="J99" s="10">
        <f t="shared" si="14"/>
        <v>0.25939421243831284</v>
      </c>
      <c r="K99" s="10">
        <f t="shared" si="14"/>
        <v>0.36506033661836357</v>
      </c>
      <c r="L99" s="10">
        <f t="shared" si="14"/>
        <v>0.47912801153050999</v>
      </c>
      <c r="M99" s="10">
        <f t="shared" si="14"/>
        <v>0.58577778433732064</v>
      </c>
    </row>
    <row r="100" spans="1:13" ht="15" customHeight="1" x14ac:dyDescent="0.2">
      <c r="A100" s="8">
        <v>88</v>
      </c>
      <c r="B100" s="9">
        <f t="shared" si="16"/>
        <v>8.4277285029222881E-2</v>
      </c>
      <c r="C100" s="9">
        <f t="shared" si="16"/>
        <v>0.17196293535577228</v>
      </c>
      <c r="D100" s="9">
        <f t="shared" si="16"/>
        <v>0.28839334746631456</v>
      </c>
      <c r="E100" s="9">
        <f t="shared" si="16"/>
        <v>0.41513931273210436</v>
      </c>
      <c r="F100" s="9">
        <f t="shared" si="16"/>
        <v>0.53433367535146259</v>
      </c>
      <c r="H100" s="8">
        <v>88</v>
      </c>
      <c r="I100" s="9">
        <f t="shared" si="14"/>
        <v>0.1758495565263006</v>
      </c>
      <c r="J100" s="9">
        <f t="shared" si="14"/>
        <v>0.25476664182019504</v>
      </c>
      <c r="K100" s="9">
        <f t="shared" si="14"/>
        <v>0.35955401271968312</v>
      </c>
      <c r="L100" s="9">
        <f t="shared" si="14"/>
        <v>0.47362538145889399</v>
      </c>
      <c r="M100" s="9">
        <f t="shared" si="14"/>
        <v>0.5809003078163163</v>
      </c>
    </row>
    <row r="101" spans="1:13" ht="15" customHeight="1" x14ac:dyDescent="0.2">
      <c r="A101" s="2">
        <v>89</v>
      </c>
      <c r="B101" s="10">
        <f t="shared" si="16"/>
        <v>8.0961036174716533E-2</v>
      </c>
      <c r="C101" s="10">
        <f t="shared" si="16"/>
        <v>0.16694918169144887</v>
      </c>
      <c r="D101" s="10">
        <f t="shared" si="16"/>
        <v>0.28236823974275532</v>
      </c>
      <c r="E101" s="10">
        <f t="shared" si="16"/>
        <v>0.40907484618468537</v>
      </c>
      <c r="F101" s="10">
        <f t="shared" si="16"/>
        <v>0.52893305965863868</v>
      </c>
      <c r="H101" s="2">
        <v>89</v>
      </c>
      <c r="I101" s="10">
        <f t="shared" si="14"/>
        <v>0.17286493255724489</v>
      </c>
      <c r="J101" s="10">
        <f t="shared" si="14"/>
        <v>0.25025426352230395</v>
      </c>
      <c r="K101" s="10">
        <f t="shared" si="14"/>
        <v>0.35413141576847984</v>
      </c>
      <c r="L101" s="10">
        <f t="shared" si="14"/>
        <v>0.46816736156621686</v>
      </c>
      <c r="M101" s="10">
        <f t="shared" si="14"/>
        <v>0.57603975369277483</v>
      </c>
    </row>
    <row r="102" spans="1:13" ht="15" customHeight="1" x14ac:dyDescent="0.2">
      <c r="A102" s="8">
        <v>90</v>
      </c>
      <c r="B102" s="9">
        <f t="shared" ref="B102:F111" si="17">$Z$85/(1+($Z$86*($Z$46^($Z$42*$Z$46^(($Z$43*$D$5)+($Z$44*B$10)+($Z$45*$D$5*B$10))*$Z$87*($A102/100)))))</f>
        <v>7.7767248773652722E-2</v>
      </c>
      <c r="C102" s="9">
        <f t="shared" si="17"/>
        <v>0.16206146424249127</v>
      </c>
      <c r="D102" s="9">
        <f t="shared" si="17"/>
        <v>0.27643616789488829</v>
      </c>
      <c r="E102" s="9">
        <f t="shared" si="17"/>
        <v>0.40306069178363613</v>
      </c>
      <c r="F102" s="9">
        <f t="shared" si="17"/>
        <v>0.52355190472694224</v>
      </c>
      <c r="H102" s="8">
        <v>90</v>
      </c>
      <c r="I102" s="9">
        <f t="shared" si="14"/>
        <v>0.16999052389628744</v>
      </c>
      <c r="J102" s="9">
        <f t="shared" si="14"/>
        <v>0.24585531781824216</v>
      </c>
      <c r="K102" s="9">
        <f t="shared" si="14"/>
        <v>0.34879255110539947</v>
      </c>
      <c r="L102" s="9">
        <f t="shared" si="14"/>
        <v>0.46275462260527256</v>
      </c>
      <c r="M102" s="9">
        <f t="shared" si="14"/>
        <v>0.57119671425424801</v>
      </c>
    </row>
    <row r="103" spans="1:13" ht="15" customHeight="1" x14ac:dyDescent="0.2">
      <c r="A103" s="2">
        <v>91</v>
      </c>
      <c r="B103" s="10">
        <f t="shared" si="17"/>
        <v>7.4692023993644621E-2</v>
      </c>
      <c r="C103" s="10">
        <f t="shared" si="17"/>
        <v>0.15729778410018652</v>
      </c>
      <c r="D103" s="10">
        <f t="shared" si="17"/>
        <v>0.27059707197683741</v>
      </c>
      <c r="E103" s="10">
        <f t="shared" si="17"/>
        <v>0.39709756008304864</v>
      </c>
      <c r="F103" s="10">
        <f t="shared" si="17"/>
        <v>0.51819085846415869</v>
      </c>
      <c r="H103" s="2">
        <v>91</v>
      </c>
      <c r="I103" s="10">
        <f t="shared" si="14"/>
        <v>0.16722282159428015</v>
      </c>
      <c r="J103" s="10">
        <f t="shared" si="14"/>
        <v>0.24156800569016787</v>
      </c>
      <c r="K103" s="10">
        <f t="shared" si="14"/>
        <v>0.34353736477915364</v>
      </c>
      <c r="L103" s="10">
        <f t="shared" si="14"/>
        <v>0.45738780407474378</v>
      </c>
      <c r="M103" s="10">
        <f t="shared" si="14"/>
        <v>0.56637177261774285</v>
      </c>
    </row>
    <row r="104" spans="1:13" ht="15" customHeight="1" x14ac:dyDescent="0.2">
      <c r="A104" s="8">
        <v>92</v>
      </c>
      <c r="B104" s="9">
        <f t="shared" si="17"/>
        <v>7.173153829766396E-2</v>
      </c>
      <c r="C104" s="9">
        <f t="shared" si="17"/>
        <v>0.15265610406304927</v>
      </c>
      <c r="D104" s="9">
        <f t="shared" si="17"/>
        <v>0.26485082826636264</v>
      </c>
      <c r="E104" s="9">
        <f t="shared" si="17"/>
        <v>0.39118612690742721</v>
      </c>
      <c r="F104" s="9">
        <f t="shared" si="17"/>
        <v>0.51285055830873594</v>
      </c>
      <c r="H104" s="8">
        <v>92</v>
      </c>
      <c r="I104" s="9">
        <f t="shared" si="14"/>
        <v>0.16455838446789756</v>
      </c>
      <c r="J104" s="9">
        <f t="shared" si="14"/>
        <v>0.23739049365674436</v>
      </c>
      <c r="K104" s="9">
        <f t="shared" si="14"/>
        <v>0.33836574543972642</v>
      </c>
      <c r="L104" s="9">
        <f t="shared" si="14"/>
        <v>0.45206751421668445</v>
      </c>
      <c r="M104" s="9">
        <f t="shared" si="14"/>
        <v>0.56156550247786241</v>
      </c>
    </row>
    <row r="105" spans="1:13" ht="15" customHeight="1" x14ac:dyDescent="0.2">
      <c r="A105" s="2">
        <v>93</v>
      </c>
      <c r="B105" s="10">
        <f t="shared" si="17"/>
        <v>6.8882046113088222E-2</v>
      </c>
      <c r="C105" s="10">
        <f t="shared" si="17"/>
        <v>0.14813435378692458</v>
      </c>
      <c r="D105" s="10">
        <f t="shared" si="17"/>
        <v>0.25919725140608796</v>
      </c>
      <c r="E105" s="10">
        <f t="shared" si="17"/>
        <v>0.38532703339254382</v>
      </c>
      <c r="F105" s="10">
        <f t="shared" si="17"/>
        <v>0.50753163096117693</v>
      </c>
      <c r="H105" s="2">
        <v>93</v>
      </c>
      <c r="I105" s="10">
        <f t="shared" si="14"/>
        <v>0.16199384150177942</v>
      </c>
      <c r="J105" s="10">
        <f t="shared" si="14"/>
        <v>0.23332091840823213</v>
      </c>
      <c r="K105" s="10">
        <f t="shared" si="14"/>
        <v>0.33327752626547918</v>
      </c>
      <c r="L105" s="10">
        <f t="shared" si="14"/>
        <v>0.4467943300532895</v>
      </c>
      <c r="M105" s="10">
        <f t="shared" si="14"/>
        <v>0.55677846786505925</v>
      </c>
    </row>
    <row r="106" spans="1:13" ht="15" customHeight="1" x14ac:dyDescent="0.2">
      <c r="A106" s="8">
        <v>94</v>
      </c>
      <c r="B106" s="9">
        <f t="shared" si="17"/>
        <v>6.6139882057599242E-2</v>
      </c>
      <c r="C106" s="9">
        <f t="shared" si="17"/>
        <v>0.14373043471775587</v>
      </c>
      <c r="D106" s="9">
        <f t="shared" si="17"/>
        <v>0.25363609657540803</v>
      </c>
      <c r="E106" s="9">
        <f t="shared" si="17"/>
        <v>0.37952088606883033</v>
      </c>
      <c r="F106" s="9">
        <f t="shared" si="17"/>
        <v>0.50223469212686433</v>
      </c>
      <c r="H106" s="8">
        <v>94</v>
      </c>
      <c r="I106" s="9">
        <f t="shared" si="14"/>
        <v>0.15952589385183932</v>
      </c>
      <c r="J106" s="9">
        <f t="shared" si="14"/>
        <v>0.22935739124598029</v>
      </c>
      <c r="K106" s="9">
        <f t="shared" si="14"/>
        <v>0.32827248691786726</v>
      </c>
      <c r="L106" s="9">
        <f t="shared" si="14"/>
        <v>0.44156879746194733</v>
      </c>
      <c r="M106" s="9">
        <f t="shared" si="14"/>
        <v>0.55201122291417792</v>
      </c>
    </row>
    <row r="107" spans="1:13" ht="15" customHeight="1" x14ac:dyDescent="0.2">
      <c r="A107" s="2">
        <v>95</v>
      </c>
      <c r="B107" s="10">
        <f t="shared" si="17"/>
        <v>6.3501462753093069E-2</v>
      </c>
      <c r="C107" s="10">
        <f t="shared" si="17"/>
        <v>0.139442224805154</v>
      </c>
      <c r="D107" s="10">
        <f t="shared" si="17"/>
        <v>0.24816706168632344</v>
      </c>
      <c r="E107" s="10">
        <f t="shared" si="17"/>
        <v>0.37376825698612703</v>
      </c>
      <c r="F107" s="10">
        <f t="shared" si="17"/>
        <v>0.49696034627048524</v>
      </c>
      <c r="H107" s="2">
        <v>95</v>
      </c>
      <c r="I107" s="10">
        <f t="shared" si="14"/>
        <v>0.15715131647778377</v>
      </c>
      <c r="J107" s="10">
        <f t="shared" si="14"/>
        <v>0.22549800232463862</v>
      </c>
      <c r="K107" s="10">
        <f t="shared" si="14"/>
        <v>0.32335035551769109</v>
      </c>
      <c r="L107" s="10">
        <f t="shared" si="14"/>
        <v>0.43639143128751434</v>
      </c>
      <c r="M107" s="10">
        <f t="shared" si="14"/>
        <v>0.5472643116434367</v>
      </c>
    </row>
    <row r="108" spans="1:13" ht="15" customHeight="1" x14ac:dyDescent="0.2">
      <c r="A108" s="8">
        <v>96</v>
      </c>
      <c r="B108" s="9">
        <f t="shared" si="17"/>
        <v>6.0963288257767569E-2</v>
      </c>
      <c r="C108" s="9">
        <f t="shared" si="17"/>
        <v>0.13526758299600958</v>
      </c>
      <c r="D108" s="9">
        <f t="shared" si="17"/>
        <v>0.24278978959671471</v>
      </c>
      <c r="E108" s="9">
        <f t="shared" si="17"/>
        <v>0.36806968387854216</v>
      </c>
      <c r="F108" s="9">
        <f t="shared" si="17"/>
        <v>0.49170918638221112</v>
      </c>
      <c r="H108" s="8">
        <v>96</v>
      </c>
      <c r="I108" s="9">
        <f t="shared" si="14"/>
        <v>0.1548669594319908</v>
      </c>
      <c r="J108" s="9">
        <f t="shared" si="14"/>
        <v>0.22174082469640863</v>
      </c>
      <c r="K108" s="9">
        <f t="shared" si="14"/>
        <v>0.31851081063704323</v>
      </c>
      <c r="L108" s="9">
        <f t="shared" si="14"/>
        <v>0.43126271549068795</v>
      </c>
      <c r="M108" s="9">
        <f t="shared" si="14"/>
        <v>0.54253826774399005</v>
      </c>
    </row>
    <row r="109" spans="1:13" ht="15" customHeight="1" x14ac:dyDescent="0.2">
      <c r="A109" s="2">
        <v>97</v>
      </c>
      <c r="B109" s="10">
        <f t="shared" si="17"/>
        <v>5.8521943145460227E-2</v>
      </c>
      <c r="C109" s="10">
        <f t="shared" si="17"/>
        <v>0.13120435350839546</v>
      </c>
      <c r="D109" s="10">
        <f t="shared" si="17"/>
        <v>0.23750387033483208</v>
      </c>
      <c r="E109" s="10">
        <f t="shared" si="17"/>
        <v>0.36242567036811785</v>
      </c>
      <c r="F109" s="10">
        <f t="shared" si="17"/>
        <v>0.48648179375576173</v>
      </c>
      <c r="H109" s="2">
        <v>97</v>
      </c>
      <c r="I109" s="10">
        <f t="shared" si="14"/>
        <v>0.15266974883091422</v>
      </c>
      <c r="J109" s="10">
        <f t="shared" si="14"/>
        <v>0.21808391815755593</v>
      </c>
      <c r="K109" s="10">
        <f t="shared" si="14"/>
        <v>0.31375348330134889</v>
      </c>
      <c r="L109" s="10">
        <f t="shared" si="14"/>
        <v>0.42618310333130605</v>
      </c>
      <c r="M109" s="10">
        <f t="shared" si="14"/>
        <v>0.53783361438018562</v>
      </c>
    </row>
    <row r="110" spans="1:13" ht="15" customHeight="1" x14ac:dyDescent="0.2">
      <c r="A110" s="8">
        <v>98</v>
      </c>
      <c r="B110" s="9">
        <f t="shared" si="17"/>
        <v>5.6174097260157471E-2</v>
      </c>
      <c r="C110" s="9">
        <f t="shared" si="17"/>
        <v>0.12725036988693558</v>
      </c>
      <c r="D110" s="9">
        <f t="shared" si="17"/>
        <v>0.23230884332905732</v>
      </c>
      <c r="E110" s="9">
        <f t="shared" si="17"/>
        <v>0.35683668620595149</v>
      </c>
      <c r="F110" s="9">
        <f t="shared" si="17"/>
        <v>0.48127873777846675</v>
      </c>
      <c r="H110" s="8">
        <v>98</v>
      </c>
      <c r="I110" s="9">
        <f t="shared" si="14"/>
        <v>0.15055668753414173</v>
      </c>
      <c r="J110" s="9">
        <f t="shared" si="14"/>
        <v>0.21452533289824205</v>
      </c>
      <c r="K110" s="9">
        <f t="shared" si="14"/>
        <v>0.30907795899615159</v>
      </c>
      <c r="L110" s="9">
        <f t="shared" si="14"/>
        <v>0.42115301758535639</v>
      </c>
      <c r="M110" s="9">
        <f t="shared" si="14"/>
        <v>0.53315086400062006</v>
      </c>
    </row>
    <row r="111" spans="1:13" ht="15" customHeight="1" x14ac:dyDescent="0.2">
      <c r="A111" s="2">
        <v>99</v>
      </c>
      <c r="B111" s="10">
        <f t="shared" si="17"/>
        <v>5.3916506172383305E-2</v>
      </c>
      <c r="C111" s="10">
        <f t="shared" si="17"/>
        <v>0.12340345884164605</v>
      </c>
      <c r="D111" s="10">
        <f t="shared" si="17"/>
        <v>0.22720419963728544</v>
      </c>
      <c r="E111" s="10">
        <f t="shared" si="17"/>
        <v>0.35130316754936974</v>
      </c>
      <c r="F111" s="10">
        <f t="shared" si="17"/>
        <v>0.47610057573341447</v>
      </c>
      <c r="H111" s="2">
        <v>99</v>
      </c>
      <c r="I111" s="10">
        <f t="shared" si="14"/>
        <v>0.148524855555145</v>
      </c>
      <c r="J111" s="10">
        <f t="shared" si="14"/>
        <v>0.21106311295748145</v>
      </c>
      <c r="K111" s="10">
        <f t="shared" si="14"/>
        <v>0.30448377967355689</v>
      </c>
      <c r="L111" s="10">
        <f t="shared" si="14"/>
        <v>0.41617285079443278</v>
      </c>
      <c r="M111" s="10">
        <f t="shared" si="14"/>
        <v>0.52849051816007309</v>
      </c>
    </row>
    <row r="112" spans="1:13" ht="15" customHeight="1" x14ac:dyDescent="0.2">
      <c r="A112" s="8">
        <v>100</v>
      </c>
      <c r="B112" s="9">
        <f t="shared" ref="B112:F121" si="18">$Z$85/(1+($Z$86*($Z$46^($Z$42*$Z$46^(($Z$43*$D$5)+($Z$44*B$10)+($Z$45*$D$5*B$10))*$Z$87*($A112/100)))))</f>
        <v>5.1746011362935197E-2</v>
      </c>
      <c r="C112" s="9">
        <f t="shared" si="18"/>
        <v>0.11966144387301349</v>
      </c>
      <c r="D112" s="9">
        <f t="shared" si="18"/>
        <v>0.22218938417056511</v>
      </c>
      <c r="E112" s="9">
        <f t="shared" si="18"/>
        <v>0.34582551727371763</v>
      </c>
      <c r="F112" s="9">
        <f t="shared" si="18"/>
        <v>0.47094785261376215</v>
      </c>
      <c r="H112" s="8">
        <v>100</v>
      </c>
      <c r="I112" s="9">
        <f t="shared" si="14"/>
        <v>0.14657141022664169</v>
      </c>
      <c r="J112" s="9">
        <f t="shared" si="14"/>
        <v>0.20769529948571214</v>
      </c>
      <c r="K112" s="9">
        <f t="shared" si="14"/>
        <v>0.29997044575350862</v>
      </c>
      <c r="L112" s="9">
        <f t="shared" si="14"/>
        <v>0.41124296554634587</v>
      </c>
      <c r="M112" s="9">
        <f t="shared" si="14"/>
        <v>0.5238530673523859</v>
      </c>
    </row>
    <row r="113" spans="1:13" ht="15" customHeight="1" x14ac:dyDescent="0.2">
      <c r="A113" s="2">
        <v>101</v>
      </c>
      <c r="B113" s="10">
        <f t="shared" si="18"/>
        <v>4.9659540158169778E-2</v>
      </c>
      <c r="C113" s="10">
        <f t="shared" si="18"/>
        <v>0.11602214868674562</v>
      </c>
      <c r="D113" s="10">
        <f t="shared" si="18"/>
        <v>0.21726379790594103</v>
      </c>
      <c r="E113" s="10">
        <f t="shared" si="18"/>
        <v>0.34040410531728565</v>
      </c>
      <c r="F113" s="10">
        <f t="shared" si="18"/>
        <v>0.46582110094925511</v>
      </c>
      <c r="H113" s="2">
        <v>101</v>
      </c>
      <c r="I113" s="10">
        <f t="shared" si="14"/>
        <v>0.14469358614235281</v>
      </c>
      <c r="J113" s="10">
        <f t="shared" si="14"/>
        <v>0.20441993381807105</v>
      </c>
      <c r="K113" s="10">
        <f t="shared" si="14"/>
        <v>0.29553741811534695</v>
      </c>
      <c r="L113" s="10">
        <f t="shared" si="14"/>
        <v>0.40636369478555712</v>
      </c>
      <c r="M113" s="10">
        <f t="shared" si="14"/>
        <v>0.51923899085432956</v>
      </c>
    </row>
    <row r="114" spans="1:13" ht="15" customHeight="1" x14ac:dyDescent="0.2">
      <c r="A114" s="8">
        <v>102</v>
      </c>
      <c r="B114" s="9">
        <f t="shared" si="18"/>
        <v>4.7654105439769778E-2</v>
      </c>
      <c r="C114" s="9">
        <f t="shared" si="18"/>
        <v>0.1124834004022256</v>
      </c>
      <c r="D114" s="9">
        <f t="shared" si="18"/>
        <v>0.21242680008373982</v>
      </c>
      <c r="E114" s="9">
        <f t="shared" si="18"/>
        <v>0.33503926905787362</v>
      </c>
      <c r="F114" s="9">
        <f t="shared" si="18"/>
        <v>0.46072084064499247</v>
      </c>
      <c r="H114" s="8">
        <v>102</v>
      </c>
      <c r="I114" s="9">
        <f t="shared" si="14"/>
        <v>0.14288869489579281</v>
      </c>
      <c r="J114" s="9">
        <f t="shared" si="14"/>
        <v>0.20123506036200306</v>
      </c>
      <c r="K114" s="9">
        <f t="shared" si="14"/>
        <v>0.29118412007536587</v>
      </c>
      <c r="L114" s="9">
        <f t="shared" si="14"/>
        <v>0.40153534215208631</v>
      </c>
      <c r="M114" s="9">
        <f t="shared" si="14"/>
        <v>0.51464875658049325</v>
      </c>
    </row>
    <row r="115" spans="1:13" ht="15" customHeight="1" x14ac:dyDescent="0.2">
      <c r="A115" s="2">
        <v>103</v>
      </c>
      <c r="B115" s="10">
        <f t="shared" si="18"/>
        <v>4.5726805150655532E-2</v>
      </c>
      <c r="C115" s="10">
        <f t="shared" si="18"/>
        <v>0.10904303255922337</v>
      </c>
      <c r="D115" s="10">
        <f t="shared" si="18"/>
        <v>0.20767771038484903</v>
      </c>
      <c r="E115" s="10">
        <f t="shared" si="18"/>
        <v>0.32973131371946257</v>
      </c>
      <c r="F115" s="10">
        <f t="shared" si="18"/>
        <v>0.45564757883244839</v>
      </c>
      <c r="H115" s="2">
        <v>103</v>
      </c>
      <c r="I115" s="10">
        <f t="shared" si="14"/>
        <v>0.14115412463558999</v>
      </c>
      <c r="J115" s="10">
        <f t="shared" si="14"/>
        <v>0.19813872930330106</v>
      </c>
      <c r="K115" s="10">
        <f t="shared" si="14"/>
        <v>0.28690993934636411</v>
      </c>
      <c r="L115" s="10">
        <f t="shared" si="14"/>
        <v>0.39675818234751636</v>
      </c>
      <c r="M115" s="10">
        <f t="shared" si="14"/>
        <v>0.51008282094920354</v>
      </c>
    </row>
    <row r="116" spans="1:13" ht="15" customHeight="1" x14ac:dyDescent="0.2">
      <c r="A116" s="8">
        <v>104</v>
      </c>
      <c r="B116" s="9">
        <f t="shared" si="18"/>
        <v>4.3874821617448878E-2</v>
      </c>
      <c r="C116" s="9">
        <f t="shared" si="18"/>
        <v>0.10569888792787134</v>
      </c>
      <c r="D116" s="9">
        <f t="shared" si="18"/>
        <v>0.20301581108383984</v>
      </c>
      <c r="E116" s="9">
        <f t="shared" si="18"/>
        <v>0.32448051280744883</v>
      </c>
      <c r="F116" s="9">
        <f t="shared" si="18"/>
        <v>0.45060180973274494</v>
      </c>
      <c r="H116" s="8">
        <v>104</v>
      </c>
      <c r="I116" s="9">
        <f t="shared" si="14"/>
        <v>0.13948733945570399</v>
      </c>
      <c r="J116" s="9">
        <f t="shared" si="14"/>
        <v>0.19512899913508422</v>
      </c>
      <c r="K116" s="9">
        <f t="shared" si="14"/>
        <v>0.28271422997545587</v>
      </c>
      <c r="L116" s="9">
        <f t="shared" si="14"/>
        <v>0.39203246152670401</v>
      </c>
      <c r="M116" s="9">
        <f t="shared" si="14"/>
        <v>0.50554162875947051</v>
      </c>
    </row>
    <row r="117" spans="1:13" ht="15" customHeight="1" x14ac:dyDescent="0.2">
      <c r="A117" s="2">
        <v>105</v>
      </c>
      <c r="B117" s="10">
        <f t="shared" si="18"/>
        <v>4.2095420708661332E-2</v>
      </c>
      <c r="C117" s="10">
        <f t="shared" si="18"/>
        <v>0.10244882112729622</v>
      </c>
      <c r="D117" s="10">
        <f t="shared" si="18"/>
        <v>0.19844034917408521</v>
      </c>
      <c r="E117" s="10">
        <f t="shared" si="18"/>
        <v>0.3192871085708831</v>
      </c>
      <c r="F117" s="10">
        <f t="shared" si="18"/>
        <v>0.44558401453215235</v>
      </c>
      <c r="H117" s="2">
        <v>105</v>
      </c>
      <c r="I117" s="10">
        <f t="shared" si="14"/>
        <v>0.13788587863779522</v>
      </c>
      <c r="J117" s="10">
        <f t="shared" si="14"/>
        <v>0.19220393901456662</v>
      </c>
      <c r="K117" s="10">
        <f t="shared" si="14"/>
        <v>0.27859631425667669</v>
      </c>
      <c r="L117" s="10">
        <f t="shared" si="14"/>
        <v>0.38735839771379477</v>
      </c>
      <c r="M117" s="10">
        <f t="shared" si="14"/>
        <v>0.50102561307893712</v>
      </c>
    </row>
    <row r="118" spans="1:13" ht="15" customHeight="1" x14ac:dyDescent="0.2">
      <c r="A118" s="8">
        <v>106</v>
      </c>
      <c r="B118" s="9">
        <f t="shared" si="18"/>
        <v>4.0385950846570151E-2</v>
      </c>
      <c r="C118" s="9">
        <f t="shared" si="18"/>
        <v>9.9290701058626293E-2</v>
      </c>
      <c r="D118" s="9">
        <f t="shared" si="18"/>
        <v>0.19395053846132659</v>
      </c>
      <c r="E118" s="9">
        <f t="shared" si="18"/>
        <v>0.31415131249014328</v>
      </c>
      <c r="F118" s="9">
        <f t="shared" si="18"/>
        <v>0.44059466126977415</v>
      </c>
      <c r="H118" s="8">
        <v>106</v>
      </c>
      <c r="I118" s="9">
        <f t="shared" si="14"/>
        <v>0.13634735576191315</v>
      </c>
      <c r="J118" s="9">
        <f t="shared" si="14"/>
        <v>0.18936163095276368</v>
      </c>
      <c r="K118" s="9">
        <f t="shared" si="14"/>
        <v>0.27455548461519397</v>
      </c>
      <c r="L118" s="9">
        <f t="shared" si="14"/>
        <v>0.38273618124112896</v>
      </c>
      <c r="M118" s="9">
        <f t="shared" si="14"/>
        <v>0.49653519514279676</v>
      </c>
    </row>
    <row r="119" spans="1:13" ht="15" customHeight="1" x14ac:dyDescent="0.2">
      <c r="A119" s="2">
        <v>107</v>
      </c>
      <c r="B119" s="10">
        <f t="shared" si="18"/>
        <v>3.8743841889571196E-2</v>
      </c>
      <c r="C119" s="10">
        <f t="shared" si="18"/>
        <v>9.6222413158358638E-2</v>
      </c>
      <c r="D119" s="10">
        <f t="shared" si="18"/>
        <v>0.18954556162243144</v>
      </c>
      <c r="E119" s="10">
        <f t="shared" si="18"/>
        <v>0.30907330578847575</v>
      </c>
      <c r="F119" s="10">
        <f t="shared" si="18"/>
        <v>0.43563420473735659</v>
      </c>
      <c r="H119" s="2">
        <v>107</v>
      </c>
      <c r="I119" s="10">
        <f t="shared" si="14"/>
        <v>0.13486945770061409</v>
      </c>
      <c r="J119" s="10">
        <f t="shared" si="14"/>
        <v>0.18660017184252278</v>
      </c>
      <c r="K119" s="10">
        <f t="shared" si="14"/>
        <v>0.27059100546018833</v>
      </c>
      <c r="L119" s="10">
        <f t="shared" si="14"/>
        <v>0.37816597520962814</v>
      </c>
      <c r="M119" s="10">
        <f t="shared" si="14"/>
        <v>0.49207078426362094</v>
      </c>
    </row>
    <row r="120" spans="1:13" ht="15" customHeight="1" x14ac:dyDescent="0.2">
      <c r="A120" s="8">
        <v>108</v>
      </c>
      <c r="B120" s="9">
        <f t="shared" si="18"/>
        <v>3.7166603900657673E-2</v>
      </c>
      <c r="C120" s="9">
        <f t="shared" si="18"/>
        <v>9.3241861478285532E-2</v>
      </c>
      <c r="D120" s="9">
        <f t="shared" si="18"/>
        <v>0.18522457222637639</v>
      </c>
      <c r="E120" s="9">
        <f t="shared" si="18"/>
        <v>0.30405323996583006</v>
      </c>
      <c r="F120" s="9">
        <f t="shared" si="18"/>
        <v>0.43070308639114552</v>
      </c>
      <c r="H120" s="8">
        <v>108</v>
      </c>
      <c r="I120" s="9">
        <f t="shared" si="14"/>
        <v>0.13344994351059192</v>
      </c>
      <c r="J120" s="9">
        <f t="shared" si="14"/>
        <v>0.183917675330457</v>
      </c>
      <c r="K120" s="9">
        <f t="shared" si="14"/>
        <v>0.26670211500373875</v>
      </c>
      <c r="L120" s="9">
        <f t="shared" si="14"/>
        <v>0.37364791596924707</v>
      </c>
      <c r="M120" s="9">
        <f t="shared" si="14"/>
        <v>0.48763277775203095</v>
      </c>
    </row>
    <row r="121" spans="1:13" ht="15" customHeight="1" x14ac:dyDescent="0.2">
      <c r="A121" s="2">
        <v>109</v>
      </c>
      <c r="B121" s="10">
        <f t="shared" si="18"/>
        <v>3.5651825816576971E-2</v>
      </c>
      <c r="C121" s="10">
        <f t="shared" si="18"/>
        <v>9.0346970598342374E-2</v>
      </c>
      <c r="D121" s="10">
        <f t="shared" si="18"/>
        <v>0.18098669671476855</v>
      </c>
      <c r="E121" s="10">
        <f t="shared" si="18"/>
        <v>0.29909123735342535</v>
      </c>
      <c r="F121" s="10">
        <f t="shared" si="18"/>
        <v>0.4258017342756974</v>
      </c>
      <c r="H121" s="2">
        <v>109</v>
      </c>
      <c r="I121" s="10">
        <f t="shared" si="14"/>
        <v>0.13208664323491928</v>
      </c>
      <c r="J121" s="10">
        <f t="shared" si="14"/>
        <v>0.18131227353850815</v>
      </c>
      <c r="K121" s="10">
        <f t="shared" si="14"/>
        <v>0.26288802704329173</v>
      </c>
      <c r="L121" s="10">
        <f t="shared" si="14"/>
        <v>0.36918211361808284</v>
      </c>
      <c r="M121" s="10">
        <f t="shared" si="14"/>
        <v>0.48322156084812762</v>
      </c>
    </row>
    <row r="122" spans="1:13" ht="15" customHeight="1" x14ac:dyDescent="0.2">
      <c r="A122" s="8">
        <v>110</v>
      </c>
      <c r="B122" s="9">
        <f t="shared" ref="B122:F131" si="19">$Z$85/(1+($Z$86*($Z$46^($Z$42*$Z$46^(($Z$43*$D$5)+($Z$44*B$10)+($Z$45*$D$5*B$10))*$Z$87*($A122/100)))))</f>
        <v>3.419717403116225E-2</v>
      </c>
      <c r="C122" s="9">
        <f t="shared" si="19"/>
        <v>8.7535687378858848E-2</v>
      </c>
      <c r="D122" s="9">
        <f t="shared" si="19"/>
        <v>0.17683103633949401</v>
      </c>
      <c r="E122" s="9">
        <f t="shared" si="19"/>
        <v>0.29418739168749458</v>
      </c>
      <c r="F122" s="9">
        <f t="shared" si="19"/>
        <v>0.42093056295953268</v>
      </c>
      <c r="H122" s="8">
        <v>110</v>
      </c>
      <c r="I122" s="9">
        <f t="shared" si="14"/>
        <v>0.13077745662804602</v>
      </c>
      <c r="J122" s="9">
        <f t="shared" si="14"/>
        <v>0.17878211864097299</v>
      </c>
      <c r="K122" s="9">
        <f t="shared" si="14"/>
        <v>0.25914793270554459</v>
      </c>
      <c r="L122" s="9">
        <f t="shared" si="14"/>
        <v>0.36476865251874513</v>
      </c>
      <c r="M122" s="9">
        <f t="shared" si="14"/>
        <v>0.47883750666357938</v>
      </c>
    </row>
    <row r="123" spans="1:13" ht="15" customHeight="1" x14ac:dyDescent="0.2">
      <c r="A123" s="2">
        <v>111</v>
      </c>
      <c r="B123" s="10">
        <f t="shared" si="19"/>
        <v>3.2800390905325889E-2</v>
      </c>
      <c r="C123" s="10">
        <f t="shared" si="19"/>
        <v>8.4805982558770143E-2</v>
      </c>
      <c r="D123" s="10">
        <f t="shared" si="19"/>
        <v>0.17275666905534692</v>
      </c>
      <c r="E123" s="10">
        <f t="shared" si="19"/>
        <v>0.28934176870066203</v>
      </c>
      <c r="F123" s="10">
        <f t="shared" si="19"/>
        <v>0.41608997348250681</v>
      </c>
      <c r="H123" s="2">
        <v>111</v>
      </c>
      <c r="I123" s="10">
        <f t="shared" si="14"/>
        <v>0.12952035181479332</v>
      </c>
      <c r="J123" s="10">
        <f t="shared" si="14"/>
        <v>0.17632538430289313</v>
      </c>
      <c r="K123" s="10">
        <f t="shared" si="14"/>
        <v>0.25548100214981223</v>
      </c>
      <c r="L123" s="10">
        <f t="shared" si="14"/>
        <v>0.36040759183059579</v>
      </c>
      <c r="M123" s="10">
        <f t="shared" si="14"/>
        <v>0.4744809761342561</v>
      </c>
    </row>
    <row r="124" spans="1:13" ht="15" customHeight="1" x14ac:dyDescent="0.2">
      <c r="A124" s="8">
        <v>112</v>
      </c>
      <c r="B124" s="9">
        <f t="shared" si="19"/>
        <v>3.1459293215238687E-2</v>
      </c>
      <c r="C124" s="9">
        <f t="shared" si="19"/>
        <v>8.2155852206383773E-2</v>
      </c>
      <c r="D124" s="9">
        <f t="shared" si="19"/>
        <v>0.16876265136574822</v>
      </c>
      <c r="E124" s="9">
        <f t="shared" si="19"/>
        <v>0.28455440672943405</v>
      </c>
      <c r="F124" s="9">
        <f t="shared" si="19"/>
        <v>0.41128035331475765</v>
      </c>
      <c r="H124" s="8">
        <v>112</v>
      </c>
      <c r="I124" s="9">
        <f t="shared" si="14"/>
        <v>0.12831336389371484</v>
      </c>
      <c r="J124" s="9">
        <f t="shared" si="14"/>
        <v>0.17394026698574538</v>
      </c>
      <c r="K124" s="9">
        <f t="shared" si="14"/>
        <v>0.25188638622917342</v>
      </c>
      <c r="L124" s="9">
        <f t="shared" si="14"/>
        <v>0.35609896605649061</v>
      </c>
      <c r="M124" s="9">
        <f t="shared" si="14"/>
        <v>0.47015231798328194</v>
      </c>
    </row>
    <row r="125" spans="1:13" ht="15" customHeight="1" x14ac:dyDescent="0.2">
      <c r="A125" s="2">
        <v>113</v>
      </c>
      <c r="B125" s="10">
        <f t="shared" si="19"/>
        <v>3.0171770549303301E-2</v>
      </c>
      <c r="C125" s="10">
        <f t="shared" si="19"/>
        <v>7.9583319029301131E-2</v>
      </c>
      <c r="D125" s="10">
        <f t="shared" si="19"/>
        <v>0.16484802011991251</v>
      </c>
      <c r="E125" s="10">
        <f t="shared" si="19"/>
        <v>0.27982531733629873</v>
      </c>
      <c r="F125" s="10">
        <f t="shared" si="19"/>
        <v>0.40650207632707425</v>
      </c>
      <c r="H125" s="2">
        <v>113</v>
      </c>
      <c r="I125" s="10">
        <f t="shared" si="14"/>
        <v>0.12715459349437297</v>
      </c>
      <c r="J125" s="10">
        <f t="shared" si="14"/>
        <v>0.17162498712637103</v>
      </c>
      <c r="K125" s="10">
        <f t="shared" si="14"/>
        <v>0.24836321810792128</v>
      </c>
      <c r="L125" s="10">
        <f t="shared" si="14"/>
        <v>0.35184278560266891</v>
      </c>
      <c r="M125" s="10">
        <f t="shared" si="14"/>
        <v>0.46585186869436679</v>
      </c>
    </row>
    <row r="126" spans="1:13" ht="15" customHeight="1" x14ac:dyDescent="0.2">
      <c r="A126" s="8">
        <v>114</v>
      </c>
      <c r="B126" s="9">
        <f t="shared" si="19"/>
        <v>2.8935783663659821E-2</v>
      </c>
      <c r="C126" s="9">
        <f t="shared" si="19"/>
        <v>7.7086433550066169E-2</v>
      </c>
      <c r="D126" s="9">
        <f t="shared" si="19"/>
        <v>0.16101179426005532</v>
      </c>
      <c r="E126" s="9">
        <f t="shared" si="19"/>
        <v>0.2751544859449539</v>
      </c>
      <c r="F126" s="9">
        <f t="shared" si="19"/>
        <v>0.40175550277251576</v>
      </c>
      <c r="H126" s="8">
        <v>114</v>
      </c>
      <c r="I126" s="9">
        <f t="shared" si="14"/>
        <v>0.12604220529729385</v>
      </c>
      <c r="J126" s="9">
        <f t="shared" si="14"/>
        <v>0.16937779019505955</v>
      </c>
      <c r="K126" s="9">
        <f t="shared" si="14"/>
        <v>0.2449106148340498</v>
      </c>
      <c r="L126" s="9">
        <f t="shared" si="14"/>
        <v>0.34763903735045854</v>
      </c>
      <c r="M126" s="9">
        <f t="shared" si="14"/>
        <v>0.46157995249526418</v>
      </c>
    </row>
    <row r="127" spans="1:13" ht="15" customHeight="1" x14ac:dyDescent="0.2">
      <c r="A127" s="2">
        <v>115</v>
      </c>
      <c r="B127" s="10">
        <f t="shared" si="19"/>
        <v>2.7749362805141616E-2</v>
      </c>
      <c r="C127" s="10">
        <f t="shared" si="19"/>
        <v>7.4663275154057671E-2</v>
      </c>
      <c r="D127" s="10">
        <f t="shared" si="19"/>
        <v>0.15725297651746417</v>
      </c>
      <c r="E127" s="10">
        <f t="shared" si="19"/>
        <v>0.27054187248721662</v>
      </c>
      <c r="F127" s="10">
        <f t="shared" si="19"/>
        <v>0.39704097927910187</v>
      </c>
      <c r="H127" s="2">
        <v>115</v>
      </c>
      <c r="I127" s="10">
        <f t="shared" ref="I127:M177" si="20">$I$6+((1-$I$6)*B127)</f>
        <v>0.12497442652462745</v>
      </c>
      <c r="J127" s="10">
        <f t="shared" si="20"/>
        <v>0.16719694763865189</v>
      </c>
      <c r="K127" s="10">
        <f t="shared" si="20"/>
        <v>0.24152767886571777</v>
      </c>
      <c r="L127" s="10">
        <f t="shared" si="20"/>
        <v>0.34348768523849493</v>
      </c>
      <c r="M127" s="10">
        <f t="shared" si="20"/>
        <v>0.45733688135119166</v>
      </c>
    </row>
    <row r="128" spans="1:13" ht="15" customHeight="1" x14ac:dyDescent="0.2">
      <c r="A128" s="8">
        <v>116</v>
      </c>
      <c r="B128" s="9">
        <f t="shared" si="19"/>
        <v>2.6610606009823925E-2</v>
      </c>
      <c r="C128" s="9">
        <f t="shared" si="19"/>
        <v>7.231195301606122E-2</v>
      </c>
      <c r="D128" s="9">
        <f t="shared" si="19"/>
        <v>0.15357055505646633</v>
      </c>
      <c r="E128" s="9">
        <f t="shared" si="19"/>
        <v>0.26598741206018717</v>
      </c>
      <c r="F128" s="9">
        <f t="shared" si="19"/>
        <v>0.3923588388533748</v>
      </c>
      <c r="H128" s="8">
        <v>116</v>
      </c>
      <c r="I128" s="9">
        <f t="shared" si="20"/>
        <v>0.12394954540884154</v>
      </c>
      <c r="J128" s="9">
        <f t="shared" si="20"/>
        <v>0.1650807577144551</v>
      </c>
      <c r="K128" s="9">
        <f t="shared" si="20"/>
        <v>0.23821349955081972</v>
      </c>
      <c r="L128" s="9">
        <f t="shared" si="20"/>
        <v>0.33938867085416846</v>
      </c>
      <c r="M128" s="9">
        <f t="shared" si="20"/>
        <v>0.45312295496803734</v>
      </c>
    </row>
    <row r="129" spans="1:13" ht="15" customHeight="1" x14ac:dyDescent="0.2">
      <c r="A129" s="2">
        <v>117</v>
      </c>
      <c r="B129" s="10">
        <f t="shared" si="19"/>
        <v>2.5517677384577709E-2</v>
      </c>
      <c r="C129" s="10">
        <f t="shared" si="19"/>
        <v>7.0030606911857196E-2</v>
      </c>
      <c r="D129" s="10">
        <f t="shared" si="19"/>
        <v>0.14996350506553838</v>
      </c>
      <c r="E129" s="10">
        <f t="shared" si="19"/>
        <v>0.26149101559228327</v>
      </c>
      <c r="F129" s="10">
        <f t="shared" si="19"/>
        <v>0.38770940089462974</v>
      </c>
      <c r="H129" s="2">
        <v>117</v>
      </c>
      <c r="I129" s="10">
        <f t="shared" si="20"/>
        <v>0.12296590964611995</v>
      </c>
      <c r="J129" s="10">
        <f t="shared" si="20"/>
        <v>0.1630275462206715</v>
      </c>
      <c r="K129" s="10">
        <f t="shared" si="20"/>
        <v>0.23496715455898454</v>
      </c>
      <c r="L129" s="10">
        <f t="shared" si="20"/>
        <v>0.33534191403305497</v>
      </c>
      <c r="M129" s="10">
        <f t="shared" si="20"/>
        <v>0.44893846080516675</v>
      </c>
    </row>
    <row r="130" spans="1:13" ht="15" customHeight="1" x14ac:dyDescent="0.2">
      <c r="A130" s="8">
        <v>118</v>
      </c>
      <c r="B130" s="9">
        <f t="shared" si="19"/>
        <v>2.4468805378357911E-2</v>
      </c>
      <c r="C130" s="9">
        <f t="shared" si="19"/>
        <v>6.7817407921039533E-2</v>
      </c>
      <c r="D130" s="9">
        <f t="shared" si="19"/>
        <v>0.14643079029499154</v>
      </c>
      <c r="E130" s="9">
        <f t="shared" si="19"/>
        <v>0.25705257051678804</v>
      </c>
      <c r="F130" s="9">
        <f t="shared" si="19"/>
        <v>0.38309297121959407</v>
      </c>
      <c r="H130" s="8">
        <v>118</v>
      </c>
      <c r="I130" s="9">
        <f t="shared" si="20"/>
        <v>0.12202192484052213</v>
      </c>
      <c r="J130" s="9">
        <f t="shared" si="20"/>
        <v>0.16103566712893558</v>
      </c>
      <c r="K130" s="9">
        <f t="shared" si="20"/>
        <v>0.23178771126549239</v>
      </c>
      <c r="L130" s="9">
        <f t="shared" si="20"/>
        <v>0.33134731346510926</v>
      </c>
      <c r="M130" s="9">
        <f t="shared" si="20"/>
        <v>0.44478367409763464</v>
      </c>
    </row>
    <row r="131" spans="1:13" ht="15" customHeight="1" x14ac:dyDescent="0.2">
      <c r="A131" s="2">
        <v>119</v>
      </c>
      <c r="B131" s="10">
        <f t="shared" si="19"/>
        <v>2.3462281049313763E-2</v>
      </c>
      <c r="C131" s="10">
        <f t="shared" si="19"/>
        <v>6.5670559027142403E-2</v>
      </c>
      <c r="D131" s="10">
        <f t="shared" si="19"/>
        <v>0.14297136454085205</v>
      </c>
      <c r="E131" s="10">
        <f t="shared" si="19"/>
        <v>0.25267194145159605</v>
      </c>
      <c r="F131" s="10">
        <f t="shared" si="19"/>
        <v>0.37850984209732591</v>
      </c>
      <c r="H131" s="2">
        <v>119</v>
      </c>
      <c r="I131" s="10">
        <f t="shared" si="20"/>
        <v>0.12111605294438239</v>
      </c>
      <c r="J131" s="10">
        <f t="shared" si="20"/>
        <v>0.15910350312442817</v>
      </c>
      <c r="K131" s="10">
        <f t="shared" si="20"/>
        <v>0.22867422808676685</v>
      </c>
      <c r="L131" s="10">
        <f t="shared" si="20"/>
        <v>0.32740474730643643</v>
      </c>
      <c r="M131" s="10">
        <f t="shared" si="20"/>
        <v>0.44065885788759329</v>
      </c>
    </row>
    <row r="132" spans="1:13" ht="15" customHeight="1" x14ac:dyDescent="0.2">
      <c r="A132" s="8">
        <v>120</v>
      </c>
      <c r="B132" s="9">
        <f t="shared" ref="B132:F141" si="21">$Z$85/(1+($Z$86*($Z$46^($Z$42*$Z$46^(($Z$43*$D$5)+($Z$44*B$10)+($Z$45*$D$5*B$10))*$Z$87*($A132/100)))))</f>
        <v>2.249645633320951E-2</v>
      </c>
      <c r="C132" s="9">
        <f t="shared" si="21"/>
        <v>6.35882956210026E-2</v>
      </c>
      <c r="D132" s="9">
        <f t="shared" si="21"/>
        <v>0.13958417307472751</v>
      </c>
      <c r="E132" s="9">
        <f t="shared" si="21"/>
        <v>0.24834897088388003</v>
      </c>
      <c r="F132" s="9">
        <f t="shared" si="21"/>
        <v>0.37396029229409461</v>
      </c>
      <c r="H132" s="8">
        <v>120</v>
      </c>
      <c r="I132" s="9">
        <f t="shared" si="20"/>
        <v>0.12024681069988857</v>
      </c>
      <c r="J132" s="9">
        <f t="shared" si="20"/>
        <v>0.15722946605890234</v>
      </c>
      <c r="K132" s="9">
        <f t="shared" si="20"/>
        <v>0.22562575576725477</v>
      </c>
      <c r="L132" s="9">
        <f t="shared" si="20"/>
        <v>0.32351407379549202</v>
      </c>
      <c r="M132" s="9">
        <f t="shared" si="20"/>
        <v>0.43656426306468521</v>
      </c>
    </row>
    <row r="133" spans="1:13" ht="15" customHeight="1" x14ac:dyDescent="0.2">
      <c r="A133" s="2">
        <v>121</v>
      </c>
      <c r="B133" s="10">
        <f t="shared" si="21"/>
        <v>2.1569742318085491E-2</v>
      </c>
      <c r="C133" s="10">
        <f t="shared" si="21"/>
        <v>6.1568885913122401E-2</v>
      </c>
      <c r="D133" s="10">
        <f t="shared" si="21"/>
        <v>0.13626815401961173</v>
      </c>
      <c r="E133" s="10">
        <f t="shared" si="21"/>
        <v>0.24408347985843948</v>
      </c>
      <c r="F133" s="10">
        <f t="shared" si="21"/>
        <v>0.36944458712799427</v>
      </c>
      <c r="H133" s="2">
        <v>121</v>
      </c>
      <c r="I133" s="10">
        <f t="shared" si="20"/>
        <v>0.11941276808627695</v>
      </c>
      <c r="J133" s="10">
        <f t="shared" si="20"/>
        <v>0.15541199732181016</v>
      </c>
      <c r="K133" s="10">
        <f t="shared" si="20"/>
        <v>0.22264133861765056</v>
      </c>
      <c r="L133" s="10">
        <f t="shared" si="20"/>
        <v>0.31967513187259555</v>
      </c>
      <c r="M133" s="10">
        <f t="shared" si="20"/>
        <v>0.43250012841519481</v>
      </c>
    </row>
    <row r="134" spans="1:13" ht="15" customHeight="1" x14ac:dyDescent="0.2">
      <c r="A134" s="8">
        <v>122</v>
      </c>
      <c r="B134" s="9">
        <f t="shared" si="21"/>
        <v>2.0680607529570096E-2</v>
      </c>
      <c r="C134" s="9">
        <f t="shared" si="21"/>
        <v>5.9610631260624367E-2</v>
      </c>
      <c r="D134" s="9">
        <f t="shared" si="21"/>
        <v>0.13302223967172938</v>
      </c>
      <c r="E134" s="9">
        <f t="shared" si="21"/>
        <v>0.23987526866853864</v>
      </c>
      <c r="F134" s="9">
        <f t="shared" si="21"/>
        <v>0.364962978533036</v>
      </c>
      <c r="H134" s="8">
        <v>122</v>
      </c>
      <c r="I134" s="9">
        <f t="shared" si="20"/>
        <v>0.11861254677661309</v>
      </c>
      <c r="J134" s="9">
        <f t="shared" si="20"/>
        <v>0.15364956813456193</v>
      </c>
      <c r="K134" s="9">
        <f t="shared" si="20"/>
        <v>0.21972001570455646</v>
      </c>
      <c r="L134" s="9">
        <f t="shared" si="20"/>
        <v>0.31588774180168477</v>
      </c>
      <c r="M134" s="9">
        <f t="shared" si="20"/>
        <v>0.42846668067973237</v>
      </c>
    </row>
    <row r="135" spans="1:13" ht="15" customHeight="1" x14ac:dyDescent="0.2">
      <c r="A135" s="2">
        <v>123</v>
      </c>
      <c r="B135" s="10">
        <f t="shared" si="21"/>
        <v>1.9827576230769754E-2</v>
      </c>
      <c r="C135" s="10">
        <f t="shared" si="21"/>
        <v>5.7711866414211631E-2</v>
      </c>
      <c r="D135" s="10">
        <f t="shared" si="21"/>
        <v>0.12984535776866338</v>
      </c>
      <c r="E135" s="10">
        <f t="shared" si="21"/>
        <v>0.23572411754808018</v>
      </c>
      <c r="F135" s="10">
        <f t="shared" si="21"/>
        <v>0.3605157051324509</v>
      </c>
      <c r="H135" s="2">
        <v>123</v>
      </c>
      <c r="I135" s="10">
        <f t="shared" si="20"/>
        <v>0.11784481860769279</v>
      </c>
      <c r="J135" s="10">
        <f t="shared" si="20"/>
        <v>0.15194067977279047</v>
      </c>
      <c r="K135" s="10">
        <f t="shared" si="20"/>
        <v>0.21686082199179704</v>
      </c>
      <c r="L135" s="10">
        <f t="shared" si="20"/>
        <v>0.31215170579327217</v>
      </c>
      <c r="M135" s="10">
        <f t="shared" si="20"/>
        <v>0.42446413461920585</v>
      </c>
    </row>
    <row r="136" spans="1:13" ht="15" customHeight="1" x14ac:dyDescent="0.2">
      <c r="A136" s="8">
        <v>124</v>
      </c>
      <c r="B136" s="9">
        <f t="shared" si="21"/>
        <v>1.90092267402176E-2</v>
      </c>
      <c r="C136" s="9">
        <f t="shared" si="21"/>
        <v>5.5870959690359011E-2</v>
      </c>
      <c r="D136" s="9">
        <f t="shared" si="21"/>
        <v>0.1267364327041354</v>
      </c>
      <c r="E136" s="9">
        <f t="shared" si="21"/>
        <v>0.23162978736400858</v>
      </c>
      <c r="F136" s="9">
        <f t="shared" si="21"/>
        <v>0.35610299232093845</v>
      </c>
      <c r="H136" s="8">
        <v>124</v>
      </c>
      <c r="I136" s="9">
        <f t="shared" si="20"/>
        <v>0.11710830406619585</v>
      </c>
      <c r="J136" s="9">
        <f t="shared" si="20"/>
        <v>0.15028386372132313</v>
      </c>
      <c r="K136" s="9">
        <f t="shared" si="20"/>
        <v>0.21406278943372187</v>
      </c>
      <c r="L136" s="9">
        <f t="shared" si="20"/>
        <v>0.30846680862760772</v>
      </c>
      <c r="M136" s="9">
        <f t="shared" si="20"/>
        <v>0.42049269308884463</v>
      </c>
    </row>
    <row r="137" spans="1:13" ht="15" customHeight="1" x14ac:dyDescent="0.2">
      <c r="A137" s="2">
        <v>125</v>
      </c>
      <c r="B137" s="10">
        <f t="shared" si="21"/>
        <v>1.8224189770947384E-2</v>
      </c>
      <c r="C137" s="10">
        <f t="shared" si="21"/>
        <v>5.4086313073771333E-2</v>
      </c>
      <c r="D137" s="10">
        <f t="shared" si="21"/>
        <v>0.1236943866899287</v>
      </c>
      <c r="E137" s="10">
        <f t="shared" si="21"/>
        <v>0.22759202030788089</v>
      </c>
      <c r="F137" s="10">
        <f t="shared" si="21"/>
        <v>0.35172505235557638</v>
      </c>
      <c r="H137" s="2">
        <v>125</v>
      </c>
      <c r="I137" s="10">
        <f t="shared" si="20"/>
        <v>0.11640177079385265</v>
      </c>
      <c r="J137" s="10">
        <f t="shared" si="20"/>
        <v>0.1486776817663942</v>
      </c>
      <c r="K137" s="10">
        <f t="shared" si="20"/>
        <v>0.21132494802093582</v>
      </c>
      <c r="L137" s="10">
        <f t="shared" si="20"/>
        <v>0.30483281827709285</v>
      </c>
      <c r="M137" s="10">
        <f t="shared" si="20"/>
        <v>0.41655254712001877</v>
      </c>
    </row>
    <row r="138" spans="1:13" ht="15" customHeight="1" x14ac:dyDescent="0.2">
      <c r="A138" s="8">
        <v>126</v>
      </c>
      <c r="B138" s="9">
        <f t="shared" si="21"/>
        <v>1.7471146793377385E-2</v>
      </c>
      <c r="C138" s="9">
        <f t="shared" si="21"/>
        <v>5.2356362254951487E-2</v>
      </c>
      <c r="D138" s="9">
        <f t="shared" si="21"/>
        <v>0.12071814086555431</v>
      </c>
      <c r="E138" s="9">
        <f t="shared" si="21"/>
        <v>0.22361054058558855</v>
      </c>
      <c r="F138" s="9">
        <f t="shared" si="21"/>
        <v>0.34738208445511504</v>
      </c>
      <c r="H138" s="8">
        <v>126</v>
      </c>
      <c r="I138" s="9">
        <f t="shared" si="20"/>
        <v>0.11572403211403966</v>
      </c>
      <c r="J138" s="9">
        <f t="shared" si="20"/>
        <v>0.14712072602945636</v>
      </c>
      <c r="K138" s="9">
        <f t="shared" si="20"/>
        <v>0.20864632677899889</v>
      </c>
      <c r="L138" s="9">
        <f t="shared" si="20"/>
        <v>0.30124948652702971</v>
      </c>
      <c r="M138" s="9">
        <f t="shared" si="20"/>
        <v>0.41264387600960351</v>
      </c>
    </row>
    <row r="139" spans="1:13" ht="15" customHeight="1" x14ac:dyDescent="0.2">
      <c r="A139" s="2">
        <v>127</v>
      </c>
      <c r="B139" s="10">
        <f t="shared" si="21"/>
        <v>1.674882842433777E-2</v>
      </c>
      <c r="C139" s="10">
        <f t="shared" si="21"/>
        <v>5.0679576607524514E-2</v>
      </c>
      <c r="D139" s="10">
        <f t="shared" si="21"/>
        <v>0.11780661635635614</v>
      </c>
      <c r="E139" s="10">
        <f t="shared" si="21"/>
        <v>0.21968505510426081</v>
      </c>
      <c r="F139" s="10">
        <f t="shared" si="21"/>
        <v>0.34307427490736209</v>
      </c>
      <c r="H139" s="2">
        <v>127</v>
      </c>
      <c r="I139" s="10">
        <f t="shared" si="20"/>
        <v>0.11507394558190399</v>
      </c>
      <c r="J139" s="10">
        <f t="shared" si="20"/>
        <v>0.14561161894677208</v>
      </c>
      <c r="K139" s="10">
        <f t="shared" si="20"/>
        <v>0.20602595472072055</v>
      </c>
      <c r="L139" s="10">
        <f t="shared" si="20"/>
        <v>0.29771654959383476</v>
      </c>
      <c r="M139" s="10">
        <f t="shared" si="20"/>
        <v>0.40876684741662594</v>
      </c>
    </row>
    <row r="140" spans="1:13" ht="15" customHeight="1" x14ac:dyDescent="0.2">
      <c r="A140" s="8">
        <v>128</v>
      </c>
      <c r="B140" s="9">
        <f t="shared" si="21"/>
        <v>1.6056012844251451E-2</v>
      </c>
      <c r="C140" s="9">
        <f t="shared" si="21"/>
        <v>4.9054459109770285E-2</v>
      </c>
      <c r="D140" s="9">
        <f t="shared" si="21"/>
        <v>0.11495873528084562</v>
      </c>
      <c r="E140" s="9">
        <f t="shared" si="21"/>
        <v>0.21581525415542732</v>
      </c>
      <c r="F140" s="9">
        <f t="shared" si="21"/>
        <v>0.33880179718437065</v>
      </c>
      <c r="H140" s="8">
        <v>128</v>
      </c>
      <c r="I140" s="9">
        <f t="shared" si="20"/>
        <v>0.11445041155982631</v>
      </c>
      <c r="J140" s="9">
        <f t="shared" si="20"/>
        <v>0.14414901319879325</v>
      </c>
      <c r="K140" s="9">
        <f t="shared" si="20"/>
        <v>0.20346286175276107</v>
      </c>
      <c r="L140" s="9">
        <f t="shared" si="20"/>
        <v>0.29423372873988463</v>
      </c>
      <c r="M140" s="9">
        <f t="shared" si="20"/>
        <v>0.40492161746593358</v>
      </c>
    </row>
    <row r="141" spans="1:13" ht="15" customHeight="1" x14ac:dyDescent="0.2">
      <c r="A141" s="2">
        <v>129</v>
      </c>
      <c r="B141" s="10">
        <f t="shared" si="21"/>
        <v>1.5391524244182043E-2</v>
      </c>
      <c r="C141" s="10">
        <f t="shared" si="21"/>
        <v>4.7479546214619035E-2</v>
      </c>
      <c r="D141" s="10">
        <f t="shared" si="21"/>
        <v>0.11217342170813376</v>
      </c>
      <c r="E141" s="10">
        <f t="shared" si="21"/>
        <v>0.21200081209356206</v>
      </c>
      <c r="F141" s="10">
        <f t="shared" si="21"/>
        <v>0.33456481206512972</v>
      </c>
      <c r="H141" s="2">
        <v>129</v>
      </c>
      <c r="I141" s="10">
        <f t="shared" si="20"/>
        <v>0.11385237181976385</v>
      </c>
      <c r="J141" s="10">
        <f t="shared" si="20"/>
        <v>0.14273159159315713</v>
      </c>
      <c r="K141" s="10">
        <f t="shared" si="20"/>
        <v>0.20095607953732039</v>
      </c>
      <c r="L141" s="10">
        <f t="shared" si="20"/>
        <v>0.29080073088420588</v>
      </c>
      <c r="M141" s="10">
        <f t="shared" si="20"/>
        <v>0.40110833085861675</v>
      </c>
    </row>
    <row r="142" spans="1:13" ht="15" customHeight="1" x14ac:dyDescent="0.2">
      <c r="A142" s="8">
        <v>130</v>
      </c>
      <c r="B142" s="9">
        <f t="shared" ref="B142:F151" si="22">$Z$85/(1+($Z$86*($Z$46^($Z$42*$Z$46^(($Z$43*$D$5)+($Z$44*B$10)+($Z$45*$D$5*B$10))*$Z$87*($A142/100)))))</f>
        <v>1.475423130419095E-2</v>
      </c>
      <c r="C142" s="9">
        <f t="shared" si="22"/>
        <v>4.5953407672173055E-2</v>
      </c>
      <c r="D142" s="9">
        <f t="shared" si="22"/>
        <v>0.10944960256640336</v>
      </c>
      <c r="E142" s="9">
        <f t="shared" si="22"/>
        <v>0.20824138800918113</v>
      </c>
      <c r="F142" s="9">
        <f t="shared" si="22"/>
        <v>0.33036346776546094</v>
      </c>
      <c r="H142" s="8">
        <v>130</v>
      </c>
      <c r="I142" s="9">
        <f t="shared" si="20"/>
        <v>0.11327880817377187</v>
      </c>
      <c r="J142" s="9">
        <f t="shared" si="20"/>
        <v>0.14135806690495575</v>
      </c>
      <c r="K142" s="9">
        <f t="shared" si="20"/>
        <v>0.19850464230976303</v>
      </c>
      <c r="L142" s="9">
        <f t="shared" si="20"/>
        <v>0.28741724920826306</v>
      </c>
      <c r="M142" s="9">
        <f t="shared" si="20"/>
        <v>0.39732712098891487</v>
      </c>
    </row>
    <row r="143" spans="1:13" ht="15" customHeight="1" x14ac:dyDescent="0.2">
      <c r="A143" s="2">
        <v>131</v>
      </c>
      <c r="B143" s="10">
        <f t="shared" si="22"/>
        <v>1.414304570419838E-2</v>
      </c>
      <c r="C143" s="10">
        <f t="shared" si="22"/>
        <v>4.4474646308623224E-2</v>
      </c>
      <c r="D143" s="10">
        <f t="shared" si="22"/>
        <v>0.10678620850342785</v>
      </c>
      <c r="E143" s="10">
        <f t="shared" si="22"/>
        <v>0.2045366263957091</v>
      </c>
      <c r="F143" s="10">
        <f t="shared" si="22"/>
        <v>0.32619790007481797</v>
      </c>
      <c r="H143" s="2">
        <v>131</v>
      </c>
      <c r="I143" s="10">
        <f t="shared" si="20"/>
        <v>0.11272874113377855</v>
      </c>
      <c r="J143" s="10">
        <f t="shared" si="20"/>
        <v>0.1400271816777609</v>
      </c>
      <c r="K143" s="10">
        <f t="shared" si="20"/>
        <v>0.19610758765308506</v>
      </c>
      <c r="L143" s="10">
        <f t="shared" si="20"/>
        <v>0.28408296375613817</v>
      </c>
      <c r="M143" s="10">
        <f t="shared" si="20"/>
        <v>0.39357811006733623</v>
      </c>
    </row>
    <row r="144" spans="1:13" ht="15" customHeight="1" x14ac:dyDescent="0.2">
      <c r="A144" s="8">
        <v>132</v>
      </c>
      <c r="B144" s="9">
        <f t="shared" si="22"/>
        <v>1.3556920668316352E-2</v>
      </c>
      <c r="C144" s="9">
        <f t="shared" si="22"/>
        <v>4.3041897765241977E-2</v>
      </c>
      <c r="D144" s="9">
        <f t="shared" si="22"/>
        <v>0.10418217470019879</v>
      </c>
      <c r="E144" s="9">
        <f t="shared" si="22"/>
        <v>0.20088615780938007</v>
      </c>
      <c r="F144" s="9">
        <f t="shared" si="22"/>
        <v>0.32206823249968597</v>
      </c>
      <c r="H144" s="8">
        <v>132</v>
      </c>
      <c r="I144" s="9">
        <f t="shared" si="20"/>
        <v>0.11220122860148472</v>
      </c>
      <c r="J144" s="9">
        <f t="shared" si="20"/>
        <v>0.13873770798871779</v>
      </c>
      <c r="K144" s="9">
        <f t="shared" si="20"/>
        <v>0.19376395723017892</v>
      </c>
      <c r="L144" s="9">
        <f t="shared" si="20"/>
        <v>0.28079754202844209</v>
      </c>
      <c r="M144" s="9">
        <f t="shared" si="20"/>
        <v>0.38986140924971735</v>
      </c>
    </row>
    <row r="145" spans="1:13" ht="15" customHeight="1" x14ac:dyDescent="0.2">
      <c r="A145" s="2">
        <v>133</v>
      </c>
      <c r="B145" s="10">
        <f t="shared" si="22"/>
        <v>1.2994849543417591E-2</v>
      </c>
      <c r="C145" s="10">
        <f t="shared" si="22"/>
        <v>4.1653830200947713E-2</v>
      </c>
      <c r="D145" s="10">
        <f t="shared" si="22"/>
        <v>0.10163644163877558</v>
      </c>
      <c r="E145" s="10">
        <f t="shared" si="22"/>
        <v>0.19728959952148015</v>
      </c>
      <c r="F145" s="10">
        <f t="shared" si="22"/>
        <v>0.31797457641327548</v>
      </c>
      <c r="H145" s="2">
        <v>133</v>
      </c>
      <c r="I145" s="10">
        <f t="shared" si="20"/>
        <v>0.11169536458907584</v>
      </c>
      <c r="J145" s="10">
        <f t="shared" si="20"/>
        <v>0.13748844718085296</v>
      </c>
      <c r="K145" s="10">
        <f t="shared" si="20"/>
        <v>0.19147279747489804</v>
      </c>
      <c r="L145" s="10">
        <f t="shared" si="20"/>
        <v>0.27756063956933213</v>
      </c>
      <c r="M145" s="10">
        <f t="shared" si="20"/>
        <v>0.38617711877194794</v>
      </c>
    </row>
    <row r="146" spans="1:13" ht="15" customHeight="1" x14ac:dyDescent="0.2">
      <c r="A146" s="8">
        <v>134</v>
      </c>
      <c r="B146" s="9">
        <f t="shared" si="22"/>
        <v>1.2455864412516799E-2</v>
      </c>
      <c r="C146" s="9">
        <f t="shared" si="22"/>
        <v>4.0309143961754286E-2</v>
      </c>
      <c r="D146" s="9">
        <f t="shared" si="22"/>
        <v>9.9147955825509407E-2</v>
      </c>
      <c r="E146" s="9">
        <f t="shared" si="22"/>
        <v>0.19374655616228742</v>
      </c>
      <c r="F146" s="9">
        <f t="shared" si="22"/>
        <v>0.31391703121120651</v>
      </c>
      <c r="H146" s="8">
        <v>134</v>
      </c>
      <c r="I146" s="9">
        <f t="shared" si="20"/>
        <v>0.11121027797126512</v>
      </c>
      <c r="J146" s="9">
        <f t="shared" si="20"/>
        <v>0.13627822956557886</v>
      </c>
      <c r="K146" s="9">
        <f t="shared" si="20"/>
        <v>0.18923316024295847</v>
      </c>
      <c r="L146" s="9">
        <f t="shared" si="20"/>
        <v>0.2743719005460587</v>
      </c>
      <c r="M146" s="9">
        <f t="shared" si="20"/>
        <v>0.38252532809008588</v>
      </c>
    </row>
    <row r="147" spans="1:13" ht="15" customHeight="1" x14ac:dyDescent="0.2">
      <c r="A147" s="2">
        <v>135</v>
      </c>
      <c r="B147" s="10">
        <f t="shared" si="22"/>
        <v>1.1939034743373513E-2</v>
      </c>
      <c r="C147" s="10">
        <f t="shared" si="22"/>
        <v>3.9006571220242189E-2</v>
      </c>
      <c r="D147" s="10">
        <f t="shared" si="22"/>
        <v>9.6715670470833209E-2</v>
      </c>
      <c r="E147" s="10">
        <f t="shared" si="22"/>
        <v>0.19025662035610852</v>
      </c>
      <c r="F147" s="10">
        <f t="shared" si="22"/>
        <v>0.30989568447287613</v>
      </c>
      <c r="H147" s="2">
        <v>135</v>
      </c>
      <c r="I147" s="10">
        <f t="shared" si="20"/>
        <v>0.11074513126903617</v>
      </c>
      <c r="J147" s="10">
        <f t="shared" si="20"/>
        <v>0.13510591409821798</v>
      </c>
      <c r="K147" s="10">
        <f t="shared" si="20"/>
        <v>0.18704410342374989</v>
      </c>
      <c r="L147" s="10">
        <f t="shared" si="20"/>
        <v>0.27123095832049771</v>
      </c>
      <c r="M147" s="10">
        <f t="shared" si="20"/>
        <v>0.37890611602558855</v>
      </c>
    </row>
    <row r="148" spans="1:13" ht="15" customHeight="1" x14ac:dyDescent="0.2">
      <c r="A148" s="8">
        <v>136</v>
      </c>
      <c r="B148" s="9">
        <f t="shared" si="22"/>
        <v>1.1443466072573386E-2</v>
      </c>
      <c r="C148" s="9">
        <f t="shared" si="22"/>
        <v>3.774487558801512E-2</v>
      </c>
      <c r="D148" s="9">
        <f t="shared" si="22"/>
        <v>9.4338546126833872E-2</v>
      </c>
      <c r="E148" s="9">
        <f t="shared" si="22"/>
        <v>0.18681937334685364</v>
      </c>
      <c r="F148" s="9">
        <f t="shared" si="22"/>
        <v>0.30591061212820486</v>
      </c>
      <c r="H148" s="8">
        <v>136</v>
      </c>
      <c r="I148" s="9">
        <f t="shared" si="20"/>
        <v>0.11029911946531605</v>
      </c>
      <c r="J148" s="9">
        <f t="shared" si="20"/>
        <v>0.13397038802921363</v>
      </c>
      <c r="K148" s="9">
        <f t="shared" si="20"/>
        <v>0.18490469151415051</v>
      </c>
      <c r="L148" s="9">
        <f t="shared" si="20"/>
        <v>0.26813743601216827</v>
      </c>
      <c r="M148" s="9">
        <f t="shared" si="20"/>
        <v>0.37531955091538438</v>
      </c>
    </row>
    <row r="149" spans="1:13" ht="15" customHeight="1" x14ac:dyDescent="0.2">
      <c r="A149" s="2">
        <v>137</v>
      </c>
      <c r="B149" s="10">
        <f t="shared" si="22"/>
        <v>1.0968298725208291E-2</v>
      </c>
      <c r="C149" s="10">
        <f t="shared" si="22"/>
        <v>3.6522851703939624E-2</v>
      </c>
      <c r="D149" s="10">
        <f t="shared" si="22"/>
        <v>9.2015551283851027E-2</v>
      </c>
      <c r="E149" s="10">
        <f t="shared" si="22"/>
        <v>0.18343438561363762</v>
      </c>
      <c r="F149" s="10">
        <f t="shared" si="22"/>
        <v>0.30196187862945917</v>
      </c>
      <c r="H149" s="2">
        <v>137</v>
      </c>
      <c r="I149" s="10">
        <f t="shared" si="20"/>
        <v>0.10987146885268746</v>
      </c>
      <c r="J149" s="10">
        <f t="shared" si="20"/>
        <v>0.13287056653354568</v>
      </c>
      <c r="K149" s="10">
        <f t="shared" si="20"/>
        <v>0.18281399615546595</v>
      </c>
      <c r="L149" s="10">
        <f t="shared" si="20"/>
        <v>0.26509094705227387</v>
      </c>
      <c r="M149" s="10">
        <f t="shared" si="20"/>
        <v>0.37176569076651322</v>
      </c>
    </row>
    <row r="150" spans="1:13" ht="15" customHeight="1" x14ac:dyDescent="0.2">
      <c r="A150" s="8">
        <v>138</v>
      </c>
      <c r="B150" s="9">
        <f t="shared" si="22"/>
        <v>1.0512706570153322E-2</v>
      </c>
      <c r="C150" s="9">
        <f t="shared" si="22"/>
        <v>3.5339324800801354E-2</v>
      </c>
      <c r="D150" s="9">
        <f t="shared" si="22"/>
        <v>8.9745662927360428E-2</v>
      </c>
      <c r="E150" s="9">
        <f t="shared" si="22"/>
        <v>0.18010121747593452</v>
      </c>
      <c r="F150" s="9">
        <f t="shared" si="22"/>
        <v>0.2980495371278451</v>
      </c>
      <c r="H150" s="8">
        <v>138</v>
      </c>
      <c r="I150" s="9">
        <f t="shared" si="20"/>
        <v>0.10946143591313799</v>
      </c>
      <c r="J150" s="9">
        <f t="shared" si="20"/>
        <v>0.13180539232072122</v>
      </c>
      <c r="K150" s="9">
        <f t="shared" si="20"/>
        <v>0.18077109663462437</v>
      </c>
      <c r="L150" s="9">
        <f t="shared" si="20"/>
        <v>0.26209109572834111</v>
      </c>
      <c r="M150" s="9">
        <f t="shared" si="20"/>
        <v>0.36824458341506061</v>
      </c>
    </row>
    <row r="151" spans="1:13" ht="15" customHeight="1" x14ac:dyDescent="0.2">
      <c r="A151" s="2">
        <v>139</v>
      </c>
      <c r="B151" s="10">
        <f t="shared" si="22"/>
        <v>1.0075895810829632E-2</v>
      </c>
      <c r="C151" s="10">
        <f t="shared" si="22"/>
        <v>3.4193150252856776E-2</v>
      </c>
      <c r="D151" s="10">
        <f t="shared" si="22"/>
        <v>8.752786705641491E-2</v>
      </c>
      <c r="E151" s="10">
        <f t="shared" si="22"/>
        <v>0.17681941968785456</v>
      </c>
      <c r="F151" s="10">
        <f t="shared" si="22"/>
        <v>0.29417362965457433</v>
      </c>
      <c r="H151" s="2">
        <v>139</v>
      </c>
      <c r="I151" s="10">
        <f t="shared" si="20"/>
        <v>0.10906830622974667</v>
      </c>
      <c r="J151" s="10">
        <f t="shared" si="20"/>
        <v>0.13077383522757111</v>
      </c>
      <c r="K151" s="10">
        <f t="shared" si="20"/>
        <v>0.17877508035077344</v>
      </c>
      <c r="L151" s="10">
        <f t="shared" si="20"/>
        <v>0.25913747771906914</v>
      </c>
      <c r="M151" s="10">
        <f t="shared" si="20"/>
        <v>0.36475626668911687</v>
      </c>
    </row>
    <row r="152" spans="1:13" ht="15" customHeight="1" x14ac:dyDescent="0.2">
      <c r="A152" s="8">
        <v>140</v>
      </c>
      <c r="B152" s="9">
        <f t="shared" ref="B152:F161" si="23">$Z$85/(1+($Z$86*($Z$46^($Z$42*$Z$46^(($Z$43*$D$5)+($Z$44*B$10)+($Z$45*$D$5*B$10))*$Z$87*($A152/100)))))</f>
        <v>9.6571038112448822E-3</v>
      </c>
      <c r="C152" s="9">
        <f t="shared" si="23"/>
        <v>3.3083213106608063E-2</v>
      </c>
      <c r="D152" s="9">
        <f t="shared" si="23"/>
        <v>8.5361159164923872E-2</v>
      </c>
      <c r="E152" s="9">
        <f t="shared" si="23"/>
        <v>0.17358853402115415</v>
      </c>
      <c r="F152" s="9">
        <f t="shared" si="23"/>
        <v>0.29033418730610622</v>
      </c>
      <c r="H152" s="8">
        <v>140</v>
      </c>
      <c r="I152" s="9">
        <f t="shared" si="20"/>
        <v>0.10869139343012039</v>
      </c>
      <c r="J152" s="9">
        <f t="shared" si="20"/>
        <v>0.12977489179594726</v>
      </c>
      <c r="K152" s="9">
        <f t="shared" si="20"/>
        <v>0.17682504324843151</v>
      </c>
      <c r="L152" s="9">
        <f t="shared" si="20"/>
        <v>0.25622968061903872</v>
      </c>
      <c r="M152" s="9">
        <f t="shared" si="20"/>
        <v>0.36130076857549565</v>
      </c>
    </row>
    <row r="153" spans="1:13" ht="15" customHeight="1" x14ac:dyDescent="0.2">
      <c r="A153" s="2">
        <v>141</v>
      </c>
      <c r="B153" s="10">
        <f t="shared" si="23"/>
        <v>9.2555979570166855E-3</v>
      </c>
      <c r="C153" s="10">
        <f t="shared" si="23"/>
        <v>3.2008427596982435E-2</v>
      </c>
      <c r="D153" s="10">
        <f t="shared" si="23"/>
        <v>8.3244544687054445E-2</v>
      </c>
      <c r="E153" s="10">
        <f t="shared" si="23"/>
        <v>0.17040809383662486</v>
      </c>
      <c r="F153" s="10">
        <f t="shared" si="23"/>
        <v>0.28653123043326534</v>
      </c>
      <c r="H153" s="2">
        <v>141</v>
      </c>
      <c r="I153" s="10">
        <f t="shared" si="20"/>
        <v>0.10833003816131502</v>
      </c>
      <c r="J153" s="10">
        <f t="shared" si="20"/>
        <v>0.12880758483728419</v>
      </c>
      <c r="K153" s="10">
        <f t="shared" si="20"/>
        <v>0.17492009021834901</v>
      </c>
      <c r="L153" s="10">
        <f t="shared" si="20"/>
        <v>0.25336728445296242</v>
      </c>
      <c r="M153" s="10">
        <f t="shared" si="20"/>
        <v>0.35787810738993886</v>
      </c>
    </row>
    <row r="154" spans="1:13" ht="15" customHeight="1" x14ac:dyDescent="0.2">
      <c r="A154" s="8">
        <v>142</v>
      </c>
      <c r="B154" s="9">
        <f t="shared" si="23"/>
        <v>8.8706745510092593E-3</v>
      </c>
      <c r="C154" s="9">
        <f t="shared" si="23"/>
        <v>3.0967736650959407E-2</v>
      </c>
      <c r="D154" s="9">
        <f t="shared" si="23"/>
        <v>8.1177039408037471E-2</v>
      </c>
      <c r="E154" s="9">
        <f t="shared" si="23"/>
        <v>0.16727762464354956</v>
      </c>
      <c r="F154" s="9">
        <f t="shared" si="23"/>
        <v>0.28276476883394963</v>
      </c>
      <c r="H154" s="8">
        <v>142</v>
      </c>
      <c r="I154" s="9">
        <f t="shared" si="20"/>
        <v>0.10798360709590835</v>
      </c>
      <c r="J154" s="9">
        <f t="shared" si="20"/>
        <v>0.12787096298586348</v>
      </c>
      <c r="K154" s="9">
        <f t="shared" si="20"/>
        <v>0.17305933546723373</v>
      </c>
      <c r="L154" s="9">
        <f t="shared" si="20"/>
        <v>0.25054986217919462</v>
      </c>
      <c r="M154" s="9">
        <f t="shared" si="20"/>
        <v>0.35448829195055465</v>
      </c>
    </row>
    <row r="155" spans="1:13" ht="15" customHeight="1" x14ac:dyDescent="0.2">
      <c r="A155" s="2">
        <v>143</v>
      </c>
      <c r="B155" s="10">
        <f t="shared" si="23"/>
        <v>8.5016577431463909E-3</v>
      </c>
      <c r="C155" s="10">
        <f t="shared" si="23"/>
        <v>2.9960111380554624E-2</v>
      </c>
      <c r="D155" s="10">
        <f t="shared" si="23"/>
        <v>7.9157669841658451E-2</v>
      </c>
      <c r="E155" s="10">
        <f t="shared" si="23"/>
        <v>0.16419664464694628</v>
      </c>
      <c r="F155" s="10">
        <f t="shared" si="23"/>
        <v>0.2790348019491351</v>
      </c>
      <c r="H155" s="2">
        <v>143</v>
      </c>
      <c r="I155" s="10">
        <f t="shared" si="20"/>
        <v>0.10765149196883175</v>
      </c>
      <c r="J155" s="10">
        <f t="shared" si="20"/>
        <v>0.12696410024249916</v>
      </c>
      <c r="K155" s="10">
        <f t="shared" si="20"/>
        <v>0.17124190285749263</v>
      </c>
      <c r="L155" s="10">
        <f t="shared" si="20"/>
        <v>0.24777698018225167</v>
      </c>
      <c r="M155" s="10">
        <f t="shared" si="20"/>
        <v>0.35113132175422157</v>
      </c>
    </row>
    <row r="156" spans="1:13" ht="15" customHeight="1" x14ac:dyDescent="0.2">
      <c r="A156" s="8">
        <v>144</v>
      </c>
      <c r="B156" s="9">
        <f t="shared" si="23"/>
        <v>8.1478984939065118E-3</v>
      </c>
      <c r="C156" s="9">
        <f t="shared" si="23"/>
        <v>2.8984550566941825E-2</v>
      </c>
      <c r="D156" s="9">
        <f t="shared" si="23"/>
        <v>7.7185473575703642E-2</v>
      </c>
      <c r="E156" s="9">
        <f t="shared" si="23"/>
        <v>0.16116466528235843</v>
      </c>
      <c r="F156" s="9">
        <f t="shared" si="23"/>
        <v>0.27534131906189785</v>
      </c>
      <c r="H156" s="8">
        <v>144</v>
      </c>
      <c r="I156" s="9">
        <f t="shared" si="20"/>
        <v>0.10733310864451587</v>
      </c>
      <c r="J156" s="9">
        <f t="shared" si="20"/>
        <v>0.12608609551024766</v>
      </c>
      <c r="K156" s="9">
        <f t="shared" si="20"/>
        <v>0.16946692621813328</v>
      </c>
      <c r="L156" s="9">
        <f t="shared" si="20"/>
        <v>0.24504819875412259</v>
      </c>
      <c r="M156" s="9">
        <f t="shared" si="20"/>
        <v>0.34780718715570808</v>
      </c>
    </row>
    <row r="157" spans="1:13" ht="15" customHeight="1" x14ac:dyDescent="0.2">
      <c r="A157" s="2">
        <v>145</v>
      </c>
      <c r="B157" s="10">
        <f t="shared" si="23"/>
        <v>7.8087735709554138E-3</v>
      </c>
      <c r="C157" s="10">
        <f t="shared" si="23"/>
        <v>2.8040080137371765E-2</v>
      </c>
      <c r="D157" s="10">
        <f t="shared" si="23"/>
        <v>7.5259499586622244E-2</v>
      </c>
      <c r="E157" s="10">
        <f t="shared" si="23"/>
        <v>0.15818119173798201</v>
      </c>
      <c r="F157" s="10">
        <f t="shared" si="23"/>
        <v>0.27168429949916978</v>
      </c>
      <c r="H157" s="2">
        <v>145</v>
      </c>
      <c r="I157" s="10">
        <f t="shared" si="20"/>
        <v>0.10702789621385989</v>
      </c>
      <c r="J157" s="10">
        <f t="shared" si="20"/>
        <v>0.12523607212363461</v>
      </c>
      <c r="K157" s="10">
        <f t="shared" si="20"/>
        <v>0.16773354962796003</v>
      </c>
      <c r="L157" s="10">
        <f t="shared" si="20"/>
        <v>0.24236307256418382</v>
      </c>
      <c r="M157" s="10">
        <f t="shared" si="20"/>
        <v>0.34451586954925284</v>
      </c>
    </row>
    <row r="158" spans="1:13" ht="15" customHeight="1" x14ac:dyDescent="0.2">
      <c r="A158" s="8">
        <v>146</v>
      </c>
      <c r="B158" s="9">
        <f t="shared" si="23"/>
        <v>7.4836845783293774E-3</v>
      </c>
      <c r="C158" s="9">
        <f t="shared" si="23"/>
        <v>2.7125752636430484E-2</v>
      </c>
      <c r="D158" s="9">
        <f t="shared" si="23"/>
        <v>7.3378808524651923E-2</v>
      </c>
      <c r="E158" s="9">
        <f t="shared" si="23"/>
        <v>0.15524572346395396</v>
      </c>
      <c r="F158" s="9">
        <f t="shared" si="23"/>
        <v>0.26806371283595781</v>
      </c>
      <c r="H158" s="8">
        <v>146</v>
      </c>
      <c r="I158" s="9">
        <f t="shared" si="20"/>
        <v>0.10673531612049644</v>
      </c>
      <c r="J158" s="9">
        <f t="shared" si="20"/>
        <v>0.12441317737278744</v>
      </c>
      <c r="K158" s="9">
        <f t="shared" si="20"/>
        <v>0.16604092767218676</v>
      </c>
      <c r="L158" s="9">
        <f t="shared" si="20"/>
        <v>0.23972115111755857</v>
      </c>
      <c r="M158" s="9">
        <f t="shared" si="20"/>
        <v>0.34125734155236204</v>
      </c>
    </row>
    <row r="159" spans="1:13" ht="15" customHeight="1" x14ac:dyDescent="0.2">
      <c r="A159" s="2">
        <v>147</v>
      </c>
      <c r="B159" s="10">
        <f t="shared" si="23"/>
        <v>7.1720570175453193E-3</v>
      </c>
      <c r="C159" s="10">
        <f t="shared" si="23"/>
        <v>2.6240646693068664E-2</v>
      </c>
      <c r="D159" s="10">
        <f t="shared" si="23"/>
        <v>7.1542472970637622E-2</v>
      </c>
      <c r="E159" s="10">
        <f t="shared" si="23"/>
        <v>0.1523577546686577</v>
      </c>
      <c r="F159" s="10">
        <f t="shared" si="23"/>
        <v>0.26447951910175121</v>
      </c>
      <c r="H159" s="2">
        <v>147</v>
      </c>
      <c r="I159" s="10">
        <f t="shared" si="20"/>
        <v>0.1064548513157908</v>
      </c>
      <c r="J159" s="10">
        <f t="shared" si="20"/>
        <v>0.1236165820237618</v>
      </c>
      <c r="K159" s="10">
        <f t="shared" si="20"/>
        <v>0.16438822567357386</v>
      </c>
      <c r="L159" s="10">
        <f t="shared" si="20"/>
        <v>0.23712197920179193</v>
      </c>
      <c r="M159" s="10">
        <f t="shared" si="20"/>
        <v>0.33803156719157612</v>
      </c>
    </row>
    <row r="160" spans="1:13" ht="15" customHeight="1" x14ac:dyDescent="0.2">
      <c r="A160" s="8">
        <v>148</v>
      </c>
      <c r="B160" s="9">
        <f t="shared" si="23"/>
        <v>6.8733393799843383E-3</v>
      </c>
      <c r="C160" s="9">
        <f t="shared" si="23"/>
        <v>2.538386648472777E-2</v>
      </c>
      <c r="D160" s="9">
        <f t="shared" si="23"/>
        <v>6.9749577665756235E-2</v>
      </c>
      <c r="E160" s="9">
        <f t="shared" si="23"/>
        <v>0.14951677480192987</v>
      </c>
      <c r="F160" s="9">
        <f t="shared" si="23"/>
        <v>0.26093166898885978</v>
      </c>
      <c r="H160" s="8">
        <v>148</v>
      </c>
      <c r="I160" s="9">
        <f t="shared" si="20"/>
        <v>0.10618600544198591</v>
      </c>
      <c r="J160" s="9">
        <f t="shared" si="20"/>
        <v>0.122845479836255</v>
      </c>
      <c r="K160" s="9">
        <f t="shared" si="20"/>
        <v>0.16277461989918063</v>
      </c>
      <c r="L160" s="9">
        <f t="shared" si="20"/>
        <v>0.23456509732173689</v>
      </c>
      <c r="M160" s="9">
        <f t="shared" si="20"/>
        <v>0.33483850208997379</v>
      </c>
    </row>
    <row r="161" spans="1:13" ht="15" customHeight="1" x14ac:dyDescent="0.2">
      <c r="A161" s="2">
        <v>149</v>
      </c>
      <c r="B161" s="10">
        <f t="shared" si="23"/>
        <v>6.5870022698698068E-3</v>
      </c>
      <c r="C161" s="10">
        <f t="shared" si="23"/>
        <v>2.455454119978881E-2</v>
      </c>
      <c r="D161" s="10">
        <f t="shared" si="23"/>
        <v>6.7999219715338968E-2</v>
      </c>
      <c r="E161" s="10">
        <f t="shared" si="23"/>
        <v>0.14672226902508329</v>
      </c>
      <c r="F161" s="10">
        <f t="shared" si="23"/>
        <v>0.25742010406241711</v>
      </c>
      <c r="H161" s="2">
        <v>149</v>
      </c>
      <c r="I161" s="10">
        <f t="shared" si="20"/>
        <v>0.10592830204288284</v>
      </c>
      <c r="J161" s="10">
        <f t="shared" si="20"/>
        <v>0.12209908707980993</v>
      </c>
      <c r="K161" s="10">
        <f t="shared" si="20"/>
        <v>0.16119929774380509</v>
      </c>
      <c r="L161" s="10">
        <f t="shared" si="20"/>
        <v>0.23205004212257496</v>
      </c>
      <c r="M161" s="10">
        <f t="shared" si="20"/>
        <v>0.3316780936561754</v>
      </c>
    </row>
    <row r="162" spans="1:13" ht="15" customHeight="1" x14ac:dyDescent="0.2">
      <c r="A162" s="8">
        <v>150</v>
      </c>
      <c r="B162" s="9">
        <f t="shared" ref="B162:F171" si="24">$Z$85/(1+($Z$86*($Z$46^($Z$42*$Z$46^(($Z$43*$D$5)+($Z$44*B$10)+($Z$45*$D$5*B$10))*$Z$87*($A162/100)))))</f>
        <v>6.3125375571415369E-3</v>
      </c>
      <c r="C162" s="9">
        <f t="shared" si="24"/>
        <v>2.3751824499474068E-2</v>
      </c>
      <c r="D162" s="9">
        <f t="shared" si="24"/>
        <v>6.6290508767960388E-2</v>
      </c>
      <c r="E162" s="9">
        <f t="shared" si="24"/>
        <v>0.1439737186676863</v>
      </c>
      <c r="F162" s="9">
        <f t="shared" si="24"/>
        <v>0.25394475697180197</v>
      </c>
      <c r="H162" s="8">
        <v>150</v>
      </c>
      <c r="I162" s="9">
        <f t="shared" si="20"/>
        <v>0.10568128380142738</v>
      </c>
      <c r="J162" s="9">
        <f t="shared" si="20"/>
        <v>0.12137664204952667</v>
      </c>
      <c r="K162" s="9">
        <f t="shared" si="20"/>
        <v>0.15966145789116437</v>
      </c>
      <c r="L162" s="9">
        <f t="shared" si="20"/>
        <v>0.22957634680091768</v>
      </c>
      <c r="M162" s="9">
        <f t="shared" si="20"/>
        <v>0.32855028127462177</v>
      </c>
    </row>
    <row r="163" spans="1:13" ht="15" customHeight="1" x14ac:dyDescent="0.2">
      <c r="A163" s="2">
        <v>151</v>
      </c>
      <c r="B163" s="10">
        <f t="shared" si="24"/>
        <v>6.0494575595117731E-3</v>
      </c>
      <c r="C163" s="10">
        <f t="shared" si="24"/>
        <v>2.2974893980242841E-2</v>
      </c>
      <c r="D163" s="10">
        <f t="shared" si="24"/>
        <v>6.4622567170939726E-2</v>
      </c>
      <c r="E163" s="10">
        <f t="shared" si="24"/>
        <v>0.14127060167106564</v>
      </c>
      <c r="F163" s="10">
        <f t="shared" si="24"/>
        <v>0.25050555166322802</v>
      </c>
      <c r="H163" s="2">
        <v>151</v>
      </c>
      <c r="I163" s="10">
        <f t="shared" si="20"/>
        <v>0.1054445118035606</v>
      </c>
      <c r="J163" s="10">
        <f t="shared" si="20"/>
        <v>0.12067740458221857</v>
      </c>
      <c r="K163" s="10">
        <f t="shared" si="20"/>
        <v>0.15816031045384576</v>
      </c>
      <c r="L163" s="10">
        <f t="shared" si="20"/>
        <v>0.2271435415039591</v>
      </c>
      <c r="M163" s="10">
        <f t="shared" si="20"/>
        <v>0.32545499649690524</v>
      </c>
    </row>
    <row r="164" spans="1:13" ht="15" customHeight="1" x14ac:dyDescent="0.2">
      <c r="A164" s="8">
        <v>152</v>
      </c>
      <c r="B164" s="9">
        <f t="shared" si="24"/>
        <v>5.7972942529772031E-3</v>
      </c>
      <c r="C164" s="9">
        <f t="shared" si="24"/>
        <v>2.222295063763598E-2</v>
      </c>
      <c r="D164" s="9">
        <f t="shared" si="24"/>
        <v>6.2994530103375065E-2</v>
      </c>
      <c r="E164" s="9">
        <f t="shared" si="24"/>
        <v>0.13861239301852515</v>
      </c>
      <c r="F164" s="9">
        <f t="shared" si="24"/>
        <v>0.24710240359326166</v>
      </c>
      <c r="H164" s="8">
        <v>152</v>
      </c>
      <c r="I164" s="9">
        <f t="shared" si="20"/>
        <v>0.10521756482767949</v>
      </c>
      <c r="J164" s="9">
        <f t="shared" si="20"/>
        <v>0.12000065557387239</v>
      </c>
      <c r="K164" s="9">
        <f t="shared" si="20"/>
        <v>0.15669507709303757</v>
      </c>
      <c r="L164" s="9">
        <f t="shared" si="20"/>
        <v>0.22475115371667265</v>
      </c>
      <c r="M164" s="9">
        <f t="shared" si="20"/>
        <v>0.32239216323393549</v>
      </c>
    </row>
    <row r="165" spans="1:13" ht="15" customHeight="1" x14ac:dyDescent="0.2">
      <c r="A165" s="2">
        <v>153</v>
      </c>
      <c r="B165" s="10">
        <f t="shared" si="24"/>
        <v>5.5555985100531023E-3</v>
      </c>
      <c r="C165" s="10">
        <f t="shared" si="24"/>
        <v>2.1495218332444863E-2</v>
      </c>
      <c r="D165" s="10">
        <f t="shared" si="24"/>
        <v>6.1405545687803348E-2</v>
      </c>
      <c r="E165" s="10">
        <f t="shared" si="24"/>
        <v>0.13599856515229378</v>
      </c>
      <c r="F165" s="10">
        <f t="shared" si="24"/>
        <v>0.24373521994303593</v>
      </c>
      <c r="H165" s="2">
        <v>153</v>
      </c>
      <c r="I165" s="10">
        <f t="shared" si="20"/>
        <v>0.10500003865904779</v>
      </c>
      <c r="J165" s="10">
        <f t="shared" si="20"/>
        <v>0.11934569649920038</v>
      </c>
      <c r="K165" s="10">
        <f t="shared" si="20"/>
        <v>0.15526499111902303</v>
      </c>
      <c r="L165" s="10">
        <f t="shared" si="20"/>
        <v>0.2223987086370644</v>
      </c>
      <c r="M165" s="10">
        <f t="shared" si="20"/>
        <v>0.31936169794873237</v>
      </c>
    </row>
    <row r="166" spans="1:13" ht="15" customHeight="1" x14ac:dyDescent="0.2">
      <c r="A166" s="8">
        <v>154</v>
      </c>
      <c r="B166" s="9">
        <f t="shared" si="24"/>
        <v>5.323939364991149E-3</v>
      </c>
      <c r="C166" s="9">
        <f t="shared" si="24"/>
        <v>2.0790943260003483E-2</v>
      </c>
      <c r="D166" s="9">
        <f t="shared" si="24"/>
        <v>5.9854775081553756E-2</v>
      </c>
      <c r="E166" s="9">
        <f t="shared" si="24"/>
        <v>0.13342858837724081</v>
      </c>
      <c r="F166" s="9">
        <f t="shared" si="24"/>
        <v>0.24040389983293067</v>
      </c>
      <c r="H166" s="8">
        <v>154</v>
      </c>
      <c r="I166" s="9">
        <f t="shared" si="20"/>
        <v>0.10479154542849203</v>
      </c>
      <c r="J166" s="9">
        <f t="shared" si="20"/>
        <v>0.11871184893400313</v>
      </c>
      <c r="K166" s="9">
        <f t="shared" si="20"/>
        <v>0.1538692975733984</v>
      </c>
      <c r="L166" s="9">
        <f t="shared" si="20"/>
        <v>0.22008572953951672</v>
      </c>
      <c r="M166" s="9">
        <f t="shared" si="20"/>
        <v>0.31636350984963763</v>
      </c>
    </row>
    <row r="167" spans="1:13" ht="15" customHeight="1" x14ac:dyDescent="0.2">
      <c r="A167" s="2">
        <v>155</v>
      </c>
      <c r="B167" s="10">
        <f t="shared" si="24"/>
        <v>5.1019033052402693E-3</v>
      </c>
      <c r="C167" s="10">
        <f t="shared" si="24"/>
        <v>2.0109393423331522E-2</v>
      </c>
      <c r="D167" s="10">
        <f t="shared" si="24"/>
        <v>5.8341392548831389E-2</v>
      </c>
      <c r="E167" s="10">
        <f t="shared" si="24"/>
        <v>0.13090193125141525</v>
      </c>
      <c r="F167" s="10">
        <f t="shared" si="24"/>
        <v>0.2371083345375011</v>
      </c>
      <c r="H167" s="2">
        <v>155</v>
      </c>
      <c r="I167" s="10">
        <f t="shared" si="20"/>
        <v>0.10459171297471624</v>
      </c>
      <c r="J167" s="10">
        <f t="shared" si="20"/>
        <v>0.11809845408099838</v>
      </c>
      <c r="K167" s="10">
        <f t="shared" si="20"/>
        <v>0.15250725329394826</v>
      </c>
      <c r="L167" s="10">
        <f t="shared" si="20"/>
        <v>0.21781173812627375</v>
      </c>
      <c r="M167" s="10">
        <f t="shared" si="20"/>
        <v>0.31339750108375097</v>
      </c>
    </row>
    <row r="168" spans="1:13" ht="15" customHeight="1" x14ac:dyDescent="0.2">
      <c r="A168" s="8">
        <v>156</v>
      </c>
      <c r="B168" s="9">
        <f t="shared" si="24"/>
        <v>4.8890935884106819E-3</v>
      </c>
      <c r="C168" s="9">
        <f t="shared" si="24"/>
        <v>1.9449858110788788E-2</v>
      </c>
      <c r="D168" s="9">
        <f t="shared" si="24"/>
        <v>5.686458551454155E-2</v>
      </c>
      <c r="E168" s="9">
        <f t="shared" si="24"/>
        <v>0.12841806096348579</v>
      </c>
      <c r="F168" s="9">
        <f t="shared" si="24"/>
        <v>0.2338484077004386</v>
      </c>
      <c r="H168" s="8">
        <v>156</v>
      </c>
      <c r="I168" s="9">
        <f t="shared" si="20"/>
        <v>0.10440018422956962</v>
      </c>
      <c r="J168" s="9">
        <f t="shared" si="20"/>
        <v>0.11750487229970992</v>
      </c>
      <c r="K168" s="9">
        <f t="shared" si="20"/>
        <v>0.15117812696308741</v>
      </c>
      <c r="L168" s="9">
        <f t="shared" si="20"/>
        <v>0.21557625486713722</v>
      </c>
      <c r="M168" s="9">
        <f t="shared" si="20"/>
        <v>0.31046356693039479</v>
      </c>
    </row>
    <row r="169" spans="1:13" ht="15" customHeight="1" x14ac:dyDescent="0.2">
      <c r="A169" s="2">
        <v>157</v>
      </c>
      <c r="B169" s="10">
        <f t="shared" si="24"/>
        <v>4.6851295840043211E-3</v>
      </c>
      <c r="C169" s="10">
        <f t="shared" si="24"/>
        <v>1.881164737883834E-2</v>
      </c>
      <c r="D169" s="10">
        <f t="shared" si="24"/>
        <v>5.542355460083432E-2</v>
      </c>
      <c r="E169" s="10">
        <f t="shared" si="24"/>
        <v>0.12597644369717706</v>
      </c>
      <c r="F169" s="10">
        <f t="shared" si="24"/>
        <v>0.23062399554935908</v>
      </c>
      <c r="H169" s="2">
        <v>157</v>
      </c>
      <c r="I169" s="10">
        <f t="shared" si="20"/>
        <v>0.1042166166256039</v>
      </c>
      <c r="J169" s="10">
        <f t="shared" si="20"/>
        <v>0.11693048264095451</v>
      </c>
      <c r="K169" s="10">
        <f t="shared" si="20"/>
        <v>0.1498811991407509</v>
      </c>
      <c r="L169" s="10">
        <f t="shared" si="20"/>
        <v>0.21337879932745935</v>
      </c>
      <c r="M169" s="10">
        <f t="shared" si="20"/>
        <v>0.30756159599442318</v>
      </c>
    </row>
    <row r="170" spans="1:13" ht="15" customHeight="1" x14ac:dyDescent="0.2">
      <c r="A170" s="8">
        <v>158</v>
      </c>
      <c r="B170" s="9">
        <f t="shared" si="24"/>
        <v>4.4896461391794908E-3</v>
      </c>
      <c r="C170" s="9">
        <f t="shared" si="24"/>
        <v>1.8194091540455981E-2</v>
      </c>
      <c r="D170" s="9">
        <f t="shared" si="24"/>
        <v>5.4017513647318847E-2</v>
      </c>
      <c r="E170" s="9">
        <f t="shared" si="24"/>
        <v>0.12357654498281345</v>
      </c>
      <c r="F170" s="9">
        <f t="shared" si="24"/>
        <v>0.22743496711021821</v>
      </c>
      <c r="H170" s="8">
        <v>158</v>
      </c>
      <c r="I170" s="9">
        <f t="shared" si="20"/>
        <v>0.10404068152526155</v>
      </c>
      <c r="J170" s="9">
        <f t="shared" si="20"/>
        <v>0.11637468238641038</v>
      </c>
      <c r="K170" s="9">
        <f t="shared" si="20"/>
        <v>0.14861576228258697</v>
      </c>
      <c r="L170" s="9">
        <f t="shared" si="20"/>
        <v>0.21121889048453213</v>
      </c>
      <c r="M170" s="9">
        <f t="shared" si="20"/>
        <v>0.30469147039919642</v>
      </c>
    </row>
    <row r="171" spans="1:13" ht="15" customHeight="1" x14ac:dyDescent="0.2">
      <c r="A171" s="2">
        <v>159</v>
      </c>
      <c r="B171" s="10">
        <f t="shared" si="24"/>
        <v>4.3022929678245836E-3</v>
      </c>
      <c r="C171" s="10">
        <f t="shared" si="24"/>
        <v>1.7596540659668751E-2</v>
      </c>
      <c r="D171" s="10">
        <f t="shared" si="24"/>
        <v>5.2645689715868922E-2</v>
      </c>
      <c r="E171" s="10">
        <f t="shared" si="24"/>
        <v>0.12121783003609878</v>
      </c>
      <c r="F171" s="10">
        <f t="shared" si="24"/>
        <v>0.2242811844211606</v>
      </c>
      <c r="H171" s="2">
        <v>159</v>
      </c>
      <c r="I171" s="10">
        <f t="shared" si="20"/>
        <v>0.10387206367104213</v>
      </c>
      <c r="J171" s="10">
        <f t="shared" si="20"/>
        <v>0.11583688659370188</v>
      </c>
      <c r="K171" s="10">
        <f t="shared" si="20"/>
        <v>0.14738112074428203</v>
      </c>
      <c r="L171" s="10">
        <f t="shared" si="20"/>
        <v>0.20909604703248891</v>
      </c>
      <c r="M171" s="10">
        <f t="shared" si="20"/>
        <v>0.30185306597904454</v>
      </c>
    </row>
    <row r="172" spans="1:13" ht="15" customHeight="1" x14ac:dyDescent="0.2">
      <c r="A172" s="8">
        <v>160</v>
      </c>
      <c r="B172" s="9">
        <f t="shared" ref="B172:F181" si="25">$Z$85/(1+($Z$86*($Z$46^($Z$42*$Z$46^(($Z$43*$D$5)+($Z$44*B$10)+($Z$45*$D$5*B$10))*$Z$87*($A172/100)))))</f>
        <v>4.1227340622238956E-3</v>
      </c>
      <c r="C172" s="9">
        <f t="shared" si="25"/>
        <v>1.7018364052652377E-2</v>
      </c>
      <c r="D172" s="9">
        <f t="shared" si="25"/>
        <v>5.130732308090824E-2</v>
      </c>
      <c r="E172" s="9">
        <f t="shared" si="25"/>
        <v>0.11889976408427355</v>
      </c>
      <c r="F172" s="9">
        <f t="shared" si="25"/>
        <v>0.2211625027456203</v>
      </c>
      <c r="H172" s="8">
        <v>160</v>
      </c>
      <c r="I172" s="9">
        <f t="shared" si="20"/>
        <v>0.10371046065600151</v>
      </c>
      <c r="J172" s="9">
        <f t="shared" si="20"/>
        <v>0.11531652764738715</v>
      </c>
      <c r="K172" s="9">
        <f t="shared" si="20"/>
        <v>0.14617659077281742</v>
      </c>
      <c r="L172" s="9">
        <f t="shared" si="20"/>
        <v>0.20700978767584621</v>
      </c>
      <c r="M172" s="9">
        <f t="shared" si="20"/>
        <v>0.29904625247105832</v>
      </c>
    </row>
    <row r="173" spans="1:13" ht="15" customHeight="1" x14ac:dyDescent="0.2">
      <c r="A173" s="2">
        <v>161</v>
      </c>
      <c r="B173" s="10">
        <f t="shared" si="25"/>
        <v>3.9506471266081361E-3</v>
      </c>
      <c r="C173" s="10">
        <f t="shared" si="25"/>
        <v>1.6458949795769715E-2</v>
      </c>
      <c r="D173" s="10">
        <f t="shared" si="25"/>
        <v>5.0001667206037048E-2</v>
      </c>
      <c r="E173" s="10">
        <f t="shared" si="25"/>
        <v>0.11662181267980573</v>
      </c>
      <c r="F173" s="10">
        <f t="shared" si="25"/>
        <v>0.2180787707844894</v>
      </c>
      <c r="H173" s="2">
        <v>161</v>
      </c>
      <c r="I173" s="10">
        <f t="shared" si="20"/>
        <v>0.10355558241394733</v>
      </c>
      <c r="J173" s="10">
        <f t="shared" si="20"/>
        <v>0.11481305481619275</v>
      </c>
      <c r="K173" s="10">
        <f t="shared" si="20"/>
        <v>0.14500150048543337</v>
      </c>
      <c r="L173" s="10">
        <f t="shared" si="20"/>
        <v>0.20495963141182516</v>
      </c>
      <c r="M173" s="10">
        <f t="shared" si="20"/>
        <v>0.29627089370604043</v>
      </c>
    </row>
    <row r="174" spans="1:13" ht="15" customHeight="1" x14ac:dyDescent="0.2">
      <c r="A174" s="8">
        <v>162</v>
      </c>
      <c r="B174" s="9">
        <f t="shared" si="25"/>
        <v>3.7857230318930428E-3</v>
      </c>
      <c r="C174" s="9">
        <f t="shared" si="25"/>
        <v>1.5917704240886021E-2</v>
      </c>
      <c r="D174" s="9">
        <f t="shared" si="25"/>
        <v>4.8727988707828372E-2</v>
      </c>
      <c r="E174" s="9">
        <f t="shared" si="25"/>
        <v>0.11438344200178378</v>
      </c>
      <c r="F174" s="9">
        <f t="shared" si="25"/>
        <v>0.21502983088719027</v>
      </c>
      <c r="H174" s="8">
        <v>162</v>
      </c>
      <c r="I174" s="9">
        <f t="shared" si="20"/>
        <v>0.10340715072870374</v>
      </c>
      <c r="J174" s="9">
        <f t="shared" si="20"/>
        <v>0.11432593381679743</v>
      </c>
      <c r="K174" s="9">
        <f t="shared" si="20"/>
        <v>0.14385518983704554</v>
      </c>
      <c r="L174" s="9">
        <f t="shared" si="20"/>
        <v>0.20294509780160541</v>
      </c>
      <c r="M174" s="9">
        <f t="shared" si="20"/>
        <v>0.29352684779847127</v>
      </c>
    </row>
    <row r="175" spans="1:13" ht="15" customHeight="1" x14ac:dyDescent="0.2">
      <c r="A175" s="2">
        <v>163</v>
      </c>
      <c r="B175" s="10">
        <f t="shared" si="25"/>
        <v>3.6276652909214562E-3</v>
      </c>
      <c r="C175" s="10">
        <f t="shared" si="25"/>
        <v>1.5394051538255075E-2</v>
      </c>
      <c r="D175" s="10">
        <f t="shared" si="25"/>
        <v>4.748556730759463E-2</v>
      </c>
      <c r="E175" s="10">
        <f t="shared" si="25"/>
        <v>0.11218411914519096</v>
      </c>
      <c r="F175" s="10">
        <f t="shared" si="25"/>
        <v>0.21201551926148093</v>
      </c>
      <c r="H175" s="2">
        <v>163</v>
      </c>
      <c r="I175" s="10">
        <f t="shared" si="20"/>
        <v>0.10326489876182932</v>
      </c>
      <c r="J175" s="10">
        <f t="shared" si="20"/>
        <v>0.11385464638442958</v>
      </c>
      <c r="K175" s="10">
        <f t="shared" si="20"/>
        <v>0.14273701057683519</v>
      </c>
      <c r="L175" s="10">
        <f t="shared" si="20"/>
        <v>0.20096570723067186</v>
      </c>
      <c r="M175" s="10">
        <f t="shared" si="20"/>
        <v>0.29081396733533282</v>
      </c>
    </row>
    <row r="176" spans="1:13" ht="15" customHeight="1" x14ac:dyDescent="0.2">
      <c r="A176" s="8">
        <v>164</v>
      </c>
      <c r="B176" s="9">
        <f t="shared" si="25"/>
        <v>3.4761895535365874E-3</v>
      </c>
      <c r="C176" s="9">
        <f t="shared" si="25"/>
        <v>1.4887433167230619E-2</v>
      </c>
      <c r="D176" s="9">
        <f t="shared" si="25"/>
        <v>4.6273695771894767E-2</v>
      </c>
      <c r="E176" s="9">
        <f t="shared" si="25"/>
        <v>0.11002331239825093</v>
      </c>
      <c r="F176" s="9">
        <f t="shared" si="25"/>
        <v>0.20903566618184313</v>
      </c>
      <c r="H176" s="8">
        <v>164</v>
      </c>
      <c r="I176" s="9">
        <f t="shared" si="20"/>
        <v>0.10312857059818294</v>
      </c>
      <c r="J176" s="9">
        <f t="shared" si="20"/>
        <v>0.11339868985050756</v>
      </c>
      <c r="K176" s="9">
        <f t="shared" si="20"/>
        <v>0.1416463261947053</v>
      </c>
      <c r="L176" s="9">
        <f t="shared" si="20"/>
        <v>0.19902098115842584</v>
      </c>
      <c r="M176" s="9">
        <f t="shared" si="20"/>
        <v>0.28813209956365882</v>
      </c>
    </row>
    <row r="177" spans="1:13" ht="15" customHeight="1" x14ac:dyDescent="0.2">
      <c r="A177" s="2">
        <v>165</v>
      </c>
      <c r="B177" s="10">
        <f t="shared" si="25"/>
        <v>3.331023120827916E-3</v>
      </c>
      <c r="C177" s="10">
        <f t="shared" si="25"/>
        <v>1.4397307475020781E-2</v>
      </c>
      <c r="D177" s="10">
        <f t="shared" si="25"/>
        <v>4.5091679842522644E-2</v>
      </c>
      <c r="E177" s="10">
        <f t="shared" si="25"/>
        <v>0.10790049150804495</v>
      </c>
      <c r="F177" s="10">
        <f t="shared" si="25"/>
        <v>0.2060900961962987</v>
      </c>
      <c r="H177" s="2">
        <v>165</v>
      </c>
      <c r="I177" s="10">
        <f t="shared" si="20"/>
        <v>0.10299792080874513</v>
      </c>
      <c r="J177" s="10">
        <f t="shared" si="20"/>
        <v>0.11295757672751872</v>
      </c>
      <c r="K177" s="10">
        <f t="shared" si="20"/>
        <v>0.14058251185827039</v>
      </c>
      <c r="L177" s="10">
        <f t="shared" si="20"/>
        <v>0.19711044235724046</v>
      </c>
      <c r="M177" s="10">
        <f t="shared" si="20"/>
        <v>0.28548108657666882</v>
      </c>
    </row>
    <row r="178" spans="1:13" ht="15" customHeight="1" x14ac:dyDescent="0.2">
      <c r="A178" s="8">
        <v>166</v>
      </c>
      <c r="B178" s="9">
        <f t="shared" si="25"/>
        <v>3.1919044779048157E-3</v>
      </c>
      <c r="C178" s="9">
        <f t="shared" si="25"/>
        <v>1.3923149223669129E-2</v>
      </c>
      <c r="D178" s="9">
        <f t="shared" si="25"/>
        <v>4.3938838156688524E-2</v>
      </c>
      <c r="E178" s="9">
        <f t="shared" si="25"/>
        <v>0.10581512793460662</v>
      </c>
      <c r="F178" s="9">
        <f t="shared" si="25"/>
        <v>0.2031786283315162</v>
      </c>
      <c r="H178" s="8">
        <v>166</v>
      </c>
      <c r="I178" s="9">
        <f t="shared" ref="I178:M212" si="26">$I$6+((1-$I$6)*B178)</f>
        <v>0.10287271403011435</v>
      </c>
      <c r="J178" s="9">
        <f t="shared" si="26"/>
        <v>0.11253083430130223</v>
      </c>
      <c r="K178" s="9">
        <f t="shared" si="26"/>
        <v>0.13954495434101968</v>
      </c>
      <c r="L178" s="9">
        <f t="shared" si="26"/>
        <v>0.19523361514114596</v>
      </c>
      <c r="M178" s="9">
        <f t="shared" si="26"/>
        <v>0.28286076549836459</v>
      </c>
    </row>
    <row r="179" spans="1:13" ht="15" customHeight="1" x14ac:dyDescent="0.2">
      <c r="A179" s="2">
        <v>167</v>
      </c>
      <c r="B179" s="10">
        <f t="shared" si="25"/>
        <v>3.0585828445676214E-3</v>
      </c>
      <c r="C179" s="10">
        <f t="shared" si="25"/>
        <v>1.3464449145414547E-2</v>
      </c>
      <c r="D179" s="10">
        <f t="shared" si="25"/>
        <v>4.2814502158077188E-2</v>
      </c>
      <c r="E179" s="10">
        <f t="shared" si="25"/>
        <v>0.10376669509371159</v>
      </c>
      <c r="F179" s="10">
        <f t="shared" si="25"/>
        <v>0.20030107629606791</v>
      </c>
      <c r="H179" s="2">
        <v>167</v>
      </c>
      <c r="I179" s="10">
        <f t="shared" si="26"/>
        <v>0.10275272456011086</v>
      </c>
      <c r="J179" s="10">
        <f t="shared" si="26"/>
        <v>0.11211800423087309</v>
      </c>
      <c r="K179" s="10">
        <f t="shared" si="26"/>
        <v>0.13853305194226948</v>
      </c>
      <c r="L179" s="10">
        <f t="shared" si="26"/>
        <v>0.19339002558434043</v>
      </c>
      <c r="M179" s="10">
        <f t="shared" si="26"/>
        <v>0.28027096866646117</v>
      </c>
    </row>
    <row r="180" spans="1:13" ht="15" customHeight="1" x14ac:dyDescent="0.2">
      <c r="A180" s="8">
        <v>168</v>
      </c>
      <c r="B180" s="9">
        <f t="shared" si="25"/>
        <v>2.9308177432606402E-3</v>
      </c>
      <c r="C180" s="9">
        <f t="shared" si="25"/>
        <v>1.3020713506552768E-2</v>
      </c>
      <c r="D180" s="9">
        <f t="shared" si="25"/>
        <v>4.1718015999437384E-2</v>
      </c>
      <c r="E180" s="9">
        <f t="shared" si="25"/>
        <v>0.10175466858858294</v>
      </c>
      <c r="F180" s="9">
        <f t="shared" si="25"/>
        <v>0.19745724868171452</v>
      </c>
      <c r="H180" s="8">
        <v>168</v>
      </c>
      <c r="I180" s="9">
        <f t="shared" si="26"/>
        <v>0.10263773596893458</v>
      </c>
      <c r="J180" s="9">
        <f t="shared" si="26"/>
        <v>0.1117186421558975</v>
      </c>
      <c r="K180" s="9">
        <f t="shared" si="26"/>
        <v>0.13754621439949366</v>
      </c>
      <c r="L180" s="9">
        <f t="shared" si="26"/>
        <v>0.19157920172972465</v>
      </c>
      <c r="M180" s="9">
        <f t="shared" si="26"/>
        <v>0.27771152381354308</v>
      </c>
    </row>
    <row r="181" spans="1:13" ht="15" customHeight="1" x14ac:dyDescent="0.2">
      <c r="A181" s="2">
        <v>169</v>
      </c>
      <c r="B181" s="10">
        <f t="shared" si="25"/>
        <v>2.80837858370669E-3</v>
      </c>
      <c r="C181" s="10">
        <f t="shared" si="25"/>
        <v>1.2591463679895576E-2</v>
      </c>
      <c r="D181" s="10">
        <f t="shared" si="25"/>
        <v>4.0648736437331232E-2</v>
      </c>
      <c r="E181" s="10">
        <f t="shared" si="25"/>
        <v>9.9778526430740602E-2</v>
      </c>
      <c r="F181" s="10">
        <f t="shared" si="25"/>
        <v>0.19464694916259037</v>
      </c>
      <c r="H181" s="2">
        <v>169</v>
      </c>
      <c r="I181" s="10">
        <f t="shared" si="26"/>
        <v>0.10252754072533603</v>
      </c>
      <c r="J181" s="10">
        <f t="shared" si="26"/>
        <v>0.11133231731190603</v>
      </c>
      <c r="K181" s="10">
        <f t="shared" si="26"/>
        <v>0.13658386279359813</v>
      </c>
      <c r="L181" s="10">
        <f t="shared" si="26"/>
        <v>0.18980067378766655</v>
      </c>
      <c r="M181" s="10">
        <f t="shared" si="26"/>
        <v>0.27518225424633136</v>
      </c>
    </row>
    <row r="182" spans="1:13" ht="15" customHeight="1" x14ac:dyDescent="0.2">
      <c r="A182" s="8">
        <v>170</v>
      </c>
      <c r="B182" s="9">
        <f t="shared" ref="B182:F191" si="27">$Z$85/(1+($Z$86*($Z$46^($Z$42*$Z$46^(($Z$43*$D$5)+($Z$44*B$10)+($Z$45*$D$5*B$10))*$Z$87*($A182/100)))))</f>
        <v>2.6910442636380485E-3</v>
      </c>
      <c r="C182" s="9">
        <f t="shared" si="27"/>
        <v>1.2176235725898453E-2</v>
      </c>
      <c r="D182" s="9">
        <f t="shared" si="27"/>
        <v>3.9606032719642741E-2</v>
      </c>
      <c r="E182" s="9">
        <f t="shared" si="27"/>
        <v>9.7837749250228104E-2</v>
      </c>
      <c r="F182" s="9">
        <f t="shared" si="27"/>
        <v>0.19186997669217959</v>
      </c>
      <c r="H182" s="8">
        <v>170</v>
      </c>
      <c r="I182" s="9">
        <f t="shared" si="26"/>
        <v>0.10242193983727425</v>
      </c>
      <c r="J182" s="9">
        <f t="shared" si="26"/>
        <v>0.11095861215330861</v>
      </c>
      <c r="K182" s="9">
        <f t="shared" si="26"/>
        <v>0.13564542944767849</v>
      </c>
      <c r="L182" s="9">
        <f t="shared" si="26"/>
        <v>0.18805397432520532</v>
      </c>
      <c r="M182" s="9">
        <f t="shared" si="26"/>
        <v>0.27268297902296168</v>
      </c>
    </row>
    <row r="183" spans="1:13" ht="15" customHeight="1" x14ac:dyDescent="0.2">
      <c r="A183" s="2">
        <v>171</v>
      </c>
      <c r="B183" s="10">
        <f t="shared" si="27"/>
        <v>2.5786027850541737E-3</v>
      </c>
      <c r="C183" s="10">
        <f t="shared" si="27"/>
        <v>1.1774579982504817E-2</v>
      </c>
      <c r="D183" s="10">
        <f t="shared" si="27"/>
        <v>3.8589286466421693E-2</v>
      </c>
      <c r="E183" s="10">
        <f t="shared" si="27"/>
        <v>9.5931820495453179E-2</v>
      </c>
      <c r="F183" s="10">
        <f t="shared" si="27"/>
        <v>0.18912612569797224</v>
      </c>
      <c r="H183" s="2">
        <v>171</v>
      </c>
      <c r="I183" s="10">
        <f t="shared" si="26"/>
        <v>0.10232074250654877</v>
      </c>
      <c r="J183" s="10">
        <f t="shared" si="26"/>
        <v>0.11059712198425434</v>
      </c>
      <c r="K183" s="10">
        <f t="shared" si="26"/>
        <v>0.13473035781977954</v>
      </c>
      <c r="L183" s="10">
        <f t="shared" si="26"/>
        <v>0.18633863844590787</v>
      </c>
      <c r="M183" s="10">
        <f t="shared" si="26"/>
        <v>0.27021351312817499</v>
      </c>
    </row>
    <row r="184" spans="1:13" ht="15" customHeight="1" x14ac:dyDescent="0.2">
      <c r="A184" s="8">
        <v>172</v>
      </c>
      <c r="B184" s="9">
        <f t="shared" si="27"/>
        <v>2.4708508854521024E-3</v>
      </c>
      <c r="C184" s="9">
        <f t="shared" si="27"/>
        <v>1.1386060663733884E-2</v>
      </c>
      <c r="D184" s="9">
        <f t="shared" si="27"/>
        <v>3.7597891544609352E-2</v>
      </c>
      <c r="E184" s="9">
        <f t="shared" si="27"/>
        <v>9.4060226622884158E-2</v>
      </c>
      <c r="F184" s="9">
        <f t="shared" si="27"/>
        <v>0.18641518627370079</v>
      </c>
      <c r="H184" s="8">
        <v>172</v>
      </c>
      <c r="I184" s="9">
        <f t="shared" si="26"/>
        <v>0.1022237657969069</v>
      </c>
      <c r="J184" s="9">
        <f t="shared" si="26"/>
        <v>0.1102474545973605</v>
      </c>
      <c r="K184" s="9">
        <f t="shared" si="26"/>
        <v>0.13383810239014843</v>
      </c>
      <c r="L184" s="9">
        <f t="shared" si="26"/>
        <v>0.18465420396059573</v>
      </c>
      <c r="M184" s="9">
        <f t="shared" si="26"/>
        <v>0.2677736676463307</v>
      </c>
    </row>
    <row r="185" spans="1:13" ht="15" customHeight="1" x14ac:dyDescent="0.2">
      <c r="A185" s="2">
        <v>173</v>
      </c>
      <c r="B185" s="10">
        <f t="shared" si="27"/>
        <v>2.3675936834908337E-3</v>
      </c>
      <c r="C185" s="10">
        <f t="shared" si="27"/>
        <v>1.101025546701952E-2</v>
      </c>
      <c r="D185" s="10">
        <f t="shared" si="27"/>
        <v>3.663125393717051E-2</v>
      </c>
      <c r="E185" s="10">
        <f t="shared" si="27"/>
        <v>9.2222457276845318E-2</v>
      </c>
      <c r="F185" s="10">
        <f t="shared" si="27"/>
        <v>0.18373694436906179</v>
      </c>
      <c r="H185" s="2">
        <v>173</v>
      </c>
      <c r="I185" s="10">
        <f t="shared" si="26"/>
        <v>0.10213083431514175</v>
      </c>
      <c r="J185" s="10">
        <f t="shared" si="26"/>
        <v>0.10990922992031757</v>
      </c>
      <c r="K185" s="10">
        <f t="shared" si="26"/>
        <v>0.13296812854345347</v>
      </c>
      <c r="L185" s="10">
        <f t="shared" si="26"/>
        <v>0.1830002115491608</v>
      </c>
      <c r="M185" s="10">
        <f t="shared" si="26"/>
        <v>0.26536324993215565</v>
      </c>
    </row>
    <row r="186" spans="1:13" ht="15" customHeight="1" x14ac:dyDescent="0.2">
      <c r="A186" s="8">
        <v>174</v>
      </c>
      <c r="B186" s="9">
        <f t="shared" si="27"/>
        <v>2.2686443385666008E-3</v>
      </c>
      <c r="C186" s="9">
        <f t="shared" si="27"/>
        <v>1.0646755189290208E-2</v>
      </c>
      <c r="D186" s="9">
        <f t="shared" si="27"/>
        <v>3.5688791607130732E-2</v>
      </c>
      <c r="E186" s="9">
        <f t="shared" si="27"/>
        <v>9.0418005459657683E-2</v>
      </c>
      <c r="F186" s="9">
        <f t="shared" si="27"/>
        <v>0.18109118197683458</v>
      </c>
      <c r="H186" s="8">
        <v>174</v>
      </c>
      <c r="I186" s="9">
        <f t="shared" si="26"/>
        <v>0.10204177990470994</v>
      </c>
      <c r="J186" s="9">
        <f t="shared" si="26"/>
        <v>0.1095820796703612</v>
      </c>
      <c r="K186" s="9">
        <f t="shared" si="26"/>
        <v>0.13211991244641766</v>
      </c>
      <c r="L186" s="9">
        <f t="shared" si="26"/>
        <v>0.18137620491369194</v>
      </c>
      <c r="M186" s="9">
        <f t="shared" si="26"/>
        <v>0.26298206377915112</v>
      </c>
    </row>
    <row r="187" spans="1:13" ht="15" customHeight="1" x14ac:dyDescent="0.2">
      <c r="A187" s="2">
        <v>175</v>
      </c>
      <c r="B187" s="10">
        <f t="shared" si="27"/>
        <v>2.1738237237913008E-3</v>
      </c>
      <c r="C187" s="10">
        <f t="shared" si="27"/>
        <v>1.0295163351763727E-2</v>
      </c>
      <c r="D187" s="10">
        <f t="shared" si="27"/>
        <v>3.4769934356992854E-2</v>
      </c>
      <c r="E187" s="10">
        <f t="shared" si="27"/>
        <v>8.8646367692373482E-2</v>
      </c>
      <c r="F187" s="10">
        <f t="shared" si="27"/>
        <v>0.17847767731731531</v>
      </c>
      <c r="H187" s="2">
        <v>175</v>
      </c>
      <c r="I187" s="10">
        <f t="shared" si="26"/>
        <v>0.10195644135141217</v>
      </c>
      <c r="J187" s="10">
        <f t="shared" si="26"/>
        <v>0.10926564701658736</v>
      </c>
      <c r="K187" s="10">
        <f t="shared" si="26"/>
        <v>0.13129294092129357</v>
      </c>
      <c r="L187" s="10">
        <f t="shared" si="26"/>
        <v>0.17978173092313615</v>
      </c>
      <c r="M187" s="10">
        <f t="shared" si="26"/>
        <v>0.2606299095855838</v>
      </c>
    </row>
    <row r="188" spans="1:13" ht="15" customHeight="1" x14ac:dyDescent="0.2">
      <c r="A188" s="8">
        <v>176</v>
      </c>
      <c r="B188" s="9">
        <f t="shared" si="27"/>
        <v>2.0829601118815726E-3</v>
      </c>
      <c r="C188" s="9">
        <f t="shared" si="27"/>
        <v>9.9550958334156028E-3</v>
      </c>
      <c r="D188" s="9">
        <f t="shared" si="27"/>
        <v>3.3874123683986242E-2</v>
      </c>
      <c r="E188" s="9">
        <f t="shared" si="27"/>
        <v>8.6907044166352157E-2</v>
      </c>
      <c r="F188" s="9">
        <f t="shared" si="27"/>
        <v>0.17589620501998998</v>
      </c>
      <c r="H188" s="8">
        <v>176</v>
      </c>
      <c r="I188" s="9">
        <f t="shared" si="26"/>
        <v>0.10187466410069342</v>
      </c>
      <c r="J188" s="9">
        <f t="shared" si="26"/>
        <v>0.10895958625007404</v>
      </c>
      <c r="K188" s="9">
        <f t="shared" si="26"/>
        <v>0.13048671131558762</v>
      </c>
      <c r="L188" s="9">
        <f t="shared" si="26"/>
        <v>0.17821633974971696</v>
      </c>
      <c r="M188" s="9">
        <f t="shared" si="26"/>
        <v>0.25830658451799099</v>
      </c>
    </row>
    <row r="189" spans="1:13" ht="15" customHeight="1" x14ac:dyDescent="0.2">
      <c r="A189" s="2">
        <v>177</v>
      </c>
      <c r="B189" s="10">
        <f t="shared" si="27"/>
        <v>1.995888873481132E-3</v>
      </c>
      <c r="C189" s="10">
        <f t="shared" si="27"/>
        <v>9.6261805130670227E-3</v>
      </c>
      <c r="D189" s="10">
        <f t="shared" si="27"/>
        <v>3.3000812631576545E-2</v>
      </c>
      <c r="E189" s="10">
        <f t="shared" si="27"/>
        <v>8.5199538885929252E-2</v>
      </c>
      <c r="F189" s="10">
        <f t="shared" si="27"/>
        <v>0.17334653630237715</v>
      </c>
      <c r="H189" s="2">
        <v>177</v>
      </c>
      <c r="I189" s="10">
        <f t="shared" si="26"/>
        <v>0.10179629998613303</v>
      </c>
      <c r="J189" s="10">
        <f t="shared" si="26"/>
        <v>0.10866356246176033</v>
      </c>
      <c r="K189" s="10">
        <f t="shared" si="26"/>
        <v>0.12970073136841889</v>
      </c>
      <c r="L189" s="10">
        <f t="shared" si="26"/>
        <v>0.17667958499733633</v>
      </c>
      <c r="M189" s="10">
        <f t="shared" si="26"/>
        <v>0.25601188267213948</v>
      </c>
    </row>
    <row r="190" spans="1:13" ht="15" customHeight="1" x14ac:dyDescent="0.2">
      <c r="A190" s="8">
        <v>178</v>
      </c>
      <c r="B190" s="9">
        <f t="shared" si="27"/>
        <v>1.9124521874539413E-3</v>
      </c>
      <c r="C190" s="9">
        <f t="shared" si="27"/>
        <v>9.3080569200256862E-3</v>
      </c>
      <c r="D190" s="9">
        <f t="shared" si="27"/>
        <v>3.2149465637645314E-2</v>
      </c>
      <c r="E190" s="9">
        <f t="shared" si="27"/>
        <v>8.3523359802426408E-2</v>
      </c>
      <c r="F190" s="9">
        <f t="shared" si="27"/>
        <v>0.17082843914597581</v>
      </c>
      <c r="H190" s="8">
        <v>178</v>
      </c>
      <c r="I190" s="9">
        <f t="shared" si="26"/>
        <v>0.10172120696870855</v>
      </c>
      <c r="J190" s="9">
        <f t="shared" si="26"/>
        <v>0.10837725122802312</v>
      </c>
      <c r="K190" s="9">
        <f t="shared" si="26"/>
        <v>0.12893451907388079</v>
      </c>
      <c r="L190" s="9">
        <f t="shared" si="26"/>
        <v>0.17517102382218377</v>
      </c>
      <c r="M190" s="9">
        <f t="shared" si="26"/>
        <v>0.25374559523137824</v>
      </c>
    </row>
    <row r="191" spans="1:13" ht="15" customHeight="1" x14ac:dyDescent="0.2">
      <c r="A191" s="2">
        <v>179</v>
      </c>
      <c r="B191" s="10">
        <f t="shared" si="27"/>
        <v>1.8324987627003769E-3</v>
      </c>
      <c r="C191" s="10">
        <f t="shared" si="27"/>
        <v>9.0003758932022185E-3</v>
      </c>
      <c r="D191" s="10">
        <f t="shared" si="27"/>
        <v>3.131955837972511E-2</v>
      </c>
      <c r="E191" s="10">
        <f t="shared" si="27"/>
        <v>8.1878018939752467E-2</v>
      </c>
      <c r="F191" s="10">
        <f t="shared" si="27"/>
        <v>0.16834167846926107</v>
      </c>
      <c r="H191" s="2">
        <v>179</v>
      </c>
      <c r="I191" s="10">
        <f t="shared" si="26"/>
        <v>0.10164924888643034</v>
      </c>
      <c r="J191" s="10">
        <f t="shared" si="26"/>
        <v>0.10810033830388201</v>
      </c>
      <c r="K191" s="10">
        <f t="shared" si="26"/>
        <v>0.1281876025417526</v>
      </c>
      <c r="L191" s="10">
        <f t="shared" si="26"/>
        <v>0.17369021704577722</v>
      </c>
      <c r="M191" s="10">
        <f t="shared" si="26"/>
        <v>0.25150751062233501</v>
      </c>
    </row>
    <row r="192" spans="1:13" ht="15" customHeight="1" x14ac:dyDescent="0.2">
      <c r="A192" s="8">
        <v>180</v>
      </c>
      <c r="B192" s="9">
        <f t="shared" ref="B192:F201" si="28">$Z$85/(1+($Z$86*($Z$46^($Z$42*$Z$46^(($Z$43*$D$5)+($Z$44*B$10)+($Z$45*$D$5*B$10))*$Z$87*($A192/100)))))</f>
        <v>1.7558835710630707E-3</v>
      </c>
      <c r="C192" s="9">
        <f t="shared" si="28"/>
        <v>8.7027992486150112E-3</v>
      </c>
      <c r="D192" s="9">
        <f t="shared" si="28"/>
        <v>3.0510577617657297E-2</v>
      </c>
      <c r="E192" s="9">
        <f t="shared" si="28"/>
        <v>8.0263032511844259E-2</v>
      </c>
      <c r="F192" s="9">
        <f t="shared" si="28"/>
        <v>0.16588601629767349</v>
      </c>
      <c r="H192" s="8">
        <v>180</v>
      </c>
      <c r="I192" s="9">
        <f t="shared" si="26"/>
        <v>0.10158029521395677</v>
      </c>
      <c r="J192" s="9">
        <f t="shared" si="26"/>
        <v>0.10783251932375351</v>
      </c>
      <c r="K192" s="9">
        <f t="shared" si="26"/>
        <v>0.12745951985589157</v>
      </c>
      <c r="L192" s="9">
        <f t="shared" si="26"/>
        <v>0.17223672926065986</v>
      </c>
      <c r="M192" s="9">
        <f t="shared" si="26"/>
        <v>0.24929741466790614</v>
      </c>
    </row>
    <row r="193" spans="1:13" ht="15" customHeight="1" x14ac:dyDescent="0.2">
      <c r="A193" s="2">
        <v>181</v>
      </c>
      <c r="B193" s="10">
        <f t="shared" si="28"/>
        <v>1.6824675909033152E-3</v>
      </c>
      <c r="C193" s="10">
        <f t="shared" si="28"/>
        <v>8.414999455187441E-3</v>
      </c>
      <c r="D193" s="10">
        <f t="shared" si="28"/>
        <v>2.9722021034019198E-2</v>
      </c>
      <c r="E193" s="10">
        <f t="shared" si="28"/>
        <v>7.867792103219394E-2</v>
      </c>
      <c r="F193" s="10">
        <f t="shared" si="28"/>
        <v>0.16346121193055618</v>
      </c>
      <c r="H193" s="2">
        <v>181</v>
      </c>
      <c r="I193" s="10">
        <f t="shared" si="26"/>
        <v>0.101514220831813</v>
      </c>
      <c r="J193" s="10">
        <f t="shared" si="26"/>
        <v>0.1075734995096687</v>
      </c>
      <c r="K193" s="10">
        <f t="shared" si="26"/>
        <v>0.12674981893061729</v>
      </c>
      <c r="L193" s="10">
        <f t="shared" si="26"/>
        <v>0.17081012892897457</v>
      </c>
      <c r="M193" s="10">
        <f t="shared" si="26"/>
        <v>0.24711509073750057</v>
      </c>
    </row>
    <row r="194" spans="1:13" ht="15" customHeight="1" x14ac:dyDescent="0.2">
      <c r="A194" s="8">
        <v>182</v>
      </c>
      <c r="B194" s="9">
        <f t="shared" si="28"/>
        <v>1.6121175609427208E-3</v>
      </c>
      <c r="C194" s="9">
        <f t="shared" si="28"/>
        <v>8.136659318733681E-3</v>
      </c>
      <c r="D194" s="9">
        <f t="shared" si="28"/>
        <v>2.8953397072648188E-2</v>
      </c>
      <c r="E194" s="9">
        <f t="shared" si="28"/>
        <v>7.7122209415708937E-2</v>
      </c>
      <c r="F194" s="9">
        <f t="shared" si="28"/>
        <v>0.16106702210499727</v>
      </c>
      <c r="H194" s="8">
        <v>182</v>
      </c>
      <c r="I194" s="9">
        <f t="shared" si="26"/>
        <v>0.10145090580484846</v>
      </c>
      <c r="J194" s="9">
        <f t="shared" si="26"/>
        <v>0.10732299338686031</v>
      </c>
      <c r="K194" s="9">
        <f t="shared" si="26"/>
        <v>0.12605805736538336</v>
      </c>
      <c r="L194" s="9">
        <f t="shared" si="26"/>
        <v>0.16940998847413805</v>
      </c>
      <c r="M194" s="9">
        <f t="shared" si="26"/>
        <v>0.24496031989449754</v>
      </c>
    </row>
    <row r="195" spans="1:13" ht="15" customHeight="1" x14ac:dyDescent="0.2">
      <c r="A195" s="2">
        <v>183</v>
      </c>
      <c r="B195" s="10">
        <f t="shared" si="28"/>
        <v>1.5447057439785454E-3</v>
      </c>
      <c r="C195" s="10">
        <f t="shared" si="28"/>
        <v>7.8674716740223614E-3</v>
      </c>
      <c r="D195" s="10">
        <f t="shared" si="28"/>
        <v>2.8204224775573203E-2</v>
      </c>
      <c r="E195" s="10">
        <f t="shared" si="28"/>
        <v>7.5595427073148105E-2</v>
      </c>
      <c r="F195" s="10">
        <f t="shared" si="28"/>
        <v>0.15870320115653924</v>
      </c>
      <c r="H195" s="2">
        <v>183</v>
      </c>
      <c r="I195" s="10">
        <f t="shared" si="26"/>
        <v>0.10139023516958069</v>
      </c>
      <c r="J195" s="10">
        <f t="shared" si="26"/>
        <v>0.10708072450662014</v>
      </c>
      <c r="K195" s="10">
        <f t="shared" si="26"/>
        <v>0.12538380229801588</v>
      </c>
      <c r="L195" s="10">
        <f t="shared" si="26"/>
        <v>0.1680358843658333</v>
      </c>
      <c r="M195" s="10">
        <f t="shared" si="26"/>
        <v>0.24283288104088532</v>
      </c>
    </row>
    <row r="196" spans="1:13" ht="15" customHeight="1" x14ac:dyDescent="0.2">
      <c r="A196" s="8">
        <v>184</v>
      </c>
      <c r="B196" s="9">
        <f t="shared" si="28"/>
        <v>1.4801097000943723E-3</v>
      </c>
      <c r="C196" s="9">
        <f t="shared" si="28"/>
        <v>7.6071390848011259E-3</v>
      </c>
      <c r="D196" s="9">
        <f t="shared" si="28"/>
        <v>2.7474033618645061E-2</v>
      </c>
      <c r="E196" s="9">
        <f t="shared" si="28"/>
        <v>7.4097107998375322E-2</v>
      </c>
      <c r="F196" s="9">
        <f t="shared" si="28"/>
        <v>0.15636950117672638</v>
      </c>
      <c r="H196" s="8">
        <v>184</v>
      </c>
      <c r="I196" s="9">
        <f t="shared" si="26"/>
        <v>0.10133209873008495</v>
      </c>
      <c r="J196" s="9">
        <f t="shared" si="26"/>
        <v>0.10684642517632102</v>
      </c>
      <c r="K196" s="9">
        <f t="shared" si="26"/>
        <v>0.12472663025678056</v>
      </c>
      <c r="L196" s="9">
        <f t="shared" si="26"/>
        <v>0.16668739719853781</v>
      </c>
      <c r="M196" s="9">
        <f t="shared" si="26"/>
        <v>0.24073255105905375</v>
      </c>
    </row>
    <row r="197" spans="1:13" ht="15" customHeight="1" x14ac:dyDescent="0.2">
      <c r="A197" s="2">
        <v>185</v>
      </c>
      <c r="B197" s="10">
        <f t="shared" si="28"/>
        <v>1.4182120690008294E-3</v>
      </c>
      <c r="C197" s="10">
        <f t="shared" si="28"/>
        <v>7.3553735516601083E-3</v>
      </c>
      <c r="D197" s="10">
        <f t="shared" si="28"/>
        <v>2.6762363346141443E-2</v>
      </c>
      <c r="E197" s="10">
        <f t="shared" si="28"/>
        <v>7.2626790848669742E-2</v>
      </c>
      <c r="F197" s="10">
        <f t="shared" si="28"/>
        <v>0.15406567216745853</v>
      </c>
      <c r="H197" s="2">
        <v>185</v>
      </c>
      <c r="I197" s="10">
        <f t="shared" si="26"/>
        <v>0.10127639086210075</v>
      </c>
      <c r="J197" s="10">
        <f t="shared" si="26"/>
        <v>0.10661983619649411</v>
      </c>
      <c r="K197" s="10">
        <f t="shared" si="26"/>
        <v>0.1240861270115273</v>
      </c>
      <c r="L197" s="10">
        <f t="shared" si="26"/>
        <v>0.16536411176380278</v>
      </c>
      <c r="M197" s="10">
        <f t="shared" si="26"/>
        <v>0.23865910495071269</v>
      </c>
    </row>
    <row r="198" spans="1:13" ht="15" customHeight="1" x14ac:dyDescent="0.2">
      <c r="A198" s="8">
        <v>186</v>
      </c>
      <c r="B198" s="9">
        <f t="shared" si="28"/>
        <v>1.3589003611537323E-3</v>
      </c>
      <c r="C198" s="9">
        <f t="shared" si="28"/>
        <v>7.1118962276072008E-3</v>
      </c>
      <c r="D198" s="9">
        <f t="shared" si="28"/>
        <v>2.6068763804605554E-2</v>
      </c>
      <c r="E198" s="9">
        <f t="shared" si="28"/>
        <v>7.1184019018328215E-2</v>
      </c>
      <c r="F198" s="9">
        <f t="shared" si="28"/>
        <v>0.15179146219213352</v>
      </c>
      <c r="H198" s="8">
        <v>186</v>
      </c>
      <c r="I198" s="9">
        <f t="shared" si="26"/>
        <v>0.10122301032503836</v>
      </c>
      <c r="J198" s="9">
        <f t="shared" si="26"/>
        <v>0.10640070660484649</v>
      </c>
      <c r="K198" s="9">
        <f t="shared" si="26"/>
        <v>0.123461887424145</v>
      </c>
      <c r="L198" s="9">
        <f t="shared" si="26"/>
        <v>0.16406561711649542</v>
      </c>
      <c r="M198" s="9">
        <f t="shared" si="26"/>
        <v>0.23661231597292018</v>
      </c>
    </row>
    <row r="199" spans="1:13" ht="15" customHeight="1" x14ac:dyDescent="0.2">
      <c r="A199" s="2">
        <v>187</v>
      </c>
      <c r="B199" s="10">
        <f t="shared" si="28"/>
        <v>1.3020667573093937E-3</v>
      </c>
      <c r="C199" s="10">
        <f t="shared" si="28"/>
        <v>6.8764371412245919E-3</v>
      </c>
      <c r="D199" s="10">
        <f t="shared" si="28"/>
        <v>2.5392794776161638E-2</v>
      </c>
      <c r="E199" s="10">
        <f t="shared" si="28"/>
        <v>6.9768340705793144E-2</v>
      </c>
      <c r="F199" s="10">
        <f t="shared" si="28"/>
        <v>0.14954661752355519</v>
      </c>
      <c r="H199" s="2">
        <v>187</v>
      </c>
      <c r="I199" s="10">
        <f t="shared" si="26"/>
        <v>0.10117186008157845</v>
      </c>
      <c r="J199" s="10">
        <f t="shared" si="26"/>
        <v>0.10618879342710213</v>
      </c>
      <c r="K199" s="10">
        <f t="shared" si="26"/>
        <v>0.12285351529854548</v>
      </c>
      <c r="L199" s="10">
        <f t="shared" si="26"/>
        <v>0.16279150663521386</v>
      </c>
      <c r="M199" s="10">
        <f t="shared" si="26"/>
        <v>0.23459195577119968</v>
      </c>
    </row>
    <row r="200" spans="1:13" ht="15" customHeight="1" x14ac:dyDescent="0.2">
      <c r="A200" s="8">
        <v>188</v>
      </c>
      <c r="B200" s="9">
        <f t="shared" si="28"/>
        <v>1.2476079161888899E-3</v>
      </c>
      <c r="C200" s="9">
        <f t="shared" si="28"/>
        <v>6.6487349272722901E-3</v>
      </c>
      <c r="D200" s="9">
        <f t="shared" si="28"/>
        <v>2.4734025811536529E-2</v>
      </c>
      <c r="E200" s="9">
        <f t="shared" si="28"/>
        <v>6.8379308974535133E-2</v>
      </c>
      <c r="F200" s="9">
        <f t="shared" si="28"/>
        <v>0.14733088278859682</v>
      </c>
      <c r="H200" s="8">
        <v>188</v>
      </c>
      <c r="I200" s="9">
        <f t="shared" si="26"/>
        <v>0.10112284712457001</v>
      </c>
      <c r="J200" s="9">
        <f t="shared" si="26"/>
        <v>0.10598386143454507</v>
      </c>
      <c r="K200" s="9">
        <f t="shared" si="26"/>
        <v>0.12226062323038288</v>
      </c>
      <c r="L200" s="9">
        <f t="shared" si="26"/>
        <v>0.16154137807708163</v>
      </c>
      <c r="M200" s="9">
        <f t="shared" si="26"/>
        <v>0.23259779450973714</v>
      </c>
    </row>
    <row r="201" spans="1:13" ht="15" customHeight="1" x14ac:dyDescent="0.2">
      <c r="A201" s="2">
        <v>189</v>
      </c>
      <c r="B201" s="10">
        <f t="shared" si="28"/>
        <v>1.1954247899348006E-3</v>
      </c>
      <c r="C201" s="10">
        <f t="shared" si="28"/>
        <v>6.4285365646017875E-3</v>
      </c>
      <c r="D201" s="10">
        <f t="shared" si="28"/>
        <v>2.4092036063000994E-2</v>
      </c>
      <c r="E201" s="10">
        <f t="shared" si="28"/>
        <v>6.7016481807916389E-2</v>
      </c>
      <c r="F201" s="10">
        <f t="shared" si="28"/>
        <v>0.1451440011096076</v>
      </c>
      <c r="H201" s="2">
        <v>189</v>
      </c>
      <c r="I201" s="10">
        <f t="shared" si="26"/>
        <v>0.10107588231094132</v>
      </c>
      <c r="J201" s="10">
        <f t="shared" si="26"/>
        <v>0.10578568290814161</v>
      </c>
      <c r="K201" s="10">
        <f t="shared" si="26"/>
        <v>0.1216828324567009</v>
      </c>
      <c r="L201" s="10">
        <f t="shared" si="26"/>
        <v>0.16031483362712476</v>
      </c>
      <c r="M201" s="10">
        <f t="shared" si="26"/>
        <v>0.23062960099864685</v>
      </c>
    </row>
    <row r="202" spans="1:13" ht="15" customHeight="1" x14ac:dyDescent="0.2">
      <c r="A202" s="8">
        <v>190</v>
      </c>
      <c r="B202" s="9">
        <f t="shared" ref="B202:F212" si="29">$Z$85/(1+($Z$86*($Z$46^($Z$42*$Z$46^(($Z$43*$D$5)+($Z$44*B$10)+($Z$45*$D$5*B$10))*$Z$87*($A202/100)))))</f>
        <v>1.1454224470553013E-3</v>
      </c>
      <c r="C202" s="9">
        <f t="shared" si="29"/>
        <v>6.2155971212406718E-3</v>
      </c>
      <c r="D202" s="9">
        <f t="shared" si="29"/>
        <v>2.3466414117431809E-2</v>
      </c>
      <c r="E202" s="9">
        <f t="shared" si="29"/>
        <v>6.5679422158257381E-2</v>
      </c>
      <c r="F202" s="9">
        <f t="shared" si="29"/>
        <v>0.14298571424255788</v>
      </c>
      <c r="H202" s="8">
        <v>190</v>
      </c>
      <c r="I202" s="9">
        <f t="shared" si="26"/>
        <v>0.10103088020234978</v>
      </c>
      <c r="J202" s="9">
        <f t="shared" si="26"/>
        <v>0.1055940374091166</v>
      </c>
      <c r="K202" s="9">
        <f t="shared" si="26"/>
        <v>0.12111977270568863</v>
      </c>
      <c r="L202" s="9">
        <f t="shared" si="26"/>
        <v>0.15911147994243163</v>
      </c>
      <c r="M202" s="9">
        <f t="shared" si="26"/>
        <v>0.2286871428183021</v>
      </c>
    </row>
    <row r="203" spans="1:13" ht="15" customHeight="1" x14ac:dyDescent="0.2">
      <c r="A203" s="2">
        <v>191</v>
      </c>
      <c r="B203" s="10">
        <f t="shared" si="29"/>
        <v>1.0975099025615524E-3</v>
      </c>
      <c r="C203" s="10">
        <f t="shared" si="29"/>
        <v>6.0096795065072072E-3</v>
      </c>
      <c r="D203" s="10">
        <f t="shared" si="29"/>
        <v>2.2856757829682189E-2</v>
      </c>
      <c r="E203" s="10">
        <f t="shared" si="29"/>
        <v>6.4367697990324713E-2</v>
      </c>
      <c r="F203" s="10">
        <f t="shared" si="29"/>
        <v>0.14085576271191932</v>
      </c>
      <c r="H203" s="2">
        <v>191</v>
      </c>
      <c r="I203" s="10">
        <f t="shared" si="26"/>
        <v>0.10098775891230541</v>
      </c>
      <c r="J203" s="10">
        <f t="shared" si="26"/>
        <v>0.10540871155585649</v>
      </c>
      <c r="K203" s="10">
        <f t="shared" si="26"/>
        <v>0.12057108204671398</v>
      </c>
      <c r="L203" s="10">
        <f t="shared" si="26"/>
        <v>0.15793092819129226</v>
      </c>
      <c r="M203" s="10">
        <f t="shared" si="26"/>
        <v>0.22677018644072741</v>
      </c>
    </row>
    <row r="204" spans="1:13" ht="15" customHeight="1" x14ac:dyDescent="0.2">
      <c r="A204" s="8">
        <v>192</v>
      </c>
      <c r="B204" s="9">
        <f t="shared" si="29"/>
        <v>1.0515999550150907E-3</v>
      </c>
      <c r="C204" s="9">
        <f t="shared" si="29"/>
        <v>5.8105542300125566E-3</v>
      </c>
      <c r="D204" s="9">
        <f t="shared" si="29"/>
        <v>2.2262674156434917E-2</v>
      </c>
      <c r="E204" s="9">
        <f t="shared" si="29"/>
        <v>6.3080882319454995E-2</v>
      </c>
      <c r="F204" s="9">
        <f t="shared" si="29"/>
        <v>0.13875388594228352</v>
      </c>
      <c r="H204" s="8">
        <v>192</v>
      </c>
      <c r="I204" s="9">
        <f t="shared" si="26"/>
        <v>0.10094643995951359</v>
      </c>
      <c r="J204" s="9">
        <f t="shared" si="26"/>
        <v>0.10522949880701131</v>
      </c>
      <c r="K204" s="9">
        <f t="shared" si="26"/>
        <v>0.12003640674079143</v>
      </c>
      <c r="L204" s="9">
        <f t="shared" si="26"/>
        <v>0.15677279408750949</v>
      </c>
      <c r="M204" s="9">
        <f t="shared" si="26"/>
        <v>0.22487849734805518</v>
      </c>
    </row>
    <row r="205" spans="1:13" ht="15" customHeight="1" x14ac:dyDescent="0.2">
      <c r="A205" s="2">
        <v>193</v>
      </c>
      <c r="B205" s="10">
        <f t="shared" si="29"/>
        <v>1.0076090302123053E-3</v>
      </c>
      <c r="C205" s="10">
        <f t="shared" si="29"/>
        <v>5.6179991674075464E-3</v>
      </c>
      <c r="D205" s="10">
        <f t="shared" si="29"/>
        <v>2.1683778990701993E-2</v>
      </c>
      <c r="E205" s="10">
        <f t="shared" si="29"/>
        <v>6.1818553244524725E-2</v>
      </c>
      <c r="F205" s="10">
        <f t="shared" si="29"/>
        <v>0.13667982238672211</v>
      </c>
      <c r="H205" s="2">
        <v>193</v>
      </c>
      <c r="I205" s="10">
        <f t="shared" si="26"/>
        <v>0.10090684812719108</v>
      </c>
      <c r="J205" s="10">
        <f t="shared" si="26"/>
        <v>0.1050561992506668</v>
      </c>
      <c r="K205" s="10">
        <f t="shared" si="26"/>
        <v>0.11951540109163181</v>
      </c>
      <c r="L205" s="10">
        <f t="shared" si="26"/>
        <v>0.15563669792007226</v>
      </c>
      <c r="M205" s="10">
        <f t="shared" si="26"/>
        <v>0.22301184014804992</v>
      </c>
    </row>
    <row r="206" spans="1:13" ht="15" customHeight="1" x14ac:dyDescent="0.2">
      <c r="A206" s="8">
        <v>194</v>
      </c>
      <c r="B206" s="9">
        <f t="shared" si="29"/>
        <v>9.6545703124322054E-4</v>
      </c>
      <c r="C206" s="9">
        <f t="shared" si="29"/>
        <v>5.4317993327299688E-3</v>
      </c>
      <c r="D206" s="9">
        <f t="shared" si="29"/>
        <v>2.1119696997121733E-2</v>
      </c>
      <c r="E206" s="9">
        <f t="shared" si="29"/>
        <v>6.0580293975972282E-2</v>
      </c>
      <c r="F206" s="9">
        <f t="shared" si="29"/>
        <v>0.13463330965189751</v>
      </c>
      <c r="H206" s="8">
        <v>194</v>
      </c>
      <c r="I206" s="9">
        <f t="shared" si="26"/>
        <v>0.1008689113281189</v>
      </c>
      <c r="J206" s="9">
        <f t="shared" si="26"/>
        <v>0.10488861939945698</v>
      </c>
      <c r="K206" s="9">
        <f t="shared" si="26"/>
        <v>0.11900772729740956</v>
      </c>
      <c r="L206" s="9">
        <f t="shared" si="26"/>
        <v>0.15452226457837506</v>
      </c>
      <c r="M206" s="9">
        <f t="shared" si="26"/>
        <v>0.22116997868670779</v>
      </c>
    </row>
    <row r="207" spans="1:13" ht="15" customHeight="1" x14ac:dyDescent="0.2">
      <c r="A207" s="2">
        <v>195</v>
      </c>
      <c r="B207" s="10">
        <f t="shared" si="29"/>
        <v>9.2506719467152891E-4</v>
      </c>
      <c r="C207" s="10">
        <f t="shared" si="29"/>
        <v>5.2517466572085652E-3</v>
      </c>
      <c r="D207" s="10">
        <f t="shared" si="29"/>
        <v>2.0570061448194392E-2</v>
      </c>
      <c r="E207" s="10">
        <f t="shared" si="29"/>
        <v>5.9365692859072713E-2</v>
      </c>
      <c r="F207" s="10">
        <f t="shared" si="29"/>
        <v>0.13261408461993596</v>
      </c>
      <c r="H207" s="2">
        <v>195</v>
      </c>
      <c r="I207" s="10">
        <f t="shared" si="26"/>
        <v>0.10083256047520438</v>
      </c>
      <c r="J207" s="10">
        <f t="shared" si="26"/>
        <v>0.10472657199148772</v>
      </c>
      <c r="K207" s="10">
        <f t="shared" si="26"/>
        <v>0.11851305530337496</v>
      </c>
      <c r="L207" s="10">
        <f t="shared" si="26"/>
        <v>0.15342912357316546</v>
      </c>
      <c r="M207" s="10">
        <f t="shared" si="26"/>
        <v>0.21935267615794235</v>
      </c>
    </row>
    <row r="208" spans="1:13" ht="15" customHeight="1" x14ac:dyDescent="0.2">
      <c r="A208" s="8">
        <v>196</v>
      </c>
      <c r="B208" s="9">
        <f t="shared" si="29"/>
        <v>8.8636595259233082E-4</v>
      </c>
      <c r="C208" s="9">
        <f t="shared" si="29"/>
        <v>5.0776397743796681E-3</v>
      </c>
      <c r="D208" s="9">
        <f t="shared" si="29"/>
        <v>2.0034514061586604E-2</v>
      </c>
      <c r="E208" s="9">
        <f t="shared" si="29"/>
        <v>5.8174343392664495E-2</v>
      </c>
      <c r="F208" s="9">
        <f t="shared" si="29"/>
        <v>0.13062188356707635</v>
      </c>
      <c r="H208" s="8">
        <v>196</v>
      </c>
      <c r="I208" s="9">
        <f t="shared" si="26"/>
        <v>0.10079772935733311</v>
      </c>
      <c r="J208" s="9">
        <f t="shared" si="26"/>
        <v>0.10456987579694171</v>
      </c>
      <c r="K208" s="9">
        <f t="shared" si="26"/>
        <v>0.11803106265542795</v>
      </c>
      <c r="L208" s="9">
        <f t="shared" si="26"/>
        <v>0.15235690905339805</v>
      </c>
      <c r="M208" s="9">
        <f t="shared" si="26"/>
        <v>0.21755969521036872</v>
      </c>
    </row>
    <row r="209" spans="1:13" ht="15" customHeight="1" x14ac:dyDescent="0.2">
      <c r="A209" s="2">
        <v>197</v>
      </c>
      <c r="B209" s="10">
        <f t="shared" si="29"/>
        <v>8.4928280033320816E-4</v>
      </c>
      <c r="C209" s="10">
        <f t="shared" si="29"/>
        <v>4.9092838113729718E-3</v>
      </c>
      <c r="D209" s="10">
        <f t="shared" si="29"/>
        <v>1.95127048386247E-2</v>
      </c>
      <c r="E209" s="10">
        <f t="shared" si="29"/>
        <v>5.700584424351797E-2</v>
      </c>
      <c r="F209" s="10">
        <f t="shared" si="29"/>
        <v>0.12865644227911291</v>
      </c>
      <c r="H209" s="2">
        <v>197</v>
      </c>
      <c r="I209" s="10">
        <f t="shared" si="26"/>
        <v>0.10076435452029989</v>
      </c>
      <c r="J209" s="10">
        <f t="shared" si="26"/>
        <v>0.10441835543023568</v>
      </c>
      <c r="K209" s="10">
        <f t="shared" si="26"/>
        <v>0.11756143435476224</v>
      </c>
      <c r="L209" s="10">
        <f t="shared" si="26"/>
        <v>0.15130525981916618</v>
      </c>
      <c r="M209" s="10">
        <f t="shared" si="26"/>
        <v>0.21579079805120163</v>
      </c>
    </row>
    <row r="210" spans="1:13" ht="15" customHeight="1" x14ac:dyDescent="0.2">
      <c r="A210" s="8">
        <v>198</v>
      </c>
      <c r="B210" s="9">
        <f t="shared" si="29"/>
        <v>8.1375016957306611E-4</v>
      </c>
      <c r="C210" s="9">
        <f t="shared" si="29"/>
        <v>4.7464901862234411E-3</v>
      </c>
      <c r="D210" s="9">
        <f t="shared" si="29"/>
        <v>1.900429190408863E-2</v>
      </c>
      <c r="E210" s="9">
        <f t="shared" si="29"/>
        <v>5.5859799256536634E-2</v>
      </c>
      <c r="F210" s="9">
        <f t="shared" si="29"/>
        <v>0.12671749616365097</v>
      </c>
      <c r="H210" s="8">
        <v>198</v>
      </c>
      <c r="I210" s="9">
        <f t="shared" si="26"/>
        <v>0.10073237515261577</v>
      </c>
      <c r="J210" s="9">
        <f t="shared" si="26"/>
        <v>0.1042718411676011</v>
      </c>
      <c r="K210" s="9">
        <f t="shared" si="26"/>
        <v>0.11710386271367977</v>
      </c>
      <c r="L210" s="9">
        <f t="shared" si="26"/>
        <v>0.15027381933088296</v>
      </c>
      <c r="M210" s="9">
        <f t="shared" si="26"/>
        <v>0.21404574654728586</v>
      </c>
    </row>
    <row r="211" spans="1:13" ht="15" customHeight="1" x14ac:dyDescent="0.2">
      <c r="A211" s="2">
        <v>199</v>
      </c>
      <c r="B211" s="10">
        <f t="shared" si="29"/>
        <v>7.7970330666180378E-4</v>
      </c>
      <c r="C211" s="10">
        <f t="shared" si="29"/>
        <v>4.5890764110673487E-3</v>
      </c>
      <c r="D211" s="10">
        <f t="shared" si="29"/>
        <v>1.8508941347407732E-2</v>
      </c>
      <c r="E211" s="10">
        <f t="shared" si="29"/>
        <v>5.4735817460972017E-2</v>
      </c>
      <c r="F211" s="10">
        <f t="shared" si="29"/>
        <v>0.12480478035919887</v>
      </c>
      <c r="H211" s="2">
        <v>199</v>
      </c>
      <c r="I211" s="10">
        <f t="shared" si="26"/>
        <v>0.10070173297599563</v>
      </c>
      <c r="J211" s="10">
        <f t="shared" si="26"/>
        <v>0.10413016876996062</v>
      </c>
      <c r="K211" s="10">
        <f t="shared" si="26"/>
        <v>0.11665804721266697</v>
      </c>
      <c r="L211" s="10">
        <f t="shared" si="26"/>
        <v>0.14926223571487482</v>
      </c>
      <c r="M211" s="10">
        <f t="shared" si="26"/>
        <v>0.21232430232327898</v>
      </c>
    </row>
    <row r="212" spans="1:13" ht="15" customHeight="1" x14ac:dyDescent="0.2">
      <c r="A212" s="8">
        <v>200</v>
      </c>
      <c r="B212" s="9">
        <f t="shared" si="29"/>
        <v>7.4708015593215186E-4</v>
      </c>
      <c r="C212" s="9">
        <f t="shared" si="29"/>
        <v>4.4368659010813353E-3</v>
      </c>
      <c r="D212" s="9">
        <f t="shared" si="29"/>
        <v>1.8026327065352923E-2</v>
      </c>
      <c r="E212" s="9">
        <f t="shared" si="29"/>
        <v>5.3633513072832928E-2</v>
      </c>
      <c r="F212" s="9">
        <f t="shared" si="29"/>
        <v>0.12291802984112067</v>
      </c>
      <c r="H212" s="8">
        <v>200</v>
      </c>
      <c r="I212" s="9">
        <f t="shared" si="26"/>
        <v>0.10067237214033894</v>
      </c>
      <c r="J212" s="9">
        <f t="shared" si="26"/>
        <v>0.10399317931097321</v>
      </c>
      <c r="K212" s="9">
        <f t="shared" si="26"/>
        <v>0.11622369435881763</v>
      </c>
      <c r="L212" s="9">
        <f t="shared" si="26"/>
        <v>0.14827016176554964</v>
      </c>
      <c r="M212" s="9">
        <f t="shared" si="26"/>
        <v>0.2106262268570086</v>
      </c>
    </row>
  </sheetData>
  <sheetProtection algorithmName="SHA-512" hashValue="5+w3As7M1nLL9/220DffMvjQMCJBCf0PWNmcjdMsg71u+qQnIwrcwvAmoF+3AcSRoktY83jhuPtOGdToAdgp4w==" saltValue="lRx3Rl54Ud3vuSlsgB8Ahw==" spinCount="100000" sheet="1"/>
  <mergeCells count="20">
    <mergeCell ref="A1:M1"/>
    <mergeCell ref="H2:M2"/>
    <mergeCell ref="H3:M3"/>
    <mergeCell ref="A8:A11"/>
    <mergeCell ref="Z34:AA34"/>
    <mergeCell ref="Z35:AA35"/>
    <mergeCell ref="Z36:AA36"/>
    <mergeCell ref="B8:F8"/>
    <mergeCell ref="B9:F9"/>
    <mergeCell ref="X21:Y21"/>
    <mergeCell ref="X22:Y22"/>
    <mergeCell ref="X24:Y24"/>
    <mergeCell ref="H8:H11"/>
    <mergeCell ref="I8:M8"/>
    <mergeCell ref="I9:M9"/>
    <mergeCell ref="Y54:Z54"/>
    <mergeCell ref="Y63:Z63"/>
    <mergeCell ref="Z37:AA37"/>
    <mergeCell ref="Z38:AA38"/>
    <mergeCell ref="Z39:AA39"/>
  </mergeCells>
  <dataValidations count="2">
    <dataValidation type="list" allowBlank="1" showInputMessage="1" showErrorMessage="1" sqref="Y13" xr:uid="{4D2BFD33-DE01-43CD-8905-FCCAFE12657E}">
      <formula1>$Y$56:$Y$60</formula1>
    </dataValidation>
    <dataValidation type="list" allowBlank="1" showInputMessage="1" showErrorMessage="1" sqref="Y14" xr:uid="{533E881F-3036-43CC-9B37-ACDEA830B497}">
      <formula1>$Y$65:$Y$69</formula1>
    </dataValidation>
  </dataValidation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TRABALHO LEVE</vt:lpstr>
      <vt:lpstr>'TRABALHO LEVE'!Area_de_impressao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Fatores de depreciação do método Caires</dc:title>
  <dc:creator>Samuel Jesus de Oliveira</dc:creator>
  <cp:lastModifiedBy>Samuel Jesus de Oliveira</cp:lastModifiedBy>
  <cp:lastPrinted>2021-02-24T03:13:15Z</cp:lastPrinted>
  <dcterms:created xsi:type="dcterms:W3CDTF">2021-02-23T23:01:50Z</dcterms:created>
  <dcterms:modified xsi:type="dcterms:W3CDTF">2022-09-19T23:01:56Z</dcterms:modified>
</cp:coreProperties>
</file>