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Projetos\Projeto Alfa\Planilhas\Estatística\"/>
    </mc:Choice>
  </mc:AlternateContent>
  <xr:revisionPtr revIDLastSave="0" documentId="13_ncr:1_{BB35E5EE-51FE-4B6B-BEDE-786D7C96663E}" xr6:coauthVersionLast="47" xr6:coauthVersionMax="47" xr10:uidLastSave="{00000000-0000-0000-0000-000000000000}"/>
  <bookViews>
    <workbookView xWindow="-120" yWindow="-120" windowWidth="29040" windowHeight="15840" tabRatio="879" xr2:uid="{6508EFDF-4289-4AD2-884C-3D616334D4BC}"/>
  </bookViews>
  <sheets>
    <sheet name="HOMOCEDASTICIDADE" sheetId="4" r:id="rId1"/>
    <sheet name="INDICAÇÕES PARA LEITURA" sheetId="18" r:id="rId2"/>
    <sheet name="PROVIDÊNCIAS" sheetId="1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4" l="1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7" i="4"/>
  <c r="H33" i="4" l="1"/>
  <c r="R33" i="4" s="1"/>
  <c r="H9" i="4"/>
  <c r="R9" i="4" s="1"/>
  <c r="H13" i="4"/>
  <c r="R13" i="4" s="1"/>
  <c r="H17" i="4"/>
  <c r="R17" i="4" s="1"/>
  <c r="H21" i="4"/>
  <c r="R21" i="4" s="1"/>
  <c r="H25" i="4"/>
  <c r="R25" i="4" s="1"/>
  <c r="H29" i="4"/>
  <c r="R29" i="4" s="1"/>
  <c r="H32" i="4" l="1"/>
  <c r="R32" i="4" s="1"/>
  <c r="H31" i="4"/>
  <c r="R31" i="4" s="1"/>
  <c r="H28" i="4"/>
  <c r="R28" i="4" s="1"/>
  <c r="H27" i="4"/>
  <c r="R27" i="4" s="1"/>
  <c r="H24" i="4"/>
  <c r="R24" i="4" s="1"/>
  <c r="H23" i="4"/>
  <c r="R23" i="4" s="1"/>
  <c r="H20" i="4"/>
  <c r="R20" i="4" s="1"/>
  <c r="H19" i="4"/>
  <c r="R19" i="4" s="1"/>
  <c r="H16" i="4"/>
  <c r="R16" i="4" s="1"/>
  <c r="H15" i="4"/>
  <c r="R15" i="4" s="1"/>
  <c r="H12" i="4"/>
  <c r="R12" i="4" s="1"/>
  <c r="H11" i="4"/>
  <c r="R11" i="4" s="1"/>
  <c r="H8" i="4"/>
  <c r="R8" i="4" s="1"/>
  <c r="H36" i="4"/>
  <c r="R36" i="4" s="1"/>
  <c r="H35" i="4"/>
  <c r="R35" i="4" s="1"/>
  <c r="H30" i="4"/>
  <c r="R30" i="4" s="1"/>
  <c r="H26" i="4"/>
  <c r="R26" i="4" s="1"/>
  <c r="H18" i="4"/>
  <c r="R18" i="4" s="1"/>
  <c r="H10" i="4"/>
  <c r="R10" i="4" s="1"/>
  <c r="H34" i="4"/>
  <c r="R34" i="4" s="1"/>
  <c r="H22" i="4"/>
  <c r="R22" i="4" s="1"/>
  <c r="H14" i="4"/>
  <c r="R14" i="4" s="1"/>
  <c r="H7" i="4"/>
  <c r="R7" i="4" s="1"/>
</calcChain>
</file>

<file path=xl/sharedStrings.xml><?xml version="1.0" encoding="utf-8"?>
<sst xmlns="http://schemas.openxmlformats.org/spreadsheetml/2006/main" count="54" uniqueCount="52">
  <si>
    <t>RESUMO DOS RESULTADOS</t>
  </si>
  <si>
    <t>Estatística de regressão</t>
  </si>
  <si>
    <t>R múltiplo</t>
  </si>
  <si>
    <t>R-Quadrado</t>
  </si>
  <si>
    <t>R-quadrado ajustado</t>
  </si>
  <si>
    <t>Erro padrão</t>
  </si>
  <si>
    <t>Observações</t>
  </si>
  <si>
    <t>ANOVA</t>
  </si>
  <si>
    <t>Regressão</t>
  </si>
  <si>
    <t>Resíduo</t>
  </si>
  <si>
    <t>Total</t>
  </si>
  <si>
    <t>Interseção</t>
  </si>
  <si>
    <t>gl</t>
  </si>
  <si>
    <t>SQ</t>
  </si>
  <si>
    <t>MQ</t>
  </si>
  <si>
    <t>F</t>
  </si>
  <si>
    <t>F de significação</t>
  </si>
  <si>
    <t>Coeficientes</t>
  </si>
  <si>
    <t>Stat t</t>
  </si>
  <si>
    <t>valor-P</t>
  </si>
  <si>
    <t>95% inferiores</t>
  </si>
  <si>
    <t>95% superiores</t>
  </si>
  <si>
    <t>Inferior 95,0%</t>
  </si>
  <si>
    <t>Superior 95,0%</t>
  </si>
  <si>
    <t>RESULTADOS DE RESÍDUOS</t>
  </si>
  <si>
    <t>Observação</t>
  </si>
  <si>
    <t>Resíduos</t>
  </si>
  <si>
    <t>Resíduos padrão</t>
  </si>
  <si>
    <t>Área do terreno</t>
  </si>
  <si>
    <t>Área construída</t>
  </si>
  <si>
    <t>Valor observado</t>
  </si>
  <si>
    <t>Itens</t>
  </si>
  <si>
    <r>
      <t xml:space="preserve">Resíduo ( </t>
    </r>
    <r>
      <rPr>
        <b/>
        <sz val="12"/>
        <color theme="1"/>
        <rFont val="Calibri"/>
        <family val="2"/>
      </rPr>
      <t>ε</t>
    </r>
    <r>
      <rPr>
        <b/>
        <sz val="12"/>
        <color theme="1"/>
        <rFont val="Arial Nova"/>
        <family val="2"/>
      </rPr>
      <t xml:space="preserve"> )</t>
    </r>
  </si>
  <si>
    <r>
      <t xml:space="preserve">Resíduos ao quadrado
( </t>
    </r>
    <r>
      <rPr>
        <b/>
        <sz val="10"/>
        <color theme="1"/>
        <rFont val="Calibri"/>
        <family val="2"/>
      </rPr>
      <t>ε²</t>
    </r>
    <r>
      <rPr>
        <b/>
        <sz val="10"/>
        <color theme="1"/>
        <rFont val="Arial Nova"/>
        <family val="2"/>
      </rPr>
      <t xml:space="preserve"> )</t>
    </r>
  </si>
  <si>
    <r>
      <t xml:space="preserve">Valores previstos ao quadrado
( </t>
    </r>
    <r>
      <rPr>
        <b/>
        <sz val="10"/>
        <color theme="1"/>
        <rFont val="Calibri"/>
        <family val="2"/>
      </rPr>
      <t>ŷ</t>
    </r>
    <r>
      <rPr>
        <b/>
        <sz val="10"/>
        <color theme="1"/>
        <rFont val="Arial Nova"/>
        <family val="2"/>
      </rPr>
      <t>² )</t>
    </r>
  </si>
  <si>
    <t xml:space="preserve"> ŷ² </t>
  </si>
  <si>
    <t>Conforme proposta contida na doutrina especializada da área, a análise de homocedasticidade será feita pelo teste de Koenker-Bassett (KB), em que os resíduos elevados ao quadrado são regredidos contra os valores estimados do regressando elevados ao quadrado.
Fonte:
NASSER JÚNIOR, Radegaz. Avaliação de bens: princípios básicos e aplicações. 3. ed. São Paulo: Editora Leud, 2019, p. 60.</t>
  </si>
  <si>
    <r>
      <t xml:space="preserve">NBR 14653-2:2011, item A.3, A.3.1. NBR 14653-3:2019, item A.3, A.3.1. O nível de significância máximo admitido </t>
    </r>
    <r>
      <rPr>
        <u/>
        <sz val="12"/>
        <color theme="1"/>
        <rFont val="Arial Nova"/>
        <family val="2"/>
      </rPr>
      <t>nos demais testes estatísticos</t>
    </r>
    <r>
      <rPr>
        <sz val="12"/>
        <color theme="1"/>
        <rFont val="Arial Nova"/>
        <family val="2"/>
      </rPr>
      <t xml:space="preserve"> não deve ser superior a 10% (dez por cento). Portanto, este modelo deve ser rejeitado; desse modo, rejeita-se a afirmação de que há heterocedasticidade.</t>
    </r>
  </si>
  <si>
    <t>NBR 14653-2:2011, item A.3, A.3.1. NBR 14653-3:2019, item A.3, A.3.1. O nível de significância máximo admitido nos demais testes estatísticos não deve ser superior a 10% (dez por cento). Portanto, não podemos rejeitar a hipótese nula; portanto, não podemos afirmar que o coeficiente regressor é estatisticamente significante e capaz de explicar as alterações na variável dependente.</t>
  </si>
  <si>
    <r>
      <t xml:space="preserve">Valor previsto ( </t>
    </r>
    <r>
      <rPr>
        <b/>
        <sz val="12"/>
        <color theme="1"/>
        <rFont val="Calibri"/>
        <family val="2"/>
      </rPr>
      <t>ŷ</t>
    </r>
    <r>
      <rPr>
        <b/>
        <sz val="12"/>
        <color theme="1"/>
        <rFont val="Arial Nova"/>
        <family val="2"/>
      </rPr>
      <t xml:space="preserve"> )</t>
    </r>
  </si>
  <si>
    <r>
      <t xml:space="preserve">ANÁLISE DE HETEROCEDASTICIDADE. TESTE DE KONKER-BASSETT.
</t>
    </r>
    <r>
      <rPr>
        <b/>
        <sz val="12"/>
        <color rgb="FFFEFEFE"/>
        <rFont val="Montserrat"/>
      </rPr>
      <t>NBR 14653-2:2011, A.2.1.3; NBR 14653-3:2019, A.2.2.3</t>
    </r>
  </si>
  <si>
    <t>HABILITAR A FERRAMENTA</t>
  </si>
  <si>
    <t>Antes de iniciar a análise de dados por modelo de regressão linear, é necessário habilitar a ferramenta no Excel.</t>
  </si>
  <si>
    <t>O tutorial para habilitar essa ferramenta se encontra na seguinte página:</t>
  </si>
  <si>
    <t>https://support.microsoft.com/pt-br/office/carregar-o-analysis-toolpak-no-excel-6a63e598-cd6d-42e3-9317-6b40ba1a66b4</t>
  </si>
  <si>
    <t>Após a habilitação da ferramenta, surgirá a aba "Dados" no menu do Excel.</t>
  </si>
  <si>
    <t>Como localizar a ferramenta no Excel</t>
  </si>
  <si>
    <t>Excel</t>
  </si>
  <si>
    <t>Menu "Dados"</t>
  </si>
  <si>
    <t>Opção "Análise de dados"</t>
  </si>
  <si>
    <t>Item "Regressão"</t>
  </si>
  <si>
    <t xml:space="preserve"> ŷ² previsto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</si>
</sst>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11" x14ac:knownFonts="1">
    <font>
      <sz val="11"/>
      <color theme="1"/>
      <name val="Arial Nova"/>
      <family val="2"/>
    </font>
    <font>
      <b/>
      <sz val="20"/>
      <color rgb="FFFEFEFE"/>
      <name val="Montserrat"/>
    </font>
    <font>
      <sz val="12"/>
      <color theme="1"/>
      <name val="Arial Nova"/>
      <family val="2"/>
    </font>
    <font>
      <sz val="11"/>
      <color theme="1"/>
      <name val="Arial Nova"/>
      <family val="2"/>
    </font>
    <font>
      <b/>
      <sz val="12"/>
      <color theme="1"/>
      <name val="Arial Nova"/>
      <family val="2"/>
    </font>
    <font>
      <b/>
      <i/>
      <sz val="12"/>
      <color theme="1"/>
      <name val="Arial Nova"/>
      <family val="2"/>
    </font>
    <font>
      <b/>
      <sz val="12"/>
      <color theme="1"/>
      <name val="Calibri"/>
      <family val="2"/>
    </font>
    <font>
      <b/>
      <sz val="10"/>
      <color theme="1"/>
      <name val="Arial Nova"/>
      <family val="2"/>
    </font>
    <font>
      <b/>
      <sz val="10"/>
      <color theme="1"/>
      <name val="Calibri"/>
      <family val="2"/>
    </font>
    <font>
      <b/>
      <sz val="12"/>
      <color rgb="FFFEFEFE"/>
      <name val="Montserrat"/>
    </font>
    <font>
      <u/>
      <sz val="12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1C2628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E8ECEF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>
      <alignment horizontal="justify" vertical="center"/>
    </xf>
    <xf numFmtId="9" fontId="3" fillId="0" borderId="0" applyFont="0" applyFill="0" applyBorder="0" applyAlignment="0" applyProtection="0"/>
  </cellStyleXfs>
  <cellXfs count="39">
    <xf numFmtId="164" fontId="0" fillId="0" borderId="0" xfId="0">
      <alignment horizontal="justify" vertical="center"/>
    </xf>
    <xf numFmtId="164" fontId="2" fillId="0" borderId="0" xfId="0" applyNumberFormat="1" applyFont="1" applyAlignment="1" applyProtection="1">
      <alignment horizontal="right" wrapText="1" indent="1" readingOrder="1"/>
      <protection hidden="1"/>
    </xf>
    <xf numFmtId="165" fontId="2" fillId="0" borderId="0" xfId="0" applyNumberFormat="1" applyFont="1" applyAlignment="1" applyProtection="1">
      <alignment horizontal="right" wrapText="1" indent="1" readingOrder="1"/>
      <protection hidden="1"/>
    </xf>
    <xf numFmtId="10" fontId="2" fillId="0" borderId="0" xfId="1" applyNumberFormat="1" applyFont="1" applyAlignment="1" applyProtection="1">
      <alignment horizontal="right" wrapText="1" indent="1" readingOrder="1"/>
      <protection hidden="1"/>
    </xf>
    <xf numFmtId="164" fontId="2" fillId="0" borderId="2" xfId="0" applyNumberFormat="1" applyFont="1" applyBorder="1" applyAlignment="1" applyProtection="1">
      <alignment horizontal="right" wrapText="1" indent="1" readingOrder="1"/>
      <protection hidden="1"/>
    </xf>
    <xf numFmtId="165" fontId="2" fillId="0" borderId="2" xfId="0" applyNumberFormat="1" applyFont="1" applyBorder="1" applyAlignment="1" applyProtection="1">
      <alignment horizontal="right" wrapText="1" indent="1" readingOrder="1"/>
      <protection hidden="1"/>
    </xf>
    <xf numFmtId="164" fontId="5" fillId="0" borderId="1" xfId="0" applyNumberFormat="1" applyFont="1" applyBorder="1" applyAlignment="1" applyProtection="1">
      <alignment horizontal="right" wrapText="1" indent="1" readingOrder="1"/>
      <protection hidden="1"/>
    </xf>
    <xf numFmtId="164" fontId="5" fillId="0" borderId="1" xfId="0" applyNumberFormat="1" applyFont="1" applyBorder="1" applyAlignment="1" applyProtection="1">
      <alignment horizontal="center" wrapText="1" readingOrder="1"/>
      <protection hidden="1"/>
    </xf>
    <xf numFmtId="164" fontId="2" fillId="0" borderId="0" xfId="0" applyNumberFormat="1" applyFont="1" applyAlignment="1" applyProtection="1">
      <alignment horizontal="right" vertical="center" wrapText="1" readingOrder="1"/>
      <protection hidden="1"/>
    </xf>
    <xf numFmtId="164" fontId="4" fillId="0" borderId="1" xfId="0" applyNumberFormat="1" applyFont="1" applyBorder="1" applyAlignment="1" applyProtection="1">
      <alignment horizontal="center" vertical="center" wrapText="1" readingOrder="1"/>
      <protection hidden="1"/>
    </xf>
    <xf numFmtId="165" fontId="4" fillId="0" borderId="1" xfId="0" applyNumberFormat="1" applyFont="1" applyBorder="1" applyAlignment="1" applyProtection="1">
      <alignment horizontal="center" vertical="center" wrapText="1" readingOrder="1"/>
      <protection hidden="1"/>
    </xf>
    <xf numFmtId="164" fontId="2" fillId="3" borderId="0" xfId="0" applyNumberFormat="1" applyFont="1" applyFill="1" applyAlignment="1" applyProtection="1">
      <alignment horizontal="right" wrapText="1" indent="1" readingOrder="1"/>
      <protection hidden="1"/>
    </xf>
    <xf numFmtId="164" fontId="2" fillId="0" borderId="3" xfId="0" applyNumberFormat="1" applyFont="1" applyBorder="1" applyAlignment="1" applyProtection="1">
      <alignment horizontal="right" wrapText="1" indent="1" readingOrder="1"/>
      <protection hidden="1"/>
    </xf>
    <xf numFmtId="164" fontId="7" fillId="0" borderId="1" xfId="0" applyNumberFormat="1" applyFont="1" applyBorder="1" applyAlignment="1" applyProtection="1">
      <alignment horizontal="center" vertical="center" wrapText="1" readingOrder="1"/>
      <protection hidden="1"/>
    </xf>
    <xf numFmtId="10" fontId="2" fillId="5" borderId="3" xfId="1" applyNumberFormat="1" applyFont="1" applyFill="1" applyBorder="1" applyAlignment="1" applyProtection="1">
      <alignment horizontal="right" wrapText="1" indent="1" readingOrder="1"/>
      <protection hidden="1"/>
    </xf>
    <xf numFmtId="10" fontId="2" fillId="5" borderId="2" xfId="1" applyNumberFormat="1" applyFont="1" applyFill="1" applyBorder="1" applyAlignment="1" applyProtection="1">
      <alignment horizontal="right" wrapText="1" indent="1" readingOrder="1"/>
      <protection hidden="1"/>
    </xf>
    <xf numFmtId="10" fontId="2" fillId="5" borderId="0" xfId="1" applyNumberFormat="1" applyFont="1" applyFill="1" applyAlignment="1" applyProtection="1">
      <alignment horizontal="right" wrapText="1" indent="1" readingOrder="1"/>
      <protection hidden="1"/>
    </xf>
    <xf numFmtId="164" fontId="4" fillId="0" borderId="1" xfId="0" applyNumberFormat="1" applyFont="1" applyBorder="1" applyAlignment="1" applyProtection="1">
      <alignment horizontal="center" wrapText="1" readingOrder="1"/>
      <protection hidden="1"/>
    </xf>
    <xf numFmtId="165" fontId="2" fillId="0" borderId="3" xfId="0" applyNumberFormat="1" applyFont="1" applyBorder="1" applyAlignment="1" applyProtection="1">
      <alignment horizontal="right" wrapText="1" indent="1" readingOrder="1"/>
      <protection hidden="1"/>
    </xf>
    <xf numFmtId="164" fontId="0" fillId="0" borderId="0" xfId="0" applyAlignment="1" applyProtection="1">
      <alignment horizontal="right" vertical="center" wrapText="1"/>
      <protection hidden="1"/>
    </xf>
    <xf numFmtId="164" fontId="1" fillId="2" borderId="0" xfId="0" applyNumberFormat="1" applyFont="1" applyFill="1" applyAlignment="1" applyProtection="1">
      <alignment horizontal="left" vertical="center" wrapText="1" indent="1" readingOrder="1"/>
      <protection hidden="1"/>
    </xf>
    <xf numFmtId="164" fontId="2" fillId="0" borderId="0" xfId="0" applyFont="1" applyAlignment="1">
      <alignment horizontal="right" wrapText="1" indent="1" readingOrder="1"/>
    </xf>
    <xf numFmtId="164" fontId="2" fillId="3" borderId="0" xfId="0" applyFont="1" applyFill="1" applyAlignment="1">
      <alignment horizontal="right" wrapText="1" indent="1" readingOrder="1"/>
    </xf>
    <xf numFmtId="164" fontId="1" fillId="2" borderId="0" xfId="0" applyFont="1" applyFill="1" applyAlignment="1">
      <alignment horizontal="left" vertical="center" wrapText="1" indent="1" readingOrder="1"/>
    </xf>
    <xf numFmtId="164" fontId="1" fillId="2" borderId="0" xfId="0" applyNumberFormat="1" applyFont="1" applyFill="1" applyAlignment="1" applyProtection="1">
      <alignment horizontal="left" vertical="center" wrapText="1" indent="1" readingOrder="1"/>
      <protection hidden="1"/>
    </xf>
    <xf numFmtId="164" fontId="4" fillId="4" borderId="0" xfId="0" applyNumberFormat="1" applyFont="1" applyFill="1" applyAlignment="1" applyProtection="1">
      <alignment horizontal="left" vertical="center" wrapText="1" readingOrder="1"/>
      <protection hidden="1"/>
    </xf>
    <xf numFmtId="164" fontId="0" fillId="0" borderId="0" xfId="0" applyProtection="1">
      <alignment horizontal="justify" vertical="center"/>
      <protection hidden="1"/>
    </xf>
    <xf numFmtId="164" fontId="2" fillId="0" borderId="0" xfId="0" applyNumberFormat="1" applyFont="1" applyAlignment="1" applyProtection="1">
      <alignment horizontal="justify" wrapText="1" readingOrder="1"/>
      <protection hidden="1"/>
    </xf>
    <xf numFmtId="164" fontId="1" fillId="2" borderId="0" xfId="0" applyNumberFormat="1" applyFont="1" applyFill="1" applyAlignment="1" applyProtection="1">
      <alignment horizontal="left" vertical="center" wrapText="1" indent="1" readingOrder="1"/>
      <protection hidden="1"/>
    </xf>
    <xf numFmtId="164" fontId="4" fillId="4" borderId="0" xfId="0" applyNumberFormat="1" applyFont="1" applyFill="1" applyAlignment="1" applyProtection="1">
      <alignment horizontal="left" vertical="center" wrapText="1" readingOrder="1"/>
      <protection hidden="1"/>
    </xf>
    <xf numFmtId="164" fontId="2" fillId="0" borderId="1" xfId="0" applyNumberFormat="1" applyFont="1" applyBorder="1" applyAlignment="1" applyProtection="1">
      <alignment horizontal="left" wrapText="1" indent="1" readingOrder="1"/>
      <protection hidden="1"/>
    </xf>
    <xf numFmtId="164" fontId="2" fillId="0" borderId="0" xfId="0" applyNumberFormat="1" applyFont="1" applyAlignment="1" applyProtection="1">
      <alignment horizontal="justify" vertical="center" wrapText="1" readingOrder="1"/>
      <protection hidden="1"/>
    </xf>
    <xf numFmtId="164" fontId="0" fillId="0" borderId="0" xfId="0">
      <alignment horizontal="justify" vertical="center"/>
    </xf>
    <xf numFmtId="164" fontId="1" fillId="2" borderId="0" xfId="0" applyFont="1" applyFill="1" applyAlignment="1">
      <alignment horizontal="left" vertical="center" wrapText="1" indent="1" readingOrder="1"/>
    </xf>
    <xf numFmtId="164" fontId="0" fillId="0" borderId="0" xfId="0" quotePrefix="1">
      <alignment horizontal="justify" vertical="center"/>
    </xf>
    <xf numFmtId="164" fontId="4" fillId="0" borderId="0" xfId="0" applyFont="1" applyAlignment="1" applyProtection="1">
      <alignment horizontal="justify" vertical="center" wrapText="1" readingOrder="1"/>
      <protection hidden="1"/>
    </xf>
    <xf numFmtId="164" fontId="2" fillId="0" borderId="0" xfId="0" applyFont="1" applyAlignment="1" applyProtection="1">
      <alignment horizontal="left" wrapText="1" indent="1" readingOrder="1"/>
      <protection hidden="1"/>
    </xf>
    <xf numFmtId="164" fontId="2" fillId="0" borderId="0" xfId="0" applyNumberFormat="1" applyFont="1" applyBorder="1" applyAlignment="1" applyProtection="1">
      <alignment horizontal="right" wrapText="1" indent="1" readingOrder="1"/>
      <protection hidden="1"/>
    </xf>
    <xf numFmtId="164" fontId="4" fillId="0" borderId="4" xfId="0" applyNumberFormat="1" applyFont="1" applyBorder="1" applyAlignment="1" applyProtection="1">
      <alignment horizontal="right" wrapText="1" indent="1" readingOrder="1"/>
      <protection hidden="1"/>
    </xf>
  </cellXfs>
  <cellStyles count="2">
    <cellStyle name="Normal" xfId="0" builtinId="0" customBuiltin="1"/>
    <cellStyle name="Porcentagem" xfId="1" builtinId="5"/>
  </cellStyles>
  <dxfs count="0"/>
  <tableStyles count="0" defaultTableStyle="TableStyleMedium2" defaultPivotStyle="PivotStyleLight16"/>
  <colors>
    <mruColors>
      <color rgb="FFE8ECEF"/>
      <color rgb="FFFEFEFE"/>
      <color rgb="FF1C2628"/>
      <color rgb="FF3C3F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Gráfico de</a:t>
            </a:r>
            <a:r>
              <a:rPr lang="en-US" sz="1200" b="1" baseline="0"/>
              <a:t> dispersão dos resíduos contra os valores previstos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HOMOCEDASTICIDADE!$H$6</c:f>
              <c:strCache>
                <c:ptCount val="1"/>
                <c:pt idx="0">
                  <c:v>Resíduo ( ε 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HOMOCEDASTICIDADE!$G$7:$G$36</c:f>
              <c:numCache>
                <c:formatCode>#,##0.00_ ;[Red]\-#,##0.00\ </c:formatCode>
                <c:ptCount val="30"/>
                <c:pt idx="0">
                  <c:v>316198.3633959688</c:v>
                </c:pt>
                <c:pt idx="1">
                  <c:v>354709.09895495221</c:v>
                </c:pt>
                <c:pt idx="2">
                  <c:v>352958.89014499134</c:v>
                </c:pt>
                <c:pt idx="3">
                  <c:v>355984.76211492415</c:v>
                </c:pt>
                <c:pt idx="4">
                  <c:v>335112.87944772956</c:v>
                </c:pt>
                <c:pt idx="5">
                  <c:v>351753.90295383858</c:v>
                </c:pt>
                <c:pt idx="6">
                  <c:v>359505.78098868375</c:v>
                </c:pt>
                <c:pt idx="7">
                  <c:v>341132.97356822831</c:v>
                </c:pt>
                <c:pt idx="8">
                  <c:v>331756.89668081288</c:v>
                </c:pt>
                <c:pt idx="9">
                  <c:v>330709.83288925467</c:v>
                </c:pt>
                <c:pt idx="10">
                  <c:v>320105.51074458472</c:v>
                </c:pt>
                <c:pt idx="11">
                  <c:v>338809.8156689133</c:v>
                </c:pt>
                <c:pt idx="12">
                  <c:v>335288.22500281851</c:v>
                </c:pt>
                <c:pt idx="13">
                  <c:v>354846.11765657796</c:v>
                </c:pt>
                <c:pt idx="14">
                  <c:v>351982.91823470348</c:v>
                </c:pt>
                <c:pt idx="15">
                  <c:v>354596.45810108841</c:v>
                </c:pt>
                <c:pt idx="16">
                  <c:v>374219.59431391355</c:v>
                </c:pt>
                <c:pt idx="17">
                  <c:v>356948.25551419554</c:v>
                </c:pt>
                <c:pt idx="18">
                  <c:v>391933.67709466524</c:v>
                </c:pt>
                <c:pt idx="19">
                  <c:v>357856.48552394216</c:v>
                </c:pt>
                <c:pt idx="20">
                  <c:v>360939.60328853334</c:v>
                </c:pt>
                <c:pt idx="21">
                  <c:v>359494.15553549386</c:v>
                </c:pt>
                <c:pt idx="22">
                  <c:v>356138.12421243917</c:v>
                </c:pt>
                <c:pt idx="23">
                  <c:v>335197.75179257616</c:v>
                </c:pt>
                <c:pt idx="24">
                  <c:v>380934.90669464727</c:v>
                </c:pt>
                <c:pt idx="25">
                  <c:v>346844.55065781507</c:v>
                </c:pt>
                <c:pt idx="26">
                  <c:v>330391.67768780061</c:v>
                </c:pt>
                <c:pt idx="27">
                  <c:v>340671.96178864164</c:v>
                </c:pt>
                <c:pt idx="28">
                  <c:v>316638.28314129438</c:v>
                </c:pt>
                <c:pt idx="29">
                  <c:v>337338.54620597151</c:v>
                </c:pt>
              </c:numCache>
            </c:numRef>
          </c:xVal>
          <c:yVal>
            <c:numRef>
              <c:f>HOMOCEDASTICIDADE!$H$7:$H$36</c:f>
              <c:numCache>
                <c:formatCode>#,##0.00_ ;[Red]\-#,##0.00\ </c:formatCode>
                <c:ptCount val="30"/>
                <c:pt idx="0">
                  <c:v>-198.36339596880134</c:v>
                </c:pt>
                <c:pt idx="1">
                  <c:v>290.90104504779447</c:v>
                </c:pt>
                <c:pt idx="2">
                  <c:v>41.109855008660816</c:v>
                </c:pt>
                <c:pt idx="3">
                  <c:v>15.237885075854138</c:v>
                </c:pt>
                <c:pt idx="4">
                  <c:v>-112.87944772955962</c:v>
                </c:pt>
                <c:pt idx="5">
                  <c:v>246.09704616141971</c:v>
                </c:pt>
                <c:pt idx="6">
                  <c:v>-505.78098868374946</c:v>
                </c:pt>
                <c:pt idx="7">
                  <c:v>-132.97356822830625</c:v>
                </c:pt>
                <c:pt idx="8">
                  <c:v>243.10331918712473</c:v>
                </c:pt>
                <c:pt idx="9">
                  <c:v>290.16711074532941</c:v>
                </c:pt>
                <c:pt idx="10">
                  <c:v>-105.51074458472431</c:v>
                </c:pt>
                <c:pt idx="11">
                  <c:v>190.18433108669706</c:v>
                </c:pt>
                <c:pt idx="12">
                  <c:v>-288.22500281850807</c:v>
                </c:pt>
                <c:pt idx="13">
                  <c:v>153.88234342203941</c:v>
                </c:pt>
                <c:pt idx="14">
                  <c:v>17.081765296519734</c:v>
                </c:pt>
                <c:pt idx="15">
                  <c:v>403.54189891158603</c:v>
                </c:pt>
                <c:pt idx="16">
                  <c:v>-219.59431391354883</c:v>
                </c:pt>
                <c:pt idx="17">
                  <c:v>51.744485804461874</c:v>
                </c:pt>
                <c:pt idx="18">
                  <c:v>66.322905334760435</c:v>
                </c:pt>
                <c:pt idx="19">
                  <c:v>143.51447605784051</c:v>
                </c:pt>
                <c:pt idx="20">
                  <c:v>60.396711466659326</c:v>
                </c:pt>
                <c:pt idx="21">
                  <c:v>-494.15553549386095</c:v>
                </c:pt>
                <c:pt idx="22">
                  <c:v>-138.12421243917197</c:v>
                </c:pt>
                <c:pt idx="23">
                  <c:v>-197.75179257616401</c:v>
                </c:pt>
                <c:pt idx="24">
                  <c:v>65.09330535272602</c:v>
                </c:pt>
                <c:pt idx="25">
                  <c:v>155.4493421849329</c:v>
                </c:pt>
                <c:pt idx="26">
                  <c:v>-391.67768780060578</c:v>
                </c:pt>
                <c:pt idx="27">
                  <c:v>328.03821135836188</c:v>
                </c:pt>
                <c:pt idx="28">
                  <c:v>361.71685870562214</c:v>
                </c:pt>
                <c:pt idx="29">
                  <c:v>-338.54620597150642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1E-4CE9-B8D8-66BCD5A06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0205759"/>
        <c:axId val="1980216159"/>
      </c:scatterChart>
      <c:valAx>
        <c:axId val="1980205759"/>
        <c:scaling>
          <c:orientation val="minMax"/>
          <c:max val="400000"/>
          <c:min val="300000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0216159"/>
        <c:crosses val="autoZero"/>
        <c:crossBetween val="midCat"/>
        <c:majorUnit val="1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valAx>
        <c:axId val="1980216159"/>
        <c:scaling>
          <c:orientation val="minMax"/>
        </c:scaling>
        <c:delete val="0"/>
        <c:axPos val="l"/>
        <c:numFmt formatCode="#,##0_ ;[Red]\-#,##0\ 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  <a:headEnd type="triangle"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80205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5</xdr:row>
      <xdr:rowOff>33337</xdr:rowOff>
    </xdr:from>
    <xdr:to>
      <xdr:col>14</xdr:col>
      <xdr:colOff>164925</xdr:colOff>
      <xdr:row>30</xdr:row>
      <xdr:rowOff>64912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398E24-B63B-367D-B253-E8129BBD5A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622385</xdr:colOff>
      <xdr:row>0</xdr:row>
      <xdr:rowOff>0</xdr:rowOff>
    </xdr:from>
    <xdr:to>
      <xdr:col>7</xdr:col>
      <xdr:colOff>394155</xdr:colOff>
      <xdr:row>19</xdr:row>
      <xdr:rowOff>161475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C42939-E48E-40B5-A205-241A1A0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9785" y="0"/>
          <a:ext cx="2514970" cy="36000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571457</xdr:colOff>
      <xdr:row>0</xdr:row>
      <xdr:rowOff>0</xdr:rowOff>
    </xdr:from>
    <xdr:to>
      <xdr:col>11</xdr:col>
      <xdr:colOff>528257</xdr:colOff>
      <xdr:row>19</xdr:row>
      <xdr:rowOff>161475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60BC183-631F-4D1D-9937-13FEC6740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057" y="0"/>
          <a:ext cx="2700000" cy="360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19759</xdr:colOff>
      <xdr:row>0</xdr:row>
      <xdr:rowOff>0</xdr:rowOff>
    </xdr:from>
    <xdr:to>
      <xdr:col>15</xdr:col>
      <xdr:colOff>655159</xdr:colOff>
      <xdr:row>19</xdr:row>
      <xdr:rowOff>161475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30A8C0D-0E29-4BC4-A055-3B0C2A290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9359" y="0"/>
          <a:ext cx="2692800" cy="3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445083</xdr:colOff>
      <xdr:row>19</xdr:row>
      <xdr:rowOff>161475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FFBF64C-0892-4161-9836-809364B84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2483" cy="3600000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123826</xdr:colOff>
      <xdr:row>0</xdr:row>
      <xdr:rowOff>0</xdr:rowOff>
    </xdr:from>
    <xdr:to>
      <xdr:col>19</xdr:col>
      <xdr:colOff>570957</xdr:colOff>
      <xdr:row>19</xdr:row>
      <xdr:rowOff>161475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4B32EB19-3011-2AA2-1586-9034E163B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6626" y="0"/>
          <a:ext cx="2504531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43FF-4D82-4A1B-B326-90D61D55A5A3}">
  <dimension ref="A1:AD59"/>
  <sheetViews>
    <sheetView tabSelected="1" topLeftCell="D1" zoomScaleNormal="100" workbookViewId="0">
      <selection activeCell="I11" sqref="I11"/>
    </sheetView>
  </sheetViews>
  <sheetFormatPr defaultColWidth="15.625" defaultRowHeight="20.100000000000001" customHeight="1" x14ac:dyDescent="0.25"/>
  <cols>
    <col min="1" max="2" width="15.625" style="1"/>
    <col min="3" max="10" width="20.625" style="1" customWidth="1"/>
    <col min="11" max="15" width="15.625" style="1"/>
    <col min="16" max="16" width="15.625" style="26"/>
    <col min="17" max="18" width="25.625" style="1" customWidth="1"/>
    <col min="19" max="19" width="15.625" style="1"/>
    <col min="20" max="20" width="25.625" style="1" customWidth="1"/>
    <col min="21" max="28" width="20.625" style="1" customWidth="1"/>
    <col min="29" max="16384" width="15.625" style="1"/>
  </cols>
  <sheetData>
    <row r="1" spans="1:30" ht="60" customHeight="1" x14ac:dyDescent="0.25">
      <c r="A1" s="28" t="s">
        <v>40</v>
      </c>
      <c r="B1" s="28"/>
      <c r="C1" s="28"/>
      <c r="D1" s="28"/>
      <c r="E1" s="28"/>
      <c r="F1" s="28"/>
      <c r="G1" s="28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ht="2.1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2.1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</row>
    <row r="4" spans="1:30" ht="20.100000000000001" customHeight="1" x14ac:dyDescent="0.25">
      <c r="P4" s="1"/>
    </row>
    <row r="6" spans="1:30" ht="39.950000000000003" customHeight="1" thickBot="1" x14ac:dyDescent="0.3">
      <c r="A6" s="10" t="s">
        <v>31</v>
      </c>
      <c r="B6" s="9" t="s">
        <v>28</v>
      </c>
      <c r="C6" s="9" t="s">
        <v>29</v>
      </c>
      <c r="D6" s="9" t="s">
        <v>30</v>
      </c>
      <c r="F6" s="9" t="s">
        <v>30</v>
      </c>
      <c r="G6" s="9" t="s">
        <v>39</v>
      </c>
      <c r="H6" s="9" t="s">
        <v>32</v>
      </c>
      <c r="Q6" s="13" t="s">
        <v>34</v>
      </c>
      <c r="R6" s="13" t="s">
        <v>33</v>
      </c>
      <c r="T6" s="29" t="s">
        <v>0</v>
      </c>
      <c r="U6" s="29"/>
      <c r="V6" s="29"/>
      <c r="W6" s="25"/>
      <c r="X6" s="25"/>
      <c r="Y6" s="25"/>
      <c r="Z6" s="29"/>
      <c r="AA6" s="29"/>
      <c r="AB6" s="29"/>
    </row>
    <row r="7" spans="1:30" ht="20.100000000000001" customHeight="1" x14ac:dyDescent="0.25">
      <c r="A7" s="2">
        <v>1</v>
      </c>
      <c r="B7" s="1">
        <v>299.44322031311992</v>
      </c>
      <c r="C7" s="1">
        <v>125.70732749412518</v>
      </c>
      <c r="D7" s="1">
        <v>316000</v>
      </c>
      <c r="F7" s="1">
        <v>316000</v>
      </c>
      <c r="G7" s="1">
        <v>316198.3633959688</v>
      </c>
      <c r="H7" s="1">
        <f>F7-G7</f>
        <v>-198.36339596880134</v>
      </c>
      <c r="Q7" s="1">
        <f>G7^2</f>
        <v>99981405014.289139</v>
      </c>
      <c r="R7" s="1">
        <f>H7^2</f>
        <v>39348.036860275475</v>
      </c>
      <c r="AA7" s="26"/>
      <c r="AB7" s="26"/>
    </row>
    <row r="8" spans="1:30" ht="20.100000000000001" customHeight="1" thickBot="1" x14ac:dyDescent="0.3">
      <c r="A8" s="5">
        <v>2</v>
      </c>
      <c r="B8" s="4">
        <v>349.30420850245673</v>
      </c>
      <c r="C8" s="4">
        <v>142.15039521469771</v>
      </c>
      <c r="D8" s="4">
        <v>355000</v>
      </c>
      <c r="F8" s="4">
        <v>355000</v>
      </c>
      <c r="G8" s="4">
        <v>354709.09895495221</v>
      </c>
      <c r="H8" s="4">
        <f t="shared" ref="H8:H36" si="0">F8-G8</f>
        <v>290.90104504779447</v>
      </c>
      <c r="Q8" s="4">
        <f t="shared" ref="Q8:Q36" si="1">G8^2</f>
        <v>125818544881.43408</v>
      </c>
      <c r="R8" s="4">
        <f t="shared" ref="R8:R31" si="2">H8^2</f>
        <v>84623.418009898945</v>
      </c>
      <c r="T8" s="30" t="s">
        <v>1</v>
      </c>
      <c r="U8" s="30"/>
      <c r="AA8" s="26"/>
      <c r="AB8" s="26"/>
    </row>
    <row r="9" spans="1:30" ht="20.100000000000001" customHeight="1" x14ac:dyDescent="0.25">
      <c r="A9" s="5">
        <v>3</v>
      </c>
      <c r="B9" s="4">
        <v>357.6815088351085</v>
      </c>
      <c r="C9" s="4">
        <v>139.19904171880245</v>
      </c>
      <c r="D9" s="4">
        <v>353000</v>
      </c>
      <c r="F9" s="4">
        <v>353000</v>
      </c>
      <c r="G9" s="4">
        <v>352958.89014499134</v>
      </c>
      <c r="H9" s="4">
        <f t="shared" si="0"/>
        <v>41.109855008660816</v>
      </c>
      <c r="Q9" s="4">
        <f t="shared" si="1"/>
        <v>124579978132.38406</v>
      </c>
      <c r="R9" s="4">
        <f t="shared" si="2"/>
        <v>1690.0201788331146</v>
      </c>
      <c r="T9" s="1" t="s">
        <v>2</v>
      </c>
      <c r="U9" s="16">
        <v>0.13332859711875228</v>
      </c>
      <c r="AA9" s="26"/>
      <c r="AB9" s="26"/>
    </row>
    <row r="10" spans="1:30" ht="20.100000000000001" customHeight="1" x14ac:dyDescent="0.25">
      <c r="A10" s="5">
        <v>4</v>
      </c>
      <c r="B10" s="4">
        <v>308.79586169011503</v>
      </c>
      <c r="C10" s="4">
        <v>151.42570268868067</v>
      </c>
      <c r="D10" s="4">
        <v>356000</v>
      </c>
      <c r="F10" s="4">
        <v>356000</v>
      </c>
      <c r="G10" s="4">
        <v>355984.76211492415</v>
      </c>
      <c r="H10" s="4">
        <f t="shared" si="0"/>
        <v>15.237885075854138</v>
      </c>
      <c r="Q10" s="4">
        <f t="shared" si="1"/>
        <v>126725150858.01913</v>
      </c>
      <c r="R10" s="4">
        <f t="shared" si="2"/>
        <v>232.19314158493825</v>
      </c>
      <c r="T10" s="4" t="s">
        <v>3</v>
      </c>
      <c r="U10" s="15">
        <v>1.7776514809654555E-2</v>
      </c>
      <c r="AA10" s="26"/>
      <c r="AB10" s="26"/>
    </row>
    <row r="11" spans="1:30" ht="20.100000000000001" customHeight="1" x14ac:dyDescent="0.25">
      <c r="A11" s="5">
        <v>5</v>
      </c>
      <c r="B11" s="4">
        <v>348.85027619251076</v>
      </c>
      <c r="C11" s="4">
        <v>128.62324900051883</v>
      </c>
      <c r="D11" s="4">
        <v>335000</v>
      </c>
      <c r="F11" s="4">
        <v>335000</v>
      </c>
      <c r="G11" s="4">
        <v>335112.87944772956</v>
      </c>
      <c r="H11" s="4">
        <f t="shared" si="0"/>
        <v>-112.87944772955962</v>
      </c>
      <c r="Q11" s="4">
        <f t="shared" si="1"/>
        <v>112300641971.74852</v>
      </c>
      <c r="R11" s="4">
        <f t="shared" si="2"/>
        <v>12741.769719730381</v>
      </c>
      <c r="T11" s="1" t="s">
        <v>4</v>
      </c>
      <c r="U11" s="16">
        <v>-1.7302895375714923E-2</v>
      </c>
      <c r="AA11" s="26"/>
      <c r="AB11" s="26"/>
    </row>
    <row r="12" spans="1:30" ht="20.100000000000001" customHeight="1" x14ac:dyDescent="0.25">
      <c r="A12" s="5">
        <v>6</v>
      </c>
      <c r="B12" s="4">
        <v>311.6032898953215</v>
      </c>
      <c r="C12" s="4">
        <v>147.9035004730369</v>
      </c>
      <c r="D12" s="4">
        <v>352000</v>
      </c>
      <c r="F12" s="4">
        <v>352000</v>
      </c>
      <c r="G12" s="4">
        <v>351753.90295383858</v>
      </c>
      <c r="H12" s="4">
        <f t="shared" si="0"/>
        <v>246.09704616141971</v>
      </c>
      <c r="Q12" s="4">
        <f t="shared" si="1"/>
        <v>123730808243.25848</v>
      </c>
      <c r="R12" s="4">
        <f t="shared" si="2"/>
        <v>60563.756129375943</v>
      </c>
      <c r="T12" s="4" t="s">
        <v>5</v>
      </c>
      <c r="U12" s="4">
        <v>70202.852431080944</v>
      </c>
      <c r="AA12" s="26"/>
      <c r="AB12" s="26"/>
    </row>
    <row r="13" spans="1:30" ht="20.100000000000001" customHeight="1" x14ac:dyDescent="0.25">
      <c r="A13" s="5">
        <v>7</v>
      </c>
      <c r="B13" s="4">
        <v>315.76024658955657</v>
      </c>
      <c r="C13" s="4">
        <v>152.43092135380107</v>
      </c>
      <c r="D13" s="4">
        <v>359000</v>
      </c>
      <c r="F13" s="4">
        <v>359000</v>
      </c>
      <c r="G13" s="4">
        <v>359505.78098868375</v>
      </c>
      <c r="H13" s="4">
        <f t="shared" si="0"/>
        <v>-505.78098868374946</v>
      </c>
      <c r="Q13" s="4">
        <f t="shared" si="1"/>
        <v>129244406564.28345</v>
      </c>
      <c r="R13" s="4">
        <f t="shared" si="2"/>
        <v>255814.4085139111</v>
      </c>
      <c r="T13" s="4" t="s">
        <v>6</v>
      </c>
      <c r="U13" s="5">
        <v>30</v>
      </c>
      <c r="AA13" s="26"/>
      <c r="AB13" s="26"/>
    </row>
    <row r="14" spans="1:30" ht="20.100000000000001" customHeight="1" x14ac:dyDescent="0.25">
      <c r="A14" s="5">
        <v>8</v>
      </c>
      <c r="B14" s="4">
        <v>303.03787347025974</v>
      </c>
      <c r="C14" s="4">
        <v>142.29474776451917</v>
      </c>
      <c r="D14" s="4">
        <v>341000</v>
      </c>
      <c r="F14" s="4">
        <v>341000</v>
      </c>
      <c r="G14" s="4">
        <v>341132.97356822831</v>
      </c>
      <c r="H14" s="4">
        <f t="shared" si="0"/>
        <v>-132.97356822830625</v>
      </c>
      <c r="Q14" s="4">
        <f t="shared" si="1"/>
        <v>116371705655.50156</v>
      </c>
      <c r="R14" s="4">
        <f t="shared" si="2"/>
        <v>17681.969847368018</v>
      </c>
      <c r="AA14" s="26"/>
      <c r="AB14" s="26"/>
    </row>
    <row r="15" spans="1:30" ht="20.100000000000001" customHeight="1" x14ac:dyDescent="0.25">
      <c r="A15" s="5">
        <v>9</v>
      </c>
      <c r="B15" s="4">
        <v>339.44242683187355</v>
      </c>
      <c r="C15" s="4">
        <v>128.23874629963072</v>
      </c>
      <c r="D15" s="4">
        <v>332000</v>
      </c>
      <c r="F15" s="4">
        <v>332000</v>
      </c>
      <c r="G15" s="4">
        <v>331756.89668081288</v>
      </c>
      <c r="H15" s="4">
        <f t="shared" si="0"/>
        <v>243.10331918712473</v>
      </c>
      <c r="Q15" s="4">
        <f t="shared" si="1"/>
        <v>110062638495.28355</v>
      </c>
      <c r="R15" s="4">
        <f t="shared" si="2"/>
        <v>59099.223799797044</v>
      </c>
      <c r="T15" s="29" t="s">
        <v>7</v>
      </c>
      <c r="U15" s="29"/>
      <c r="V15" s="29"/>
      <c r="W15" s="29"/>
      <c r="X15" s="29"/>
      <c r="Y15" s="29"/>
      <c r="Z15" s="29"/>
      <c r="AA15" s="29"/>
      <c r="AB15" s="29"/>
    </row>
    <row r="16" spans="1:30" ht="20.100000000000001" customHeight="1" thickBot="1" x14ac:dyDescent="0.3">
      <c r="A16" s="5">
        <v>10</v>
      </c>
      <c r="B16" s="4">
        <v>343.58302560502943</v>
      </c>
      <c r="C16" s="4">
        <v>126.65349284340952</v>
      </c>
      <c r="D16" s="4">
        <v>331000</v>
      </c>
      <c r="F16" s="4">
        <v>331000</v>
      </c>
      <c r="G16" s="4">
        <v>330709.83288925467</v>
      </c>
      <c r="H16" s="4">
        <f t="shared" si="0"/>
        <v>290.16711074532941</v>
      </c>
      <c r="Q16" s="4">
        <f t="shared" si="1"/>
        <v>109368993569.63875</v>
      </c>
      <c r="R16" s="4">
        <f t="shared" si="2"/>
        <v>84196.952158292261</v>
      </c>
      <c r="T16" s="6"/>
      <c r="U16" s="7" t="s">
        <v>12</v>
      </c>
      <c r="V16" s="7" t="s">
        <v>13</v>
      </c>
      <c r="W16" s="7" t="s">
        <v>14</v>
      </c>
      <c r="X16" s="7" t="s">
        <v>15</v>
      </c>
      <c r="Y16" s="7" t="s">
        <v>16</v>
      </c>
      <c r="Z16" s="31" t="s">
        <v>37</v>
      </c>
      <c r="AA16" s="31"/>
      <c r="AB16" s="31"/>
    </row>
    <row r="17" spans="1:28" ht="20.100000000000001" customHeight="1" x14ac:dyDescent="0.25">
      <c r="A17" s="5">
        <v>11</v>
      </c>
      <c r="B17" s="4">
        <v>303.43250831629382</v>
      </c>
      <c r="C17" s="4">
        <v>127.59703360087893</v>
      </c>
      <c r="D17" s="4">
        <v>320000</v>
      </c>
      <c r="F17" s="4">
        <v>320000</v>
      </c>
      <c r="G17" s="4">
        <v>320105.51074458472</v>
      </c>
      <c r="H17" s="4">
        <f t="shared" si="0"/>
        <v>-105.51074458472431</v>
      </c>
      <c r="Q17" s="4">
        <f t="shared" si="1"/>
        <v>102467538009.05145</v>
      </c>
      <c r="R17" s="4">
        <f t="shared" si="2"/>
        <v>11132.517222822929</v>
      </c>
      <c r="T17" s="1" t="s">
        <v>8</v>
      </c>
      <c r="U17" s="2">
        <v>1</v>
      </c>
      <c r="V17" s="1">
        <v>2497490547.4872742</v>
      </c>
      <c r="W17" s="1">
        <v>2497490547.4872742</v>
      </c>
      <c r="X17" s="12">
        <v>0.50675067555920827</v>
      </c>
      <c r="Y17" s="14">
        <v>0.48243839348762563</v>
      </c>
      <c r="Z17" s="31"/>
      <c r="AA17" s="31"/>
      <c r="AB17" s="31"/>
    </row>
    <row r="18" spans="1:28" ht="20.100000000000001" customHeight="1" x14ac:dyDescent="0.25">
      <c r="A18" s="5">
        <v>12</v>
      </c>
      <c r="B18" s="4">
        <v>340.57521286660358</v>
      </c>
      <c r="C18" s="4">
        <v>132.90658284249398</v>
      </c>
      <c r="D18" s="4">
        <v>339000</v>
      </c>
      <c r="F18" s="4">
        <v>339000</v>
      </c>
      <c r="G18" s="4">
        <v>338809.8156689133</v>
      </c>
      <c r="H18" s="4">
        <f t="shared" si="0"/>
        <v>190.18433108669706</v>
      </c>
      <c r="Q18" s="4">
        <f t="shared" si="1"/>
        <v>114792091193.60301</v>
      </c>
      <c r="R18" s="4">
        <f t="shared" si="2"/>
        <v>36170.079790894408</v>
      </c>
      <c r="T18" s="4" t="s">
        <v>9</v>
      </c>
      <c r="U18" s="5">
        <v>28</v>
      </c>
      <c r="V18" s="4">
        <v>137996333704.88354</v>
      </c>
      <c r="W18" s="4">
        <v>4928440489.4601269</v>
      </c>
      <c r="Z18" s="31"/>
      <c r="AA18" s="31"/>
      <c r="AB18" s="31"/>
    </row>
    <row r="19" spans="1:28" ht="20.100000000000001" customHeight="1" x14ac:dyDescent="0.25">
      <c r="A19" s="5">
        <v>13</v>
      </c>
      <c r="B19" s="4">
        <v>329.38843958861048</v>
      </c>
      <c r="C19" s="4">
        <v>132.77535325174719</v>
      </c>
      <c r="D19" s="4">
        <v>335000</v>
      </c>
      <c r="F19" s="4">
        <v>335000</v>
      </c>
      <c r="G19" s="4">
        <v>335288.22500281851</v>
      </c>
      <c r="H19" s="4">
        <f t="shared" si="0"/>
        <v>-288.22500281850807</v>
      </c>
      <c r="Q19" s="4">
        <f t="shared" si="1"/>
        <v>112418193825.54065</v>
      </c>
      <c r="R19" s="4">
        <f t="shared" si="2"/>
        <v>83073.652249728984</v>
      </c>
      <c r="T19" s="4" t="s">
        <v>10</v>
      </c>
      <c r="U19" s="5">
        <v>29</v>
      </c>
      <c r="V19" s="4">
        <v>140493824252.37082</v>
      </c>
      <c r="Z19" s="31"/>
      <c r="AA19" s="31"/>
      <c r="AB19" s="31"/>
    </row>
    <row r="20" spans="1:28" ht="20.100000000000001" customHeight="1" x14ac:dyDescent="0.25">
      <c r="A20" s="5">
        <v>14</v>
      </c>
      <c r="B20" s="4">
        <v>349.96057008575701</v>
      </c>
      <c r="C20" s="4">
        <v>142.10971404156621</v>
      </c>
      <c r="D20" s="4">
        <v>355000</v>
      </c>
      <c r="F20" s="4">
        <v>355000</v>
      </c>
      <c r="G20" s="4">
        <v>354846.11765657796</v>
      </c>
      <c r="H20" s="4">
        <f t="shared" si="0"/>
        <v>153.88234342203941</v>
      </c>
      <c r="Q20" s="4">
        <f t="shared" si="1"/>
        <v>125915767215.94597</v>
      </c>
      <c r="R20" s="4">
        <f t="shared" si="2"/>
        <v>23679.775617058476</v>
      </c>
      <c r="AA20" s="26"/>
      <c r="AB20" s="26"/>
    </row>
    <row r="21" spans="1:28" ht="20.100000000000001" customHeight="1" thickBot="1" x14ac:dyDescent="0.3">
      <c r="A21" s="5">
        <v>15</v>
      </c>
      <c r="B21" s="4">
        <v>338.56932279427474</v>
      </c>
      <c r="C21" s="4">
        <v>142.47846919156467</v>
      </c>
      <c r="D21" s="4">
        <v>352000</v>
      </c>
      <c r="F21" s="4">
        <v>352000</v>
      </c>
      <c r="G21" s="4">
        <v>351982.91823470348</v>
      </c>
      <c r="H21" s="4">
        <f t="shared" si="0"/>
        <v>17.081765296519734</v>
      </c>
      <c r="Q21" s="4">
        <f t="shared" si="1"/>
        <v>123891974729.01796</v>
      </c>
      <c r="R21" s="4">
        <f t="shared" si="2"/>
        <v>291.78670564538589</v>
      </c>
      <c r="T21" s="6"/>
      <c r="U21" s="7" t="s">
        <v>17</v>
      </c>
      <c r="V21" s="7" t="s">
        <v>5</v>
      </c>
      <c r="W21" s="7" t="s">
        <v>18</v>
      </c>
      <c r="X21" s="7" t="s">
        <v>19</v>
      </c>
      <c r="Y21" s="7" t="s">
        <v>20</v>
      </c>
      <c r="Z21" s="7" t="s">
        <v>21</v>
      </c>
      <c r="AA21" s="7" t="s">
        <v>22</v>
      </c>
      <c r="AB21" s="7" t="s">
        <v>23</v>
      </c>
    </row>
    <row r="22" spans="1:28" ht="20.100000000000001" customHeight="1" x14ac:dyDescent="0.25">
      <c r="A22" s="5">
        <v>16</v>
      </c>
      <c r="B22" s="4">
        <v>324.57921079134496</v>
      </c>
      <c r="C22" s="4">
        <v>147.1922360911893</v>
      </c>
      <c r="D22" s="4">
        <v>355000</v>
      </c>
      <c r="F22" s="4">
        <v>355000</v>
      </c>
      <c r="G22" s="4">
        <v>354596.45810108841</v>
      </c>
      <c r="H22" s="4">
        <f t="shared" si="0"/>
        <v>403.54189891158603</v>
      </c>
      <c r="Q22" s="4">
        <f t="shared" si="1"/>
        <v>125738648097.83694</v>
      </c>
      <c r="R22" s="4">
        <f t="shared" si="2"/>
        <v>162846.06417716871</v>
      </c>
      <c r="T22" s="1" t="s">
        <v>11</v>
      </c>
      <c r="U22" s="1">
        <v>152403.60660325226</v>
      </c>
      <c r="V22" s="1">
        <v>128107.74177200098</v>
      </c>
      <c r="W22" s="1">
        <v>1.1896518078859879</v>
      </c>
      <c r="X22" s="3">
        <v>0.24417358115323168</v>
      </c>
      <c r="Y22" s="1">
        <v>-110013.2065617755</v>
      </c>
      <c r="Z22" s="1">
        <v>414820.41976828</v>
      </c>
      <c r="AA22" s="1">
        <v>-110013.2065617755</v>
      </c>
      <c r="AB22" s="1">
        <v>414820.41976828</v>
      </c>
    </row>
    <row r="23" spans="1:28" ht="20.100000000000001" customHeight="1" x14ac:dyDescent="0.25">
      <c r="A23" s="5">
        <v>17</v>
      </c>
      <c r="B23" s="4">
        <v>303.07058931241801</v>
      </c>
      <c r="C23" s="4">
        <v>165.28617206335642</v>
      </c>
      <c r="D23" s="4">
        <v>374000</v>
      </c>
      <c r="F23" s="4">
        <v>374000</v>
      </c>
      <c r="G23" s="4">
        <v>374219.59431391355</v>
      </c>
      <c r="H23" s="4">
        <f t="shared" si="0"/>
        <v>-219.59431391354883</v>
      </c>
      <c r="Q23" s="4">
        <f t="shared" si="1"/>
        <v>140040304768.47003</v>
      </c>
      <c r="R23" s="4">
        <f t="shared" si="2"/>
        <v>48221.662703162227</v>
      </c>
      <c r="T23" s="4" t="s">
        <v>35</v>
      </c>
      <c r="U23" s="4">
        <v>-7.4867658544057604E-7</v>
      </c>
      <c r="V23" s="4">
        <v>1.0517126140248058E-6</v>
      </c>
      <c r="W23" s="4">
        <v>-0.71186422550877348</v>
      </c>
      <c r="X23" s="15">
        <v>0.48243839348762663</v>
      </c>
      <c r="Y23" s="4">
        <v>-2.9030122151251338E-6</v>
      </c>
      <c r="Z23" s="4">
        <v>1.4056590442439819E-6</v>
      </c>
      <c r="AA23" s="4">
        <v>-2.9030122151251338E-6</v>
      </c>
      <c r="AB23" s="4">
        <v>1.4056590442439819E-6</v>
      </c>
    </row>
    <row r="24" spans="1:28" ht="20.100000000000001" customHeight="1" x14ac:dyDescent="0.25">
      <c r="A24" s="5">
        <v>18</v>
      </c>
      <c r="B24" s="4">
        <v>344.44386120181889</v>
      </c>
      <c r="C24" s="4">
        <v>144.71330912198249</v>
      </c>
      <c r="D24" s="4">
        <v>357000</v>
      </c>
      <c r="F24" s="4">
        <v>357000</v>
      </c>
      <c r="G24" s="4">
        <v>356948.25551419554</v>
      </c>
      <c r="H24" s="4">
        <f t="shared" si="0"/>
        <v>51.744485804461874</v>
      </c>
      <c r="Q24" s="4">
        <f t="shared" si="1"/>
        <v>127412057114.62743</v>
      </c>
      <c r="R24" s="4">
        <f t="shared" si="2"/>
        <v>2677.4918111681563</v>
      </c>
    </row>
    <row r="25" spans="1:28" ht="20.100000000000001" customHeight="1" x14ac:dyDescent="0.25">
      <c r="A25" s="5">
        <v>19</v>
      </c>
      <c r="B25" s="4">
        <v>361.07168797875909</v>
      </c>
      <c r="C25" s="4">
        <v>165.58800012207405</v>
      </c>
      <c r="D25" s="4">
        <v>392000</v>
      </c>
      <c r="F25" s="4">
        <v>392000</v>
      </c>
      <c r="G25" s="4">
        <v>391933.67709466524</v>
      </c>
      <c r="H25" s="4">
        <f t="shared" si="0"/>
        <v>66.322905334760435</v>
      </c>
      <c r="Q25" s="4">
        <f t="shared" si="1"/>
        <v>153612007240.94531</v>
      </c>
      <c r="R25" s="4">
        <f t="shared" si="2"/>
        <v>4398.7277720435941</v>
      </c>
      <c r="T25" s="27" t="s">
        <v>38</v>
      </c>
      <c r="U25" s="27"/>
      <c r="V25" s="27"/>
      <c r="W25" s="27"/>
      <c r="X25" s="27"/>
      <c r="Y25" s="27"/>
      <c r="Z25" s="27"/>
      <c r="AA25" s="27"/>
      <c r="AB25" s="27"/>
    </row>
    <row r="26" spans="1:28" ht="20.100000000000001" customHeight="1" x14ac:dyDescent="0.25">
      <c r="A26" s="5">
        <v>20</v>
      </c>
      <c r="B26" s="4">
        <v>311.59306619464707</v>
      </c>
      <c r="C26" s="4">
        <v>152.14746543778801</v>
      </c>
      <c r="D26" s="4">
        <v>358000</v>
      </c>
      <c r="F26" s="4">
        <v>358000</v>
      </c>
      <c r="G26" s="4">
        <v>357856.48552394216</v>
      </c>
      <c r="H26" s="4">
        <f t="shared" si="0"/>
        <v>143.51447605784051</v>
      </c>
      <c r="Q26" s="4">
        <f t="shared" si="1"/>
        <v>128061264231.54742</v>
      </c>
      <c r="R26" s="4">
        <f t="shared" si="2"/>
        <v>20596.404838156479</v>
      </c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20.100000000000001" customHeight="1" x14ac:dyDescent="0.25">
      <c r="A27" s="5">
        <v>21</v>
      </c>
      <c r="B27" s="4">
        <v>296.3781548509171</v>
      </c>
      <c r="C27" s="4">
        <v>157.44126712851346</v>
      </c>
      <c r="D27" s="4">
        <v>361000</v>
      </c>
      <c r="F27" s="4">
        <v>361000</v>
      </c>
      <c r="G27" s="4">
        <v>360939.60328853334</v>
      </c>
      <c r="H27" s="4">
        <f t="shared" si="0"/>
        <v>60.396711466659326</v>
      </c>
      <c r="Q27" s="4">
        <f t="shared" si="1"/>
        <v>130277397222.08383</v>
      </c>
      <c r="R27" s="4">
        <f t="shared" si="2"/>
        <v>3647.7627559868979</v>
      </c>
      <c r="T27" s="29" t="s">
        <v>24</v>
      </c>
      <c r="U27" s="29"/>
      <c r="V27" s="29"/>
      <c r="W27" s="29"/>
      <c r="X27" s="29"/>
      <c r="Y27" s="29"/>
      <c r="Z27" s="29"/>
      <c r="AA27" s="29"/>
      <c r="AB27" s="29"/>
    </row>
    <row r="28" spans="1:28" ht="20.100000000000001" customHeight="1" x14ac:dyDescent="0.25">
      <c r="A28" s="5">
        <v>22</v>
      </c>
      <c r="B28" s="4">
        <v>348.75621814630574</v>
      </c>
      <c r="C28" s="4">
        <v>145.58992278817104</v>
      </c>
      <c r="D28" s="4">
        <v>359000</v>
      </c>
      <c r="F28" s="4">
        <v>359000</v>
      </c>
      <c r="G28" s="4">
        <v>359494.15553549386</v>
      </c>
      <c r="H28" s="4">
        <f t="shared" si="0"/>
        <v>-494.15553549386095</v>
      </c>
      <c r="Q28" s="4">
        <f t="shared" si="1"/>
        <v>129236047864.17786</v>
      </c>
      <c r="R28" s="4">
        <f t="shared" si="2"/>
        <v>244189.69325922447</v>
      </c>
      <c r="U28" s="37"/>
      <c r="AA28" s="26"/>
      <c r="AB28" s="26"/>
    </row>
    <row r="29" spans="1:28" ht="20.100000000000001" customHeight="1" thickBot="1" x14ac:dyDescent="0.3">
      <c r="A29" s="5">
        <v>23</v>
      </c>
      <c r="B29" s="4">
        <v>317.56779686880094</v>
      </c>
      <c r="C29" s="4">
        <v>149.71578112125005</v>
      </c>
      <c r="D29" s="4">
        <v>356000</v>
      </c>
      <c r="F29" s="4">
        <v>356000</v>
      </c>
      <c r="G29" s="4">
        <v>356138.12421243917</v>
      </c>
      <c r="H29" s="4">
        <f t="shared" si="0"/>
        <v>-138.12421243917197</v>
      </c>
      <c r="Q29" s="4">
        <f t="shared" si="1"/>
        <v>126834363517.55475</v>
      </c>
      <c r="R29" s="4">
        <f t="shared" si="2"/>
        <v>19078.29806194151</v>
      </c>
      <c r="T29" s="17" t="s">
        <v>25</v>
      </c>
      <c r="U29" s="38" t="s">
        <v>51</v>
      </c>
      <c r="V29" s="17" t="s">
        <v>26</v>
      </c>
      <c r="W29" s="17" t="s">
        <v>27</v>
      </c>
      <c r="AA29" s="26"/>
      <c r="AB29" s="26"/>
    </row>
    <row r="30" spans="1:28" ht="20.100000000000001" customHeight="1" x14ac:dyDescent="0.25">
      <c r="A30" s="5">
        <v>24</v>
      </c>
      <c r="B30" s="4">
        <v>298.38813440351572</v>
      </c>
      <c r="C30" s="4">
        <v>139.13211462752159</v>
      </c>
      <c r="D30" s="4">
        <v>335000</v>
      </c>
      <c r="F30" s="4">
        <v>335000</v>
      </c>
      <c r="G30" s="4">
        <v>335197.75179257616</v>
      </c>
      <c r="H30" s="4">
        <f t="shared" si="0"/>
        <v>-197.75179257616401</v>
      </c>
      <c r="Q30" s="4">
        <f t="shared" si="1"/>
        <v>112357532806.7975</v>
      </c>
      <c r="R30" s="4">
        <f t="shared" si="2"/>
        <v>39105.771467086197</v>
      </c>
      <c r="T30" s="18">
        <v>1</v>
      </c>
      <c r="U30" s="12">
        <v>77549.869689602987</v>
      </c>
      <c r="V30" s="12">
        <v>-38201.832829327512</v>
      </c>
      <c r="W30" s="12">
        <v>-0.55379550278020528</v>
      </c>
      <c r="X30" s="8"/>
      <c r="AA30" s="26"/>
      <c r="AB30" s="26"/>
    </row>
    <row r="31" spans="1:28" ht="20.100000000000001" customHeight="1" x14ac:dyDescent="0.25">
      <c r="A31" s="5">
        <v>25</v>
      </c>
      <c r="B31" s="4">
        <v>334.38782921842096</v>
      </c>
      <c r="C31" s="4">
        <v>163.4686422315134</v>
      </c>
      <c r="D31" s="4">
        <v>381000</v>
      </c>
      <c r="F31" s="4">
        <v>381000</v>
      </c>
      <c r="G31" s="4">
        <v>380934.90669464727</v>
      </c>
      <c r="H31" s="4">
        <f t="shared" si="0"/>
        <v>65.09330535272602</v>
      </c>
      <c r="Q31" s="4">
        <f t="shared" si="1"/>
        <v>145111403138.45963</v>
      </c>
      <c r="R31" s="4">
        <f t="shared" si="2"/>
        <v>4237.1384017432301</v>
      </c>
      <c r="T31" s="2">
        <v>2</v>
      </c>
      <c r="U31" s="1">
        <v>58206.208036318334</v>
      </c>
      <c r="V31" s="1">
        <v>26417.209973580611</v>
      </c>
      <c r="W31" s="1">
        <v>0.38295890526325993</v>
      </c>
      <c r="AA31" s="26"/>
      <c r="AB31" s="26"/>
    </row>
    <row r="32" spans="1:28" ht="20.100000000000001" customHeight="1" x14ac:dyDescent="0.25">
      <c r="A32" s="5">
        <v>26</v>
      </c>
      <c r="B32" s="4">
        <v>331.79714346751302</v>
      </c>
      <c r="C32" s="4">
        <v>140.30924405652027</v>
      </c>
      <c r="D32" s="4">
        <v>347000</v>
      </c>
      <c r="F32" s="4">
        <v>347000</v>
      </c>
      <c r="G32" s="4">
        <v>346844.55065781507</v>
      </c>
      <c r="H32" s="4">
        <f t="shared" si="0"/>
        <v>155.4493421849329</v>
      </c>
      <c r="Q32" s="4">
        <f t="shared" si="1"/>
        <v>120301142321.02164</v>
      </c>
      <c r="R32" s="4">
        <f t="shared" ref="R32:R36" si="3">H32^2</f>
        <v>24164.497985728362</v>
      </c>
      <c r="T32" s="5">
        <v>3</v>
      </c>
      <c r="U32" s="4">
        <v>59133.493960837339</v>
      </c>
      <c r="V32" s="4">
        <v>-57443.473782004221</v>
      </c>
      <c r="W32" s="4">
        <v>-0.83273327713545131</v>
      </c>
      <c r="AA32" s="26"/>
      <c r="AB32" s="26"/>
    </row>
    <row r="33" spans="1:28" ht="20.100000000000001" customHeight="1" x14ac:dyDescent="0.25">
      <c r="A33" s="5">
        <v>27</v>
      </c>
      <c r="B33" s="4">
        <v>336.46324045533618</v>
      </c>
      <c r="C33" s="4">
        <v>127.90673543504136</v>
      </c>
      <c r="D33" s="4">
        <v>330000</v>
      </c>
      <c r="F33" s="4">
        <v>330000</v>
      </c>
      <c r="G33" s="4">
        <v>330391.67768780061</v>
      </c>
      <c r="H33" s="4">
        <f t="shared" si="0"/>
        <v>-391.67768780060578</v>
      </c>
      <c r="Q33" s="4">
        <f t="shared" si="1"/>
        <v>109158660685.35953</v>
      </c>
      <c r="R33" s="4">
        <f t="shared" si="3"/>
        <v>153411.41112082882</v>
      </c>
      <c r="T33" s="2">
        <v>4</v>
      </c>
      <c r="U33" s="1">
        <v>57527.453369428607</v>
      </c>
      <c r="V33" s="1">
        <v>-57295.260227843668</v>
      </c>
      <c r="W33" s="1">
        <v>-0.8305846891315225</v>
      </c>
      <c r="AA33" s="26"/>
      <c r="AB33" s="26"/>
    </row>
    <row r="34" spans="1:28" ht="20.100000000000001" customHeight="1" x14ac:dyDescent="0.25">
      <c r="A34" s="5">
        <v>28</v>
      </c>
      <c r="B34" s="4">
        <v>296.9404583880123</v>
      </c>
      <c r="C34" s="4">
        <v>143.23697622608111</v>
      </c>
      <c r="D34" s="4">
        <v>341000</v>
      </c>
      <c r="F34" s="4">
        <v>341000</v>
      </c>
      <c r="G34" s="4">
        <v>340671.96178864164</v>
      </c>
      <c r="H34" s="4">
        <f t="shared" si="0"/>
        <v>328.03821135836188</v>
      </c>
      <c r="Q34" s="4">
        <f t="shared" si="1"/>
        <v>116057385548.92171</v>
      </c>
      <c r="R34" s="4">
        <f t="shared" si="3"/>
        <v>107609.06811119329</v>
      </c>
      <c r="T34" s="5">
        <v>5</v>
      </c>
      <c r="U34" s="4">
        <v>68326.745429058938</v>
      </c>
      <c r="V34" s="4">
        <v>-55584.975709328559</v>
      </c>
      <c r="W34" s="4">
        <v>-0.80579143172264889</v>
      </c>
      <c r="AA34" s="26"/>
      <c r="AB34" s="26"/>
    </row>
    <row r="35" spans="1:28" ht="20.100000000000001" customHeight="1" x14ac:dyDescent="0.25">
      <c r="A35" s="5">
        <v>29</v>
      </c>
      <c r="B35" s="4">
        <v>295.09610278633994</v>
      </c>
      <c r="C35" s="4">
        <v>126.91332743308817</v>
      </c>
      <c r="D35" s="4">
        <v>317000</v>
      </c>
      <c r="F35" s="4">
        <v>317000</v>
      </c>
      <c r="G35" s="4">
        <v>316638.28314129438</v>
      </c>
      <c r="H35" s="4">
        <f t="shared" si="0"/>
        <v>361.71685870562214</v>
      </c>
      <c r="Q35" s="4">
        <f t="shared" si="1"/>
        <v>100259802350.6665</v>
      </c>
      <c r="R35" s="4">
        <f t="shared" si="3"/>
        <v>130839.08587186302</v>
      </c>
      <c r="T35" s="5">
        <v>6</v>
      </c>
      <c r="U35" s="4">
        <v>59769.247573886823</v>
      </c>
      <c r="V35" s="4">
        <v>794.50855548911932</v>
      </c>
      <c r="W35" s="4">
        <v>1.1517648038407401E-2</v>
      </c>
      <c r="AA35" s="26"/>
      <c r="AB35" s="26"/>
    </row>
    <row r="36" spans="1:28" ht="20.100000000000001" customHeight="1" x14ac:dyDescent="0.25">
      <c r="A36" s="5">
        <v>30</v>
      </c>
      <c r="B36" s="4">
        <v>348.29819635608999</v>
      </c>
      <c r="C36" s="4">
        <v>130.28461561937314</v>
      </c>
      <c r="D36" s="4">
        <v>337000</v>
      </c>
      <c r="F36" s="4">
        <v>337000</v>
      </c>
      <c r="G36" s="4">
        <v>337338.54620597151</v>
      </c>
      <c r="H36" s="4">
        <f t="shared" si="0"/>
        <v>-338.54620597150642</v>
      </c>
      <c r="Q36" s="4">
        <f t="shared" si="1"/>
        <v>113797294756.35837</v>
      </c>
      <c r="R36" s="4">
        <f t="shared" si="3"/>
        <v>114613.53357770166</v>
      </c>
      <c r="T36" s="5">
        <v>7</v>
      </c>
      <c r="U36" s="4">
        <v>55641.345609410957</v>
      </c>
      <c r="V36" s="4">
        <v>200173.06290450014</v>
      </c>
      <c r="W36" s="4">
        <v>2.9018226038921378</v>
      </c>
      <c r="AA36" s="26"/>
      <c r="AB36" s="26"/>
    </row>
    <row r="37" spans="1:28" ht="20.100000000000001" customHeight="1" x14ac:dyDescent="0.25">
      <c r="T37" s="5">
        <v>8</v>
      </c>
      <c r="U37" s="4">
        <v>65278.835371195586</v>
      </c>
      <c r="V37" s="4">
        <v>-47596.865523827568</v>
      </c>
      <c r="W37" s="4">
        <v>-0.6899912418153451</v>
      </c>
      <c r="AA37" s="26"/>
      <c r="AB37" s="26"/>
    </row>
    <row r="38" spans="1:28" ht="20.100000000000001" customHeight="1" x14ac:dyDescent="0.25">
      <c r="A38" s="27" t="s">
        <v>36</v>
      </c>
      <c r="B38" s="27"/>
      <c r="C38" s="27"/>
      <c r="D38" s="27"/>
      <c r="E38" s="27"/>
      <c r="F38" s="27"/>
      <c r="G38" s="27"/>
      <c r="H38" s="27"/>
      <c r="T38" s="5">
        <v>9</v>
      </c>
      <c r="U38" s="4">
        <v>70002.286230022873</v>
      </c>
      <c r="V38" s="4">
        <v>-10903.062430225829</v>
      </c>
      <c r="W38" s="4">
        <v>-0.1580569960443223</v>
      </c>
      <c r="AA38" s="26"/>
      <c r="AB38" s="26"/>
    </row>
    <row r="39" spans="1:28" ht="20.100000000000001" customHeight="1" x14ac:dyDescent="0.25">
      <c r="A39" s="27"/>
      <c r="B39" s="27"/>
      <c r="C39" s="27"/>
      <c r="D39" s="27"/>
      <c r="E39" s="27"/>
      <c r="F39" s="27"/>
      <c r="G39" s="27"/>
      <c r="H39" s="27"/>
      <c r="T39" s="5">
        <v>10</v>
      </c>
      <c r="U39" s="4">
        <v>70521.601944462804</v>
      </c>
      <c r="V39" s="4">
        <v>13675.350213829457</v>
      </c>
      <c r="W39" s="4">
        <v>0.19824565698714383</v>
      </c>
      <c r="AA39" s="26"/>
      <c r="AB39" s="26"/>
    </row>
    <row r="40" spans="1:28" ht="20.100000000000001" customHeight="1" x14ac:dyDescent="0.25">
      <c r="A40" s="27"/>
      <c r="B40" s="27"/>
      <c r="C40" s="27"/>
      <c r="D40" s="27"/>
      <c r="E40" s="27"/>
      <c r="F40" s="27"/>
      <c r="G40" s="27"/>
      <c r="H40" s="27"/>
      <c r="T40" s="5">
        <v>11</v>
      </c>
      <c r="U40" s="4">
        <v>75688.560128133176</v>
      </c>
      <c r="V40" s="4">
        <v>-64556.042905310249</v>
      </c>
      <c r="W40" s="4">
        <v>-0.93584112568549072</v>
      </c>
      <c r="AA40" s="26"/>
      <c r="AB40" s="26"/>
    </row>
    <row r="41" spans="1:28" ht="20.100000000000001" customHeight="1" x14ac:dyDescent="0.25">
      <c r="A41" s="27"/>
      <c r="B41" s="27"/>
      <c r="C41" s="27"/>
      <c r="D41" s="27"/>
      <c r="E41" s="27"/>
      <c r="F41" s="27"/>
      <c r="G41" s="27"/>
      <c r="H41" s="27"/>
      <c r="T41" s="5">
        <v>12</v>
      </c>
      <c r="U41" s="4">
        <v>66461.45573284234</v>
      </c>
      <c r="V41" s="4">
        <v>-30291.375941947932</v>
      </c>
      <c r="W41" s="4">
        <v>-0.43912101926159264</v>
      </c>
      <c r="AA41" s="26"/>
      <c r="AB41" s="26"/>
    </row>
    <row r="42" spans="1:28" ht="20.100000000000001" customHeight="1" x14ac:dyDescent="0.25">
      <c r="T42" s="5">
        <v>13</v>
      </c>
      <c r="U42" s="4">
        <v>68238.737108549642</v>
      </c>
      <c r="V42" s="4">
        <v>14834.915141179343</v>
      </c>
      <c r="W42" s="4">
        <v>0.21505536988277837</v>
      </c>
      <c r="AA42" s="26"/>
      <c r="AB42" s="26"/>
    </row>
    <row r="43" spans="1:28" ht="20.100000000000001" customHeight="1" x14ac:dyDescent="0.25">
      <c r="T43" s="5">
        <v>14</v>
      </c>
      <c r="U43" s="4">
        <v>58133.419950887415</v>
      </c>
      <c r="V43" s="4">
        <v>-34453.644333828939</v>
      </c>
      <c r="W43" s="4">
        <v>-0.49945962990066956</v>
      </c>
      <c r="AA43" s="26"/>
      <c r="AB43" s="26"/>
    </row>
    <row r="44" spans="1:28" ht="20.100000000000001" customHeight="1" x14ac:dyDescent="0.25">
      <c r="T44" s="5">
        <v>15</v>
      </c>
      <c r="U44" s="4">
        <v>59648.585999640956</v>
      </c>
      <c r="V44" s="4">
        <v>-59356.799293995573</v>
      </c>
      <c r="W44" s="4">
        <v>-0.86046993230143054</v>
      </c>
      <c r="AA44" s="26"/>
      <c r="AB44" s="26"/>
    </row>
    <row r="45" spans="1:28" ht="20.100000000000001" customHeight="1" x14ac:dyDescent="0.25">
      <c r="T45" s="5">
        <v>16</v>
      </c>
      <c r="U45" s="4">
        <v>58266.024887449516</v>
      </c>
      <c r="V45" s="4">
        <v>104580.03928971919</v>
      </c>
      <c r="W45" s="4">
        <v>1.5160517480397337</v>
      </c>
      <c r="AA45" s="26"/>
      <c r="AB45" s="26"/>
    </row>
    <row r="46" spans="1:28" ht="20.100000000000001" customHeight="1" x14ac:dyDescent="0.25">
      <c r="T46" s="5">
        <v>17</v>
      </c>
      <c r="U46" s="4">
        <v>47558.709405136498</v>
      </c>
      <c r="V46" s="4">
        <v>662.95329802572815</v>
      </c>
      <c r="W46" s="4">
        <v>9.6105481807694827E-3</v>
      </c>
      <c r="AA46" s="26"/>
      <c r="AB46" s="26"/>
    </row>
    <row r="47" spans="1:28" ht="20.100000000000001" customHeight="1" x14ac:dyDescent="0.25">
      <c r="T47" s="5">
        <v>18</v>
      </c>
      <c r="U47" s="4">
        <v>57013.182738713353</v>
      </c>
      <c r="V47" s="4">
        <v>-54335.690927545198</v>
      </c>
      <c r="W47" s="4">
        <v>-0.78768108877302356</v>
      </c>
      <c r="AA47" s="26"/>
      <c r="AB47" s="26"/>
    </row>
    <row r="48" spans="1:28" ht="20.100000000000001" customHeight="1" x14ac:dyDescent="0.25">
      <c r="T48" s="5">
        <v>19</v>
      </c>
      <c r="U48" s="4">
        <v>37397.893539428289</v>
      </c>
      <c r="V48" s="4">
        <v>-32999.165767384693</v>
      </c>
      <c r="W48" s="4">
        <v>-0.47837468110814318</v>
      </c>
      <c r="AA48" s="26"/>
      <c r="AB48" s="26"/>
    </row>
    <row r="49" spans="20:28" ht="20.100000000000001" customHeight="1" x14ac:dyDescent="0.25">
      <c r="T49" s="5">
        <v>20</v>
      </c>
      <c r="U49" s="4">
        <v>56527.136571173964</v>
      </c>
      <c r="V49" s="4">
        <v>-35930.731733017485</v>
      </c>
      <c r="W49" s="4">
        <v>-0.52087232919545168</v>
      </c>
      <c r="AA49" s="26"/>
      <c r="AB49" s="26"/>
    </row>
    <row r="50" spans="20:28" ht="20.100000000000001" customHeight="1" x14ac:dyDescent="0.25">
      <c r="T50" s="5">
        <v>21</v>
      </c>
      <c r="U50" s="4">
        <v>54867.969690936952</v>
      </c>
      <c r="V50" s="4">
        <v>-51220.206934950053</v>
      </c>
      <c r="W50" s="4">
        <v>-0.7425172603307828</v>
      </c>
      <c r="AA50" s="26"/>
      <c r="AB50" s="26"/>
    </row>
    <row r="51" spans="20:28" ht="20.100000000000001" customHeight="1" x14ac:dyDescent="0.25">
      <c r="T51" s="5">
        <v>22</v>
      </c>
      <c r="U51" s="4">
        <v>55647.603572464737</v>
      </c>
      <c r="V51" s="4">
        <v>188542.08968675975</v>
      </c>
      <c r="W51" s="4">
        <v>2.7332133989432914</v>
      </c>
      <c r="AA51" s="26"/>
      <c r="AB51" s="26"/>
    </row>
    <row r="52" spans="20:28" ht="20.100000000000001" customHeight="1" x14ac:dyDescent="0.25">
      <c r="T52" s="5">
        <v>23</v>
      </c>
      <c r="U52" s="4">
        <v>57445.688408400601</v>
      </c>
      <c r="V52" s="4">
        <v>-38367.390346459091</v>
      </c>
      <c r="W52" s="4">
        <v>-0.55619551873882545</v>
      </c>
      <c r="AA52" s="26"/>
      <c r="AB52" s="26"/>
    </row>
    <row r="53" spans="20:28" ht="20.100000000000001" customHeight="1" x14ac:dyDescent="0.25">
      <c r="T53" s="5">
        <v>24</v>
      </c>
      <c r="U53" s="4">
        <v>68284.152592931612</v>
      </c>
      <c r="V53" s="4">
        <v>-29178.381125845415</v>
      </c>
      <c r="W53" s="4">
        <v>-0.42298641319363284</v>
      </c>
      <c r="AA53" s="26"/>
      <c r="AB53" s="26"/>
    </row>
    <row r="54" spans="20:28" ht="20.100000000000001" customHeight="1" x14ac:dyDescent="0.25">
      <c r="T54" s="5">
        <v>25</v>
      </c>
      <c r="U54" s="4">
        <v>43762.09679305942</v>
      </c>
      <c r="V54" s="4">
        <v>-39524.958391316191</v>
      </c>
      <c r="W54" s="4">
        <v>-0.5729762836897625</v>
      </c>
      <c r="AA54" s="26"/>
      <c r="AB54" s="26"/>
    </row>
    <row r="55" spans="20:28" ht="20.100000000000001" customHeight="1" x14ac:dyDescent="0.25">
      <c r="T55" s="5">
        <v>26</v>
      </c>
      <c r="U55" s="4">
        <v>62336.958145749013</v>
      </c>
      <c r="V55" s="4">
        <v>-38172.460160020652</v>
      </c>
      <c r="W55" s="4">
        <v>-0.55336969985500373</v>
      </c>
      <c r="AA55" s="26"/>
      <c r="AB55" s="26"/>
    </row>
    <row r="56" spans="20:28" ht="20.100000000000001" customHeight="1" x14ac:dyDescent="0.25">
      <c r="T56" s="5">
        <v>27</v>
      </c>
      <c r="U56" s="4">
        <v>70679.07325007084</v>
      </c>
      <c r="V56" s="4">
        <v>82732.337870757983</v>
      </c>
      <c r="W56" s="4">
        <v>1.1993350385048731</v>
      </c>
      <c r="AA56" s="26"/>
      <c r="AB56" s="26"/>
    </row>
    <row r="57" spans="20:28" ht="20.100000000000001" customHeight="1" x14ac:dyDescent="0.25">
      <c r="T57" s="5">
        <v>28</v>
      </c>
      <c r="U57" s="4">
        <v>65514.159475325112</v>
      </c>
      <c r="V57" s="4">
        <v>42094.908635868182</v>
      </c>
      <c r="W57" s="4">
        <v>0.61023174455103224</v>
      </c>
      <c r="AA57" s="26"/>
      <c r="AB57" s="26"/>
    </row>
    <row r="58" spans="20:28" ht="20.100000000000001" customHeight="1" x14ac:dyDescent="0.25">
      <c r="T58" s="5">
        <v>29</v>
      </c>
      <c r="U58" s="4">
        <v>77341.440122408225</v>
      </c>
      <c r="V58" s="4">
        <v>53497.645749454794</v>
      </c>
      <c r="W58" s="4">
        <v>0.77553230908419124</v>
      </c>
      <c r="AA58" s="26"/>
      <c r="AB58" s="26"/>
    </row>
    <row r="59" spans="20:28" ht="20.100000000000001" customHeight="1" x14ac:dyDescent="0.25">
      <c r="T59" s="5">
        <v>30</v>
      </c>
      <c r="U59" s="4">
        <v>67206.236532687108</v>
      </c>
      <c r="V59" s="4">
        <v>47407.297045014551</v>
      </c>
      <c r="W59" s="4">
        <v>0.6872431492956862</v>
      </c>
      <c r="AA59" s="26"/>
      <c r="AB59" s="26"/>
    </row>
  </sheetData>
  <sheetProtection algorithmName="SHA-512" hashValue="PTs2xSUFXC5vydDYgfAoGqvevCQC00UyoDqUP/2imdHJWpgmoCBreh3HMdr2V1lXxehulMJ+PiYHHNbeZ5FvBQ==" saltValue="wwsPHYCPuB22Q7Jc1ZlP2w==" spinCount="100000" sheet="1" objects="1" scenarios="1"/>
  <mergeCells count="9">
    <mergeCell ref="A38:H41"/>
    <mergeCell ref="A1:G1"/>
    <mergeCell ref="T6:V6"/>
    <mergeCell ref="Z6:AB6"/>
    <mergeCell ref="T8:U8"/>
    <mergeCell ref="T15:AB15"/>
    <mergeCell ref="Z16:AB19"/>
    <mergeCell ref="T25:AB26"/>
    <mergeCell ref="T27:AB27"/>
  </mergeCells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CBA8-670E-46DF-8FFC-E93ED1222982}">
  <dimension ref="A1"/>
  <sheetViews>
    <sheetView workbookViewId="0">
      <selection sqref="A1:XFD1048576"/>
    </sheetView>
  </sheetViews>
  <sheetFormatPr defaultRowHeight="14.25" x14ac:dyDescent="0.2"/>
  <cols>
    <col min="1" max="16384" width="9" style="19"/>
  </cols>
  <sheetData/>
  <sheetProtection algorithmName="SHA-512" hashValue="NVFdaKRzsG2bTVksCkH7J1mbAz8z8o2C+6/4QClWPoXojk5g7jQ/3+VLwEBiY7mCHUuaHo+xiQbiCgsWDm1bgg==" saltValue="yk+KvT1eNodp/N56CGn4ng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FE6C9-FD96-49B9-A7DF-3E0555FD773E}">
  <dimension ref="A1:E28"/>
  <sheetViews>
    <sheetView workbookViewId="0">
      <selection activeCell="E22" sqref="E22"/>
    </sheetView>
  </sheetViews>
  <sheetFormatPr defaultColWidth="20.625" defaultRowHeight="14.25" x14ac:dyDescent="0.2"/>
  <sheetData>
    <row r="1" spans="1:5" s="21" customFormat="1" ht="30.75" x14ac:dyDescent="0.25">
      <c r="A1" s="33" t="s">
        <v>41</v>
      </c>
      <c r="B1" s="33"/>
      <c r="C1" s="33"/>
      <c r="D1" s="33"/>
      <c r="E1" s="33"/>
    </row>
    <row r="2" spans="1:5" s="21" customFormat="1" ht="15.75" x14ac:dyDescent="0.25">
      <c r="A2" s="22"/>
      <c r="B2" s="22"/>
      <c r="C2" s="22"/>
      <c r="D2" s="22"/>
      <c r="E2" s="22"/>
    </row>
    <row r="3" spans="1:5" s="21" customFormat="1" ht="30.75" x14ac:dyDescent="0.25">
      <c r="A3" s="23"/>
      <c r="B3" s="23"/>
      <c r="C3" s="23"/>
      <c r="D3" s="23"/>
      <c r="E3" s="23"/>
    </row>
    <row r="4" spans="1:5" s="21" customFormat="1" ht="15.75" x14ac:dyDescent="0.25"/>
    <row r="5" spans="1:5" ht="20.100000000000001" customHeight="1" x14ac:dyDescent="0.2">
      <c r="A5" s="32" t="s">
        <v>42</v>
      </c>
      <c r="B5" s="32"/>
      <c r="C5" s="32"/>
      <c r="D5" s="32"/>
      <c r="E5" s="32"/>
    </row>
    <row r="6" spans="1:5" ht="20.100000000000001" customHeight="1" x14ac:dyDescent="0.2">
      <c r="A6" s="32" t="s">
        <v>43</v>
      </c>
      <c r="B6" s="32"/>
      <c r="C6" s="32"/>
      <c r="D6" s="32"/>
      <c r="E6" s="32"/>
    </row>
    <row r="7" spans="1:5" ht="20.100000000000001" customHeight="1" x14ac:dyDescent="0.2">
      <c r="A7" s="34" t="s">
        <v>44</v>
      </c>
      <c r="B7" s="32"/>
      <c r="C7" s="32"/>
      <c r="D7" s="32"/>
      <c r="E7" s="32"/>
    </row>
    <row r="8" spans="1:5" ht="20.100000000000001" customHeight="1" x14ac:dyDescent="0.2">
      <c r="A8" s="32"/>
      <c r="B8" s="32"/>
      <c r="C8" s="32"/>
      <c r="D8" s="32"/>
      <c r="E8" s="32"/>
    </row>
    <row r="9" spans="1:5" ht="20.100000000000001" customHeight="1" x14ac:dyDescent="0.2">
      <c r="A9" s="32" t="s">
        <v>45</v>
      </c>
      <c r="B9" s="32"/>
      <c r="C9" s="32"/>
      <c r="D9" s="32"/>
      <c r="E9" s="32"/>
    </row>
    <row r="10" spans="1:5" ht="20.100000000000001" customHeight="1" x14ac:dyDescent="0.2"/>
    <row r="11" spans="1:5" ht="15.75" x14ac:dyDescent="0.2">
      <c r="A11" s="35" t="s">
        <v>46</v>
      </c>
      <c r="B11" s="35"/>
      <c r="C11" s="35"/>
      <c r="D11" s="35"/>
      <c r="E11" s="35"/>
    </row>
    <row r="12" spans="1:5" ht="15.75" x14ac:dyDescent="0.25">
      <c r="A12" s="36" t="s">
        <v>47</v>
      </c>
      <c r="B12" s="36"/>
    </row>
    <row r="13" spans="1:5" ht="15.75" x14ac:dyDescent="0.25">
      <c r="A13" s="36" t="s">
        <v>48</v>
      </c>
      <c r="B13" s="36"/>
    </row>
    <row r="14" spans="1:5" ht="15.75" x14ac:dyDescent="0.25">
      <c r="A14" s="36" t="s">
        <v>49</v>
      </c>
      <c r="B14" s="36"/>
    </row>
    <row r="15" spans="1:5" ht="15.75" x14ac:dyDescent="0.25">
      <c r="A15" s="36" t="s">
        <v>50</v>
      </c>
      <c r="B15" s="36"/>
    </row>
    <row r="16" spans="1:5" ht="20.100000000000001" customHeight="1" x14ac:dyDescent="0.2"/>
    <row r="17" customFormat="1" ht="20.100000000000001" customHeight="1" x14ac:dyDescent="0.2"/>
    <row r="18" customFormat="1" ht="20.100000000000001" customHeight="1" x14ac:dyDescent="0.2"/>
    <row r="19" customFormat="1" ht="20.100000000000001" customHeight="1" x14ac:dyDescent="0.2"/>
    <row r="20" customFormat="1" ht="20.100000000000001" customHeight="1" x14ac:dyDescent="0.2"/>
    <row r="21" customFormat="1" ht="20.100000000000001" customHeight="1" x14ac:dyDescent="0.2"/>
    <row r="22" customFormat="1" ht="20.100000000000001" customHeight="1" x14ac:dyDescent="0.2"/>
    <row r="23" customFormat="1" ht="20.100000000000001" customHeight="1" x14ac:dyDescent="0.2"/>
    <row r="24" customFormat="1" ht="20.100000000000001" customHeight="1" x14ac:dyDescent="0.2"/>
    <row r="25" customFormat="1" ht="20.100000000000001" customHeight="1" x14ac:dyDescent="0.2"/>
    <row r="26" customFormat="1" ht="20.100000000000001" customHeight="1" x14ac:dyDescent="0.2"/>
    <row r="27" customFormat="1" ht="20.100000000000001" customHeight="1" x14ac:dyDescent="0.2"/>
    <row r="28" customFormat="1" ht="20.100000000000001" customHeight="1" x14ac:dyDescent="0.2"/>
  </sheetData>
  <sheetProtection algorithmName="SHA-512" hashValue="V7bwRYLfHm3DdotV0e+9ovfC0ViLZVP9nnugwRI+JQAPY7EjKwzaRcP9Jl1NURKROxFgJOC9+8ACFcj4lHSHeg==" saltValue="DjFB+AsDN5ygb/x21q5B2w==" spinCount="100000" sheet="1" objects="1" scenarios="1"/>
  <mergeCells count="11">
    <mergeCell ref="A11:E11"/>
    <mergeCell ref="A12:B12"/>
    <mergeCell ref="A13:B13"/>
    <mergeCell ref="A14:B14"/>
    <mergeCell ref="A15:B15"/>
    <mergeCell ref="A9:E9"/>
    <mergeCell ref="A1:E1"/>
    <mergeCell ref="A5:E5"/>
    <mergeCell ref="A6:E6"/>
    <mergeCell ref="A7:E7"/>
    <mergeCell ref="A8:E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HOMOCEDASTICIDADE</vt:lpstr>
      <vt:lpstr>INDICAÇÕES PARA LEITURA</vt:lpstr>
      <vt:lpstr>PROVIDÊNCIAS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Regressão linear. Análise de heterocedasticidade. Teste de Koenker-Bassett.</dc:title>
  <dc:creator>Samuel Jesus de Oliveira</dc:creator>
  <cp:lastModifiedBy>Samuel Jesus de Oliveira</cp:lastModifiedBy>
  <dcterms:created xsi:type="dcterms:W3CDTF">2020-02-17T04:32:26Z</dcterms:created>
  <dcterms:modified xsi:type="dcterms:W3CDTF">2022-09-21T23:31:51Z</dcterms:modified>
</cp:coreProperties>
</file>